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hidePivotFieldList="1" defaultThemeVersion="124226"/>
  <mc:AlternateContent xmlns:mc="http://schemas.openxmlformats.org/markup-compatibility/2006">
    <mc:Choice Requires="x15">
      <x15ac:absPath xmlns:x15ac="http://schemas.microsoft.com/office/spreadsheetml/2010/11/ac" url="X:\Administrative Services-POS Policy Office\Rate Setting\Rate Projects\CMR 417_ ELD - Care Services\2024 Rate Review\3. Proposal, Hearing &amp; Signoff\"/>
    </mc:Choice>
  </mc:AlternateContent>
  <xr:revisionPtr revIDLastSave="0" documentId="8_{0C705ADD-D035-4B89-AB4D-82E3F6E39F79}" xr6:coauthVersionLast="47" xr6:coauthVersionMax="47" xr10:uidLastSave="{00000000-0000-0000-0000-000000000000}"/>
  <bookViews>
    <workbookView xWindow="-120" yWindow="-120" windowWidth="29040" windowHeight="15840" tabRatio="746" firstSheet="1" activeTab="8" xr2:uid="{00000000-000D-0000-FFFF-FFFF00000000}"/>
  </bookViews>
  <sheets>
    <sheet name="M2022 BLS SALARY CHART (53_PCT)" sheetId="10" r:id="rId1"/>
    <sheet name="8017  Congregate HSC" sheetId="1" r:id="rId2"/>
    <sheet name="8014 Basic HC Case " sheetId="2" r:id="rId3"/>
    <sheet name="8060 ECOP" sheetId="3" r:id="rId4"/>
    <sheet name="8042 Protective Svs" sheetId="4" r:id="rId5"/>
    <sheet name="8015 Supportive Senior House" sheetId="5" r:id="rId6"/>
    <sheet name="8005  Money Mgmt" sheetId="6" r:id="rId7"/>
    <sheet name="8010  Guardianship" sheetId="7" r:id="rId8"/>
    <sheet name="Rate Chart" sheetId="11" r:id="rId9"/>
    <sheet name="Fiscal Impact" sheetId="12" state="hidden" r:id="rId10"/>
    <sheet name="BLS 2020 salary benchmarks" sheetId="8" state="hidden" r:id="rId11"/>
    <sheet name="CAF Spring 2021" sheetId="9" state="hidden"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alldata" localSheetId="4">#REF!</definedName>
    <definedName name="alldata" localSheetId="3">#REF!</definedName>
    <definedName name="alldata" localSheetId="10">#REF!</definedName>
    <definedName name="alldata" localSheetId="0">#REF!</definedName>
    <definedName name="alldata">#REF!</definedName>
    <definedName name="alled" localSheetId="10">#REF!</definedName>
    <definedName name="alled" localSheetId="0">#REF!</definedName>
    <definedName name="alled">#REF!</definedName>
    <definedName name="allstem" localSheetId="10">#REF!</definedName>
    <definedName name="allstem" localSheetId="0">#REF!</definedName>
    <definedName name="allstem">#REF!</definedName>
    <definedName name="asdfasdf">#REF!</definedName>
    <definedName name="Average">#REF!</definedName>
    <definedName name="CAF_NEW">[1]RawDataCalcs!$L$70:$DB$70</definedName>
    <definedName name="Cap" localSheetId="0">[2]RawDataCalcs!$L$35:$DB$35</definedName>
    <definedName name="Cap">[3]RawDataCalcs!$L$13:$DB$13</definedName>
    <definedName name="Data">#REF!</definedName>
    <definedName name="Floor" localSheetId="0">[2]RawDataCalcs!$L$34:$DB$34</definedName>
    <definedName name="Floor">[3]RawDataCalcs!$L$12:$DB$12</definedName>
    <definedName name="Funds">'[4]RawDataCalcs3386&amp;3401'!$L$68:$DB$68</definedName>
    <definedName name="gk" localSheetId="7">#REF!</definedName>
    <definedName name="gk" localSheetId="2">#REF!</definedName>
    <definedName name="gk" localSheetId="3">#REF!</definedName>
    <definedName name="gk">#REF!</definedName>
    <definedName name="hhh">#REF!</definedName>
    <definedName name="JailDAverage">#REF!</definedName>
    <definedName name="JailDCap">[5]ALLRawDataCalcs!$L$80:$DB$80</definedName>
    <definedName name="JailDFloor">[5]ALLRawDataCalcs!$L$79:$DB$79</definedName>
    <definedName name="JailDgk">#REF!</definedName>
    <definedName name="JailDMax">#REF!</definedName>
    <definedName name="JailDMedian">#REF!</definedName>
    <definedName name="kls">#REF!</definedName>
    <definedName name="ListProviders">'[6]List of Programs'!$A$24:$A$29</definedName>
    <definedName name="Max">#REF!</definedName>
    <definedName name="Median">#REF!</definedName>
    <definedName name="Min">#REF!</definedName>
    <definedName name="MT">#REF!</definedName>
    <definedName name="new">#REF!</definedName>
    <definedName name="ok">#REF!</definedName>
    <definedName name="_xlnm.Print_Area" localSheetId="6">'8005  Money Mgmt'!$B$1:$J$23</definedName>
    <definedName name="_xlnm.Print_Area" localSheetId="7">'8010  Guardianship'!$B$2:$I$23</definedName>
    <definedName name="_xlnm.Print_Area" localSheetId="2">'8014 Basic HC Case '!$B$2:$K$30</definedName>
    <definedName name="_xlnm.Print_Area" localSheetId="5">'8015 Supportive Senior House'!$B$1:$J$29</definedName>
    <definedName name="_xlnm.Print_Area" localSheetId="1">'8017  Congregate HSC'!#REF!</definedName>
    <definedName name="_xlnm.Print_Area" localSheetId="4">'8042 Protective Svs'!#REF!</definedName>
    <definedName name="_xlnm.Print_Area" localSheetId="3">'8060 ECOP'!$B$1:$K$34</definedName>
    <definedName name="_xlnm.Print_Area" localSheetId="10">'BLS 2020 salary benchmarks'!$B$1:$G$36</definedName>
    <definedName name="_xlnm.Print_Area" localSheetId="0">'M2022 BLS SALARY CHART (53_PCT)'!$B$1:$E$46</definedName>
    <definedName name="_xlnm.Print_Titles" localSheetId="11">'CAF Spring 2021'!$A:$A</definedName>
    <definedName name="Program_File">#REF!</definedName>
    <definedName name="Programs">'[6]List of Programs'!$B$3:$B$19</definedName>
    <definedName name="ProvFTE">'[7]FTE Data'!$A$3:$AW$56</definedName>
    <definedName name="PurchasedBy">'[7]FTE Data'!$C$263:$AZ$657</definedName>
    <definedName name="resmay2007">#REF!</definedName>
    <definedName name="sheet1" localSheetId="0">#REF!</definedName>
    <definedName name="sheet1">#REF!</definedName>
    <definedName name="Site_list">[7]Lists!$A$2:$A$53</definedName>
    <definedName name="Source">#REF!</definedName>
    <definedName name="Source_2" localSheetId="7">#REF!</definedName>
    <definedName name="Source_2" localSheetId="2">#REF!</definedName>
    <definedName name="Source_2" localSheetId="3">#REF!</definedName>
    <definedName name="Source_2">#REF!</definedName>
    <definedName name="SourcePathAndFileName">#REF!</definedName>
    <definedName name="Total_UFR" localSheetId="7">#REF!</definedName>
    <definedName name="Total_UFR" localSheetId="2">#REF!</definedName>
    <definedName name="Total_UFR">#REF!</definedName>
    <definedName name="Total_UFRs">#REF!</definedName>
    <definedName name="Total_UFRs_">#REF!</definedName>
    <definedName name="UFR">'[8]Complete UFR List'!#REF!</definedName>
    <definedName name="UFRS">'[8]Complete UFR List'!#REF!</definedName>
  </definedNames>
  <calcPr calcId="191029"/>
  <pivotCaches>
    <pivotCache cacheId="0" r:id="rId25"/>
    <pivotCache cacheId="1" r:id="rId26"/>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3" i="6" l="1"/>
  <c r="C19" i="4" l="1"/>
  <c r="C18" i="4"/>
  <c r="H17" i="4"/>
  <c r="I17" i="4" s="1"/>
  <c r="H16" i="4"/>
  <c r="I16" i="4" s="1"/>
  <c r="C22" i="3" l="1"/>
  <c r="C21" i="3"/>
  <c r="I19" i="3"/>
  <c r="I18" i="3"/>
  <c r="H19" i="3"/>
  <c r="H18" i="3"/>
  <c r="N23" i="3"/>
  <c r="N22" i="3"/>
  <c r="H19" i="2" l="1"/>
  <c r="H18" i="2"/>
  <c r="D17" i="1" l="1"/>
  <c r="E17" i="1" s="1"/>
  <c r="D16" i="1"/>
  <c r="E16" i="1" s="1"/>
  <c r="I13" i="1"/>
  <c r="D13" i="1" s="1"/>
  <c r="I10" i="1"/>
  <c r="D30" i="12" l="1"/>
  <c r="D34" i="12" s="1"/>
  <c r="D7" i="12" s="1"/>
  <c r="D41" i="12"/>
  <c r="D40" i="12"/>
  <c r="D39" i="12"/>
  <c r="D38" i="12"/>
  <c r="D42" i="12" s="1"/>
  <c r="D10" i="12" s="1"/>
  <c r="D33" i="12"/>
  <c r="D32" i="12"/>
  <c r="D31" i="12"/>
  <c r="S47" i="12"/>
  <c r="D8" i="12" s="1"/>
  <c r="S31" i="12"/>
  <c r="D9" i="12" s="1"/>
  <c r="J45" i="12"/>
  <c r="D6" i="12" s="1"/>
  <c r="J30" i="12"/>
  <c r="D5" i="12" s="1"/>
  <c r="E8" i="12"/>
  <c r="Q48" i="12" s="1"/>
  <c r="E9" i="12"/>
  <c r="D25" i="12"/>
  <c r="D26" i="12" s="1"/>
  <c r="D4" i="12" s="1"/>
  <c r="P48" i="12"/>
  <c r="F8" i="12" l="1"/>
  <c r="F9" i="12"/>
  <c r="C16" i="7"/>
  <c r="C14" i="6"/>
  <c r="D7" i="5"/>
  <c r="C17" i="4"/>
  <c r="C20" i="3"/>
  <c r="C20" i="2"/>
  <c r="H15" i="2" s="1"/>
  <c r="E10" i="11"/>
  <c r="E10" i="12" s="1"/>
  <c r="F10" i="12" s="1"/>
  <c r="E9" i="11"/>
  <c r="E8" i="11"/>
  <c r="E7" i="11"/>
  <c r="E7" i="12" s="1"/>
  <c r="F34" i="12" s="1"/>
  <c r="E6" i="11"/>
  <c r="E6" i="12" s="1"/>
  <c r="F6" i="12" s="1"/>
  <c r="E5" i="11"/>
  <c r="E5" i="12" s="1"/>
  <c r="F5" i="12" s="1"/>
  <c r="E4" i="11"/>
  <c r="E4" i="12" s="1"/>
  <c r="F4" i="12" s="1"/>
  <c r="G8" i="6"/>
  <c r="C7" i="6"/>
  <c r="C5" i="5"/>
  <c r="C9" i="4"/>
  <c r="C11" i="3"/>
  <c r="C11" i="2"/>
  <c r="D10" i="1"/>
  <c r="C52" i="10"/>
  <c r="K52" i="10" s="1"/>
  <c r="C51" i="10"/>
  <c r="K51" i="10" s="1"/>
  <c r="C50" i="10"/>
  <c r="K50" i="10" s="1"/>
  <c r="C46" i="10"/>
  <c r="K46" i="10" s="1"/>
  <c r="K45" i="10"/>
  <c r="K44" i="10"/>
  <c r="C33" i="10"/>
  <c r="K33" i="10" s="1"/>
  <c r="C31" i="10"/>
  <c r="C32" i="10" s="1"/>
  <c r="C29" i="10"/>
  <c r="C30" i="10" s="1"/>
  <c r="K30" i="10" s="1"/>
  <c r="C27" i="10"/>
  <c r="K27" i="10" s="1"/>
  <c r="C25" i="10"/>
  <c r="C26" i="10" s="1"/>
  <c r="K26" i="10" s="1"/>
  <c r="C23" i="10"/>
  <c r="K23" i="10" s="1"/>
  <c r="C21" i="10"/>
  <c r="C22" i="10" s="1"/>
  <c r="C19" i="10"/>
  <c r="C20" i="10" s="1"/>
  <c r="K20" i="10" s="1"/>
  <c r="C17" i="10"/>
  <c r="C18" i="10" s="1"/>
  <c r="K18" i="10" s="1"/>
  <c r="C15" i="10"/>
  <c r="K15" i="10" s="1"/>
  <c r="C13" i="10"/>
  <c r="C14" i="10" s="1"/>
  <c r="C11" i="10"/>
  <c r="C12" i="10" s="1"/>
  <c r="C10" i="10"/>
  <c r="K10" i="10" s="1"/>
  <c r="C9" i="10"/>
  <c r="K9" i="10" s="1"/>
  <c r="C7" i="10"/>
  <c r="K7" i="10" s="1"/>
  <c r="K6" i="10"/>
  <c r="C6" i="10"/>
  <c r="C47" i="10" s="1"/>
  <c r="K47" i="10" s="1"/>
  <c r="K5" i="10"/>
  <c r="G13" i="3"/>
  <c r="G13" i="2"/>
  <c r="K12" i="10" l="1"/>
  <c r="I8" i="1"/>
  <c r="K14" i="10"/>
  <c r="I7" i="1"/>
  <c r="K32" i="10"/>
  <c r="I6" i="1"/>
  <c r="K22" i="10"/>
  <c r="I5" i="1"/>
  <c r="F7" i="12"/>
  <c r="F11" i="12" s="1"/>
  <c r="I19" i="2"/>
  <c r="I18" i="2"/>
  <c r="L19" i="2"/>
  <c r="L18" i="2"/>
  <c r="C7" i="3"/>
  <c r="H8" i="3" s="1"/>
  <c r="D7" i="1"/>
  <c r="E7" i="1" s="1"/>
  <c r="C8" i="2"/>
  <c r="H9" i="2" s="1"/>
  <c r="C8" i="3"/>
  <c r="C34" i="10"/>
  <c r="C4" i="2"/>
  <c r="C4" i="3"/>
  <c r="H5" i="3" s="1"/>
  <c r="C4" i="4"/>
  <c r="H5" i="4" s="1"/>
  <c r="C4" i="6"/>
  <c r="G5" i="6" s="1"/>
  <c r="I5" i="6" s="1"/>
  <c r="C4" i="7"/>
  <c r="H5" i="7" s="1"/>
  <c r="I5" i="7" s="1"/>
  <c r="D5" i="1"/>
  <c r="E5" i="1" s="1"/>
  <c r="C6" i="2"/>
  <c r="H7" i="2" s="1"/>
  <c r="C6" i="4"/>
  <c r="D6" i="1"/>
  <c r="C7" i="2"/>
  <c r="H8" i="2" s="1"/>
  <c r="C6" i="3"/>
  <c r="H7" i="3" s="1"/>
  <c r="C5" i="4"/>
  <c r="C36" i="10"/>
  <c r="K11" i="10"/>
  <c r="K19" i="10"/>
  <c r="K31" i="10"/>
  <c r="C8" i="10"/>
  <c r="I9" i="1" s="1"/>
  <c r="C16" i="10"/>
  <c r="K16" i="10" s="1"/>
  <c r="C24" i="10"/>
  <c r="K24" i="10" s="1"/>
  <c r="C28" i="10"/>
  <c r="K28" i="10" s="1"/>
  <c r="K13" i="10"/>
  <c r="K17" i="10"/>
  <c r="K21" i="10"/>
  <c r="K25" i="10"/>
  <c r="K29" i="10"/>
  <c r="CF23" i="9"/>
  <c r="BW22" i="9"/>
  <c r="BW19" i="9"/>
  <c r="CF19" i="9" s="1"/>
  <c r="BW18" i="9"/>
  <c r="C30" i="8"/>
  <c r="D26" i="8"/>
  <c r="H25" i="8"/>
  <c r="C25" i="8"/>
  <c r="C26" i="8" s="1"/>
  <c r="D24" i="8"/>
  <c r="H23" i="8"/>
  <c r="C23" i="8"/>
  <c r="C24" i="8" s="1"/>
  <c r="E24" i="8" s="1"/>
  <c r="D22" i="8"/>
  <c r="H21" i="8"/>
  <c r="C21" i="8"/>
  <c r="C22" i="8" s="1"/>
  <c r="E22" i="8" s="1"/>
  <c r="D20" i="8"/>
  <c r="H19" i="8"/>
  <c r="C19" i="8"/>
  <c r="C20" i="8" s="1"/>
  <c r="C18" i="8"/>
  <c r="C17" i="8"/>
  <c r="D16" i="8"/>
  <c r="H15" i="8"/>
  <c r="C15" i="8"/>
  <c r="C16" i="8" s="1"/>
  <c r="D14" i="8"/>
  <c r="H13" i="8"/>
  <c r="C13" i="8"/>
  <c r="C14" i="8" s="1"/>
  <c r="D12" i="8"/>
  <c r="C11" i="8"/>
  <c r="C12" i="8" s="1"/>
  <c r="D10" i="8"/>
  <c r="H9" i="8"/>
  <c r="C9" i="8"/>
  <c r="C10" i="8" s="1"/>
  <c r="E10" i="8" s="1"/>
  <c r="D8" i="8"/>
  <c r="H7" i="8"/>
  <c r="C7" i="8"/>
  <c r="C8" i="8" s="1"/>
  <c r="D6" i="8"/>
  <c r="H5" i="8"/>
  <c r="C5" i="8"/>
  <c r="C6" i="8" s="1"/>
  <c r="H17" i="7"/>
  <c r="F17" i="7"/>
  <c r="F14" i="7"/>
  <c r="F13" i="7"/>
  <c r="F12" i="7"/>
  <c r="H9" i="7"/>
  <c r="F9" i="7"/>
  <c r="B8" i="7"/>
  <c r="G7" i="7"/>
  <c r="B7" i="7"/>
  <c r="F6" i="7"/>
  <c r="F5" i="7"/>
  <c r="G15" i="6"/>
  <c r="G10" i="6"/>
  <c r="H12" i="6"/>
  <c r="I8" i="6"/>
  <c r="C19" i="5"/>
  <c r="D19" i="5" s="1"/>
  <c r="D18" i="5"/>
  <c r="D17" i="5"/>
  <c r="C17" i="5"/>
  <c r="C16" i="5"/>
  <c r="D16" i="5" s="1"/>
  <c r="D5" i="5" s="1"/>
  <c r="G6" i="5" s="1"/>
  <c r="H15" i="5"/>
  <c r="D15" i="5"/>
  <c r="D20" i="5" s="1"/>
  <c r="D8" i="5"/>
  <c r="I11" i="5" s="1"/>
  <c r="H9" i="5"/>
  <c r="F5" i="5"/>
  <c r="F23" i="4"/>
  <c r="F21" i="4"/>
  <c r="H20" i="4"/>
  <c r="F20" i="4"/>
  <c r="F17" i="4"/>
  <c r="F16" i="4"/>
  <c r="F13" i="4"/>
  <c r="C13" i="4"/>
  <c r="F11" i="4"/>
  <c r="C15" i="4"/>
  <c r="C12" i="4"/>
  <c r="G11" i="4"/>
  <c r="I4" i="4"/>
  <c r="H4" i="4"/>
  <c r="G4" i="4"/>
  <c r="F27" i="3"/>
  <c r="H23" i="3"/>
  <c r="F23" i="3"/>
  <c r="F19" i="3"/>
  <c r="F18" i="3"/>
  <c r="H15" i="3"/>
  <c r="F15" i="3"/>
  <c r="H12" i="3"/>
  <c r="C18" i="3"/>
  <c r="C17" i="3"/>
  <c r="C14" i="3"/>
  <c r="H9" i="3"/>
  <c r="C15" i="3"/>
  <c r="C16" i="3"/>
  <c r="H22" i="2"/>
  <c r="M19" i="2"/>
  <c r="M18" i="2"/>
  <c r="F12" i="2"/>
  <c r="F11" i="2"/>
  <c r="H12" i="2"/>
  <c r="F10" i="2"/>
  <c r="F9" i="2"/>
  <c r="C14" i="2"/>
  <c r="F8" i="2"/>
  <c r="F7" i="2"/>
  <c r="C15" i="2"/>
  <c r="F6" i="2"/>
  <c r="F5" i="2"/>
  <c r="H5" i="2"/>
  <c r="B26" i="1"/>
  <c r="B25" i="1"/>
  <c r="D22" i="1"/>
  <c r="B22" i="1"/>
  <c r="B18" i="1"/>
  <c r="B17" i="1"/>
  <c r="B16" i="1"/>
  <c r="B14" i="1"/>
  <c r="B13" i="1"/>
  <c r="B11" i="1"/>
  <c r="E10" i="1"/>
  <c r="C11" i="1"/>
  <c r="E4" i="1"/>
  <c r="D4" i="1"/>
  <c r="C4" i="1"/>
  <c r="E3" i="1"/>
  <c r="D3" i="1"/>
  <c r="C6" i="6" l="1"/>
  <c r="G7" i="6" s="1"/>
  <c r="I7" i="6" s="1"/>
  <c r="C5" i="7"/>
  <c r="H6" i="7" s="1"/>
  <c r="I6" i="7" s="1"/>
  <c r="I7" i="7" s="1"/>
  <c r="C5" i="6"/>
  <c r="G6" i="6" s="1"/>
  <c r="I6" i="6" s="1"/>
  <c r="I9" i="6" s="1"/>
  <c r="I10" i="6" s="1"/>
  <c r="I11" i="6" s="1"/>
  <c r="C4" i="5"/>
  <c r="C10" i="3"/>
  <c r="H11" i="3" s="1"/>
  <c r="I11" i="3" s="1"/>
  <c r="C8" i="4"/>
  <c r="H9" i="4" s="1"/>
  <c r="I9" i="4" s="1"/>
  <c r="C9" i="2"/>
  <c r="H10" i="2" s="1"/>
  <c r="I10" i="2" s="1"/>
  <c r="C9" i="3"/>
  <c r="H10" i="3" s="1"/>
  <c r="I10" i="3" s="1"/>
  <c r="C10" i="2"/>
  <c r="H11" i="2" s="1"/>
  <c r="I11" i="2" s="1"/>
  <c r="D9" i="1"/>
  <c r="E9" i="1" s="1"/>
  <c r="D8" i="1"/>
  <c r="E8" i="1" s="1"/>
  <c r="C7" i="4"/>
  <c r="H8" i="4" s="1"/>
  <c r="I8" i="4" s="1"/>
  <c r="K34" i="10"/>
  <c r="C5" i="3"/>
  <c r="C5" i="2"/>
  <c r="H6" i="2" s="1"/>
  <c r="I6" i="2" s="1"/>
  <c r="C48" i="10"/>
  <c r="K48" i="10" s="1"/>
  <c r="K8" i="10"/>
  <c r="C49" i="10"/>
  <c r="K49" i="10" s="1"/>
  <c r="D4" i="5"/>
  <c r="G5" i="5" s="1"/>
  <c r="E26" i="8"/>
  <c r="I12" i="2"/>
  <c r="H6" i="3"/>
  <c r="I6" i="3" s="1"/>
  <c r="E20" i="8"/>
  <c r="C17" i="2"/>
  <c r="I5" i="2"/>
  <c r="I7" i="2"/>
  <c r="I7" i="3"/>
  <c r="C16" i="2"/>
  <c r="I9" i="2"/>
  <c r="I12" i="3"/>
  <c r="C18" i="2"/>
  <c r="G7" i="5"/>
  <c r="E6" i="8"/>
  <c r="H10" i="4"/>
  <c r="I10" i="4" s="1"/>
  <c r="C28" i="8"/>
  <c r="H6" i="5"/>
  <c r="I6" i="5" s="1"/>
  <c r="E16" i="8"/>
  <c r="H6" i="4"/>
  <c r="I6" i="4" s="1"/>
  <c r="E6" i="1"/>
  <c r="I8" i="2"/>
  <c r="I5" i="3"/>
  <c r="I8" i="3"/>
  <c r="I9" i="3"/>
  <c r="E8" i="8"/>
  <c r="H5" i="5"/>
  <c r="I5" i="5" s="1"/>
  <c r="E12" i="8"/>
  <c r="E14" i="8"/>
  <c r="H7" i="4"/>
  <c r="I7" i="4" s="1"/>
  <c r="CF25" i="9"/>
  <c r="H27" i="3" s="1"/>
  <c r="C14" i="4"/>
  <c r="C20" i="5"/>
  <c r="H9" i="6"/>
  <c r="I12" i="6" s="1"/>
  <c r="J5" i="8"/>
  <c r="J7" i="8"/>
  <c r="J9" i="8"/>
  <c r="J13" i="8"/>
  <c r="J15" i="8"/>
  <c r="J19" i="8"/>
  <c r="J21" i="8"/>
  <c r="J23" i="8"/>
  <c r="J25" i="8"/>
  <c r="I5" i="4"/>
  <c r="E18" i="1" l="1"/>
  <c r="E11" i="1"/>
  <c r="E13" i="1" s="1"/>
  <c r="I7" i="5"/>
  <c r="I14" i="6"/>
  <c r="I15" i="6" s="1"/>
  <c r="I16" i="6" s="1"/>
  <c r="I9" i="7"/>
  <c r="I10" i="7" s="1"/>
  <c r="I13" i="3"/>
  <c r="I11" i="4"/>
  <c r="H19" i="7"/>
  <c r="H21" i="4"/>
  <c r="G17" i="6"/>
  <c r="H23" i="2"/>
  <c r="I13" i="2"/>
  <c r="I9" i="5" l="1"/>
  <c r="I10" i="5"/>
  <c r="E14" i="1"/>
  <c r="E20" i="1" s="1"/>
  <c r="I17" i="6"/>
  <c r="I15" i="3"/>
  <c r="I15" i="2"/>
  <c r="I13" i="4"/>
  <c r="E22" i="1" l="1"/>
  <c r="E23" i="1"/>
  <c r="I19" i="6"/>
  <c r="I20" i="6" s="1"/>
  <c r="I16" i="3"/>
  <c r="I21" i="3" s="1"/>
  <c r="I27" i="3" s="1"/>
  <c r="I14" i="4"/>
  <c r="I18" i="4" s="1"/>
  <c r="I20" i="4" s="1"/>
  <c r="I16" i="2"/>
  <c r="I20" i="2" s="1"/>
  <c r="I23" i="2" s="1"/>
  <c r="E25" i="1" l="1"/>
  <c r="E26" i="1" s="1"/>
  <c r="F27" i="1"/>
  <c r="F4" i="11"/>
  <c r="J21" i="6"/>
  <c r="F9" i="11"/>
  <c r="I21" i="4"/>
  <c r="I22" i="4" s="1"/>
  <c r="I23" i="4" s="1"/>
  <c r="I23" i="3"/>
  <c r="I25" i="3" s="1"/>
  <c r="I29" i="3" s="1"/>
  <c r="I30" i="3" s="1"/>
  <c r="I22" i="2"/>
  <c r="I24" i="2" s="1"/>
  <c r="I25" i="2" s="1"/>
  <c r="H12" i="7"/>
  <c r="I12" i="7" s="1"/>
  <c r="H14" i="7"/>
  <c r="I14" i="7" s="1"/>
  <c r="H13" i="7"/>
  <c r="I13" i="7" s="1"/>
  <c r="I27" i="2" l="1"/>
  <c r="J27" i="2" s="1"/>
  <c r="J25" i="2"/>
  <c r="I26" i="2"/>
  <c r="J26" i="2" s="1"/>
  <c r="G4" i="11"/>
  <c r="G4" i="12"/>
  <c r="H4" i="12" s="1"/>
  <c r="G9" i="11"/>
  <c r="G9" i="12"/>
  <c r="H9" i="12" s="1"/>
  <c r="I9" i="12" s="1"/>
  <c r="J9" i="12" s="1"/>
  <c r="F7" i="11"/>
  <c r="J24" i="4"/>
  <c r="F5" i="11"/>
  <c r="J31" i="3"/>
  <c r="F6" i="11"/>
  <c r="I15" i="7"/>
  <c r="I4" i="12" l="1"/>
  <c r="J4" i="12" s="1"/>
  <c r="G7" i="11"/>
  <c r="G7" i="12"/>
  <c r="H7" i="12" s="1"/>
  <c r="I7" i="12" s="1"/>
  <c r="J7" i="12" s="1"/>
  <c r="G6" i="11"/>
  <c r="G6" i="12"/>
  <c r="H6" i="12" s="1"/>
  <c r="I6" i="12" s="1"/>
  <c r="J6" i="12" s="1"/>
  <c r="G5" i="11"/>
  <c r="G5" i="12"/>
  <c r="H5" i="12" s="1"/>
  <c r="I5" i="12" s="1"/>
  <c r="J5" i="12" s="1"/>
  <c r="I19" i="7"/>
  <c r="I17" i="7"/>
  <c r="I18" i="7" s="1"/>
  <c r="I21" i="7" l="1"/>
  <c r="I22" i="7" s="1"/>
  <c r="I12" i="5"/>
  <c r="I13" i="5" s="1"/>
  <c r="F10" i="11" l="1"/>
  <c r="J23" i="7"/>
  <c r="I18" i="5"/>
  <c r="I15" i="5"/>
  <c r="I16" i="5" s="1"/>
  <c r="G10" i="11" l="1"/>
  <c r="G10" i="12"/>
  <c r="H10" i="12" s="1"/>
  <c r="I10" i="12" s="1"/>
  <c r="J10" i="12" s="1"/>
  <c r="I20" i="5"/>
  <c r="I21" i="5" s="1"/>
  <c r="J22" i="5" l="1"/>
  <c r="F8" i="11"/>
  <c r="G8" i="11" l="1"/>
  <c r="G8" i="12"/>
  <c r="H8" i="12" s="1"/>
  <c r="I8" i="12" l="1"/>
  <c r="J8" i="12" s="1"/>
  <c r="J11" i="12" s="1"/>
  <c r="H11" i="12"/>
  <c r="I11" i="12" s="1"/>
  <c r="I12" i="1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Solimini, Kara (EHS)</author>
  </authors>
  <commentList>
    <comment ref="B44" authorId="0" shapeId="0" xr:uid="{8E92426C-97FB-4E2F-8A11-1D98FD239BF9}">
      <text>
        <r>
          <rPr>
            <b/>
            <sz val="12"/>
            <color indexed="81"/>
            <rFont val="Tahoma"/>
            <family val="2"/>
          </rPr>
          <t>Solimini, Kara (EHS): May 1, 2023
The May 2022 BLS wages statistics were released last week and is position salary has decreased significantly on a National level.  Therefore we are using the MA OEWS code as a benchmark.  This benchmark at the 53rd percentile is $247,350 which is still less than the currrent becnhmark of $247,470. 
As a policy decision and in an effort to not "decrease model salaries" POS (c.257) rate models will use the existing benchmark and cite the M2021 BLS code previously used.
M2022 BLS  (29-1223 Psychiatrists) National Annual Mean (MA 2022 Mean is $196,230)</t>
        </r>
        <r>
          <rPr>
            <sz val="10"/>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Farrell, Conor (EHS)</author>
  </authors>
  <commentList>
    <comment ref="C12" authorId="0" shapeId="0" xr:uid="{156E384D-6C3D-4AEF-9446-EEC3024FD285}">
      <text>
        <r>
          <rPr>
            <b/>
            <sz val="9"/>
            <color indexed="81"/>
            <rFont val="Tahoma"/>
            <charset val="1"/>
          </rPr>
          <t>Farrell, Conor (EHS):</t>
        </r>
        <r>
          <rPr>
            <sz val="9"/>
            <color indexed="81"/>
            <rFont val="Tahoma"/>
            <charset val="1"/>
          </rPr>
          <t xml:space="preserve">
4394.30 PRIOR</t>
        </r>
      </text>
    </comment>
    <comment ref="C13" authorId="0" shapeId="0" xr:uid="{13FEF32C-33B5-406F-91F8-F4EAD9013807}">
      <text>
        <r>
          <rPr>
            <b/>
            <sz val="9"/>
            <color indexed="81"/>
            <rFont val="Tahoma"/>
            <charset val="1"/>
          </rPr>
          <t>Farrell, Conor (EHS):</t>
        </r>
        <r>
          <rPr>
            <sz val="9"/>
            <color indexed="81"/>
            <rFont val="Tahoma"/>
            <charset val="1"/>
          </rPr>
          <t xml:space="preserve">
301 FY22 Wt. Avg.</t>
        </r>
      </text>
    </comment>
    <comment ref="C14" authorId="0" shapeId="0" xr:uid="{4B432D50-308F-4DEE-BDEE-B095A396D605}">
      <text>
        <r>
          <rPr>
            <b/>
            <sz val="9"/>
            <color indexed="81"/>
            <rFont val="Tahoma"/>
            <charset val="1"/>
          </rPr>
          <t>Farrell, Conor (EHS):</t>
        </r>
        <r>
          <rPr>
            <sz val="9"/>
            <color indexed="81"/>
            <rFont val="Tahoma"/>
            <charset val="1"/>
          </rPr>
          <t xml:space="preserve">
Was $2,183
New: FY22 23E,33E,35E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Farrell, Conor (EHS)</author>
  </authors>
  <commentList>
    <comment ref="F4" authorId="0" shapeId="0" xr:uid="{E67CECE9-DC3D-4BC3-B534-F7E2F6CC054D}">
      <text>
        <r>
          <rPr>
            <sz val="9"/>
            <color indexed="81"/>
            <rFont val="Tahoma"/>
            <family val="2"/>
          </rPr>
          <t>FY23 MMARS:
1,469,886</t>
        </r>
      </text>
    </comment>
    <comment ref="F5" authorId="0" shapeId="0" xr:uid="{443355AC-BC93-454D-BD11-5B298413573F}">
      <text>
        <r>
          <rPr>
            <b/>
            <sz val="9"/>
            <color indexed="81"/>
            <rFont val="Tahoma"/>
            <family val="2"/>
          </rPr>
          <t>Farrell, Conor (EHS):</t>
        </r>
        <r>
          <rPr>
            <sz val="9"/>
            <color indexed="81"/>
            <rFont val="Tahoma"/>
            <family val="2"/>
          </rPr>
          <t xml:space="preserve">
FY23 MMARS:
$49,560,870</t>
        </r>
      </text>
    </comment>
    <comment ref="F6" authorId="0" shapeId="0" xr:uid="{2EDED906-1912-4D3B-BC6A-9AD3DBD3055F}">
      <text>
        <r>
          <rPr>
            <sz val="9"/>
            <color indexed="81"/>
            <rFont val="Tahoma"/>
            <family val="2"/>
          </rPr>
          <t>FY23 MMARS:
$25,268,274</t>
        </r>
      </text>
    </comment>
    <comment ref="F7" authorId="0" shapeId="0" xr:uid="{8AA2D87C-971A-4FA7-9C83-1052C570D254}">
      <text>
        <r>
          <rPr>
            <sz val="9"/>
            <color indexed="81"/>
            <rFont val="Tahoma"/>
            <family val="2"/>
          </rPr>
          <t>FY23 MMARS:
$31,322,671</t>
        </r>
      </text>
    </comment>
    <comment ref="F8" authorId="0" shapeId="0" xr:uid="{DE2C26E4-91A0-424B-8A74-787E98278D3D}">
      <text>
        <r>
          <rPr>
            <sz val="9"/>
            <color indexed="81"/>
            <rFont val="Tahoma"/>
            <family val="2"/>
          </rPr>
          <t>FY23 MMARS:
$7,054,781</t>
        </r>
      </text>
    </comment>
    <comment ref="F9" authorId="0" shapeId="0" xr:uid="{8FB63BE4-9E38-4F8F-AC21-F99CA9813981}">
      <text>
        <r>
          <rPr>
            <sz val="9"/>
            <color indexed="81"/>
            <rFont val="Tahoma"/>
            <family val="2"/>
          </rPr>
          <t>FY23 MMARS:
$1,764,400</t>
        </r>
      </text>
    </comment>
    <comment ref="F10" authorId="0" shapeId="0" xr:uid="{F0C31366-33CE-454B-B485-8583E95D19E8}">
      <text>
        <r>
          <rPr>
            <sz val="9"/>
            <color indexed="81"/>
            <rFont val="Tahoma"/>
            <family val="2"/>
          </rPr>
          <t>FY23 MMARS:
$1,569,254</t>
        </r>
      </text>
    </comment>
    <comment ref="F11" authorId="0" shapeId="0" xr:uid="{019EF64D-A01E-4CC1-A29D-E125D1FF4A7F}">
      <text>
        <r>
          <rPr>
            <sz val="9"/>
            <color indexed="81"/>
            <rFont val="Tahoma"/>
            <family val="2"/>
          </rPr>
          <t>FY23 MMARS:
$118,010,136</t>
        </r>
      </text>
    </comment>
  </commentList>
</comments>
</file>

<file path=xl/sharedStrings.xml><?xml version="1.0" encoding="utf-8"?>
<sst xmlns="http://schemas.openxmlformats.org/spreadsheetml/2006/main" count="817" uniqueCount="468">
  <si>
    <t>8017 Congregate HSC</t>
  </si>
  <si>
    <t>Position:</t>
  </si>
  <si>
    <t>Program Management (annual)</t>
  </si>
  <si>
    <t>Registered Nurse (BA) (annual)</t>
  </si>
  <si>
    <t>Case Manager / Social Worker / Clinical w/o independent License</t>
  </si>
  <si>
    <t>Case / Social Worker (annual)</t>
  </si>
  <si>
    <t>Direct Care III (annual)</t>
  </si>
  <si>
    <t>Direct Care  (annual)</t>
  </si>
  <si>
    <t>Master Data Look-up Table - Basic Home Care Case Management - 8014</t>
  </si>
  <si>
    <t xml:space="preserve">8014 - Basic Home Care Case Management </t>
  </si>
  <si>
    <t>Benchmark Salaries</t>
  </si>
  <si>
    <t>Rebased</t>
  </si>
  <si>
    <t>Annual Units</t>
  </si>
  <si>
    <t>Program Management</t>
  </si>
  <si>
    <t>Position</t>
  </si>
  <si>
    <t>Total FTE</t>
  </si>
  <si>
    <t>Salary</t>
  </si>
  <si>
    <t>Expense</t>
  </si>
  <si>
    <t>Resistered Nurse (MA/APRN)</t>
  </si>
  <si>
    <t>Resistered Nurse (BA)</t>
  </si>
  <si>
    <t>Clinician w/ Independent Licensure</t>
  </si>
  <si>
    <t>Case Manager/Social Worker/Clinical w/o indep lic</t>
  </si>
  <si>
    <t>Case / Social Worker</t>
  </si>
  <si>
    <t>Direct Carer III</t>
  </si>
  <si>
    <t>Direct Care</t>
  </si>
  <si>
    <t>Benchmark FTEs</t>
  </si>
  <si>
    <t>Total Staffing</t>
  </si>
  <si>
    <t>LSW/Care Manager (124-132)</t>
  </si>
  <si>
    <t xml:space="preserve"> (70 to 1 caseload)</t>
  </si>
  <si>
    <t>Registered Nurses</t>
  </si>
  <si>
    <t>(1 RN to 7 Care Managers)</t>
  </si>
  <si>
    <t>Tax &amp; Fringe</t>
  </si>
  <si>
    <t>Supervisory Professionals (104)</t>
  </si>
  <si>
    <t xml:space="preserve"> (1 to 12 RN plus Care Managers )</t>
  </si>
  <si>
    <t>Total Direct Care Program Staff</t>
  </si>
  <si>
    <t>Client Services Mgr/Dir. (101)</t>
  </si>
  <si>
    <t>(.3 per site)</t>
  </si>
  <si>
    <t>Program/Sec Clerical Staff</t>
  </si>
  <si>
    <t xml:space="preserve"> (1.7 per site)</t>
  </si>
  <si>
    <t>Total Occupancy</t>
  </si>
  <si>
    <t>Benchmark Expenses</t>
  </si>
  <si>
    <t>Total Program Expenses</t>
  </si>
  <si>
    <t>C.257 Benchmark</t>
  </si>
  <si>
    <t>SUBTOTAL PROGRAM COSTS</t>
  </si>
  <si>
    <t>Occupancy</t>
  </si>
  <si>
    <t>Total Program expenses</t>
  </si>
  <si>
    <t>Admin Allocation</t>
  </si>
  <si>
    <t>MA EOHHS C.257 Benchmark</t>
  </si>
  <si>
    <t>Rate Review CAF</t>
  </si>
  <si>
    <t xml:space="preserve">PROGRAM TOTAL </t>
  </si>
  <si>
    <t>Unit Rate</t>
  </si>
  <si>
    <t>*Note: Total Other Expense Includes:</t>
  </si>
  <si>
    <t xml:space="preserve">Care/Program Support, Direct Care Consultant, Temporary Help, Clients/Caregivers Reimb/Stipends, Subcontract Direct Care, Staff Training, Staff Mileage/Travel, Meals, Contracted Client Transportation, Vehicle Expenses, Vehicle Depreciation, Incidental Health/Medical Care, Client Personal Allowances, Provision of Material Goods, Direct Client Wages, Other Commercial Products and Services, and Program Supplies/Materials.
</t>
  </si>
  <si>
    <t>MASTER DATA LOOK-UP TABLE</t>
  </si>
  <si>
    <t>8060 - ECOP</t>
  </si>
  <si>
    <t>Source</t>
  </si>
  <si>
    <t>total FTE</t>
  </si>
  <si>
    <t>Registered Nurse (MA / APRN) (annual)</t>
  </si>
  <si>
    <t>Clinical w/ Independent licensure (annual)</t>
  </si>
  <si>
    <t>Total Program Staff</t>
  </si>
  <si>
    <t xml:space="preserve"> (41 to 1 caseload)</t>
  </si>
  <si>
    <t xml:space="preserve"> (1 to 3 Case Managers)</t>
  </si>
  <si>
    <t xml:space="preserve"> (1 to 8 Care Mgr plus RN)</t>
  </si>
  <si>
    <t>Total Compensation</t>
  </si>
  <si>
    <t xml:space="preserve"> (.103 per site)</t>
  </si>
  <si>
    <t>c.257 benchmark</t>
  </si>
  <si>
    <t>Total Excl M &amp; G</t>
  </si>
  <si>
    <t>Total Program Expenses*</t>
  </si>
  <si>
    <t>Total Expenses</t>
  </si>
  <si>
    <t>New Unit Rate</t>
  </si>
  <si>
    <t xml:space="preserve">8042 - Protective Services </t>
  </si>
  <si>
    <t>Purchaser Recommendation</t>
  </si>
  <si>
    <t>c.257 Benchmark</t>
  </si>
  <si>
    <t>Supportive Housing Master Data Look-up Table</t>
  </si>
  <si>
    <t xml:space="preserve">8015 - Supportive Housing Model Budget </t>
  </si>
  <si>
    <t>FTE</t>
  </si>
  <si>
    <t xml:space="preserve">Service unit </t>
  </si>
  <si>
    <t>Total Months</t>
  </si>
  <si>
    <t>Per Month</t>
  </si>
  <si>
    <t>Direct Service Worker III</t>
  </si>
  <si>
    <t>Non-Specialized Direct Care Staffing</t>
  </si>
  <si>
    <t>EXP</t>
  </si>
  <si>
    <t>Taxes &amp; Fringe</t>
  </si>
  <si>
    <t>Sub-total Direct Care Staff</t>
  </si>
  <si>
    <t>On Call Staffing (CAF'd)</t>
  </si>
  <si>
    <t xml:space="preserve">  </t>
  </si>
  <si>
    <t>Total Staffing Costs</t>
  </si>
  <si>
    <t>Admin. Alloc. (M &amp; G)</t>
  </si>
  <si>
    <t xml:space="preserve">On - Call Staffing </t>
  </si>
  <si>
    <t>Other Program Exp. (Social Activities)</t>
  </si>
  <si>
    <t>Total Reimbursable Exp. Excl. Admin.</t>
  </si>
  <si>
    <t>Elder Affairs Program Hours</t>
  </si>
  <si>
    <t>Hrs/wk</t>
  </si>
  <si>
    <t>FTEs</t>
  </si>
  <si>
    <t>Service Coordinator</t>
  </si>
  <si>
    <t>Direct Care Shift 7am-3pm</t>
  </si>
  <si>
    <t>Total</t>
  </si>
  <si>
    <t>Direct Care Shift 3pm-11pm Weekdays</t>
  </si>
  <si>
    <t>Direct Care On-call shift 3pm-11pm weekends</t>
  </si>
  <si>
    <t>Direct Care On-call shift 11pm-7am</t>
  </si>
  <si>
    <t>Total Direct Care Staffing Hours</t>
  </si>
  <si>
    <t>Monthly Rate</t>
  </si>
  <si>
    <t>Master Data Look-Up Table</t>
  </si>
  <si>
    <t xml:space="preserve"> Money Management 8005</t>
  </si>
  <si>
    <t xml:space="preserve">Position </t>
  </si>
  <si>
    <t>Benchmarke FTEs</t>
  </si>
  <si>
    <t>Occupancy (Per FTE)</t>
  </si>
  <si>
    <t>Other Program Expenses</t>
  </si>
  <si>
    <t>Total Reimb Excl M &amp; G</t>
  </si>
  <si>
    <t>Admin  Allocation</t>
  </si>
  <si>
    <t>Sub Total</t>
  </si>
  <si>
    <t>Master Data Look-up Table - ELD Guardianship 8010</t>
  </si>
  <si>
    <t xml:space="preserve">Guardianship 8010 </t>
  </si>
  <si>
    <t>Benchmark Salary</t>
  </si>
  <si>
    <t>Service Unit: Per Client Per Month</t>
  </si>
  <si>
    <t>Total Clients:</t>
  </si>
  <si>
    <t>Management Oversight</t>
  </si>
  <si>
    <t>BLS Benchmark</t>
  </si>
  <si>
    <t xml:space="preserve">Total Program Staff </t>
  </si>
  <si>
    <t>Capacity</t>
  </si>
  <si>
    <t>Clients per Month</t>
  </si>
  <si>
    <t>Total Compensation:</t>
  </si>
  <si>
    <t>Unit Cost</t>
  </si>
  <si>
    <t xml:space="preserve">Occupancy (Per FTE) </t>
  </si>
  <si>
    <t>UFR FY20 data</t>
  </si>
  <si>
    <t>Staff Training per FTE</t>
  </si>
  <si>
    <t>Other expenses (per client)</t>
  </si>
  <si>
    <t>Admin. Allocation</t>
  </si>
  <si>
    <t>Monthly Cost Per Client</t>
  </si>
  <si>
    <t>a/o 4/12/21</t>
  </si>
  <si>
    <t>Source:</t>
  </si>
  <si>
    <t>2017/2018</t>
  </si>
  <si>
    <t>BLS / OES</t>
  </si>
  <si>
    <r>
      <t>Median</t>
    </r>
    <r>
      <rPr>
        <b/>
        <sz val="16"/>
        <color rgb="FFFF0000"/>
        <rFont val="Calibri"/>
        <family val="2"/>
        <scheme val="minor"/>
      </rPr>
      <t xml:space="preserve"> </t>
    </r>
  </si>
  <si>
    <t>Median</t>
  </si>
  <si>
    <t>Change</t>
  </si>
  <si>
    <t>Common model titles (not all inclusive)</t>
  </si>
  <si>
    <t>Minimum Education and/or certification/Training/Experience</t>
  </si>
  <si>
    <t>C.257 Average</t>
  </si>
  <si>
    <t>Hourly Difference b/w Avg &amp; C.257</t>
  </si>
  <si>
    <t>Direct Care (hourly)</t>
  </si>
  <si>
    <t>Direct Care, Direct Care Blend, Non Specialized DC, Peer mentor, Family Specialist/ Partner</t>
  </si>
  <si>
    <t>High School diploma / GED / State Training</t>
  </si>
  <si>
    <t>Direct Care III (hourly)</t>
  </si>
  <si>
    <t>Direct Care Supervisor, Direct Care Bachelors</t>
  </si>
  <si>
    <t>Bachelors Level or 5+ years related experience</t>
  </si>
  <si>
    <t>Direct Care III</t>
  </si>
  <si>
    <t>Certified Nursing Assistant  (hourly)</t>
  </si>
  <si>
    <t>Completed a state-approved education program and must pass their state’s competency exam. </t>
  </si>
  <si>
    <t xml:space="preserve">Certified Nursing Assistant </t>
  </si>
  <si>
    <t xml:space="preserve">Case / Social Worker (hourly) </t>
  </si>
  <si>
    <t>BA level social worker, LSW, BSW</t>
  </si>
  <si>
    <t>Bachelors Level or 8+ years related experience</t>
  </si>
  <si>
    <t>N/A</t>
  </si>
  <si>
    <t>LDAC1</t>
  </si>
  <si>
    <t>Case Manager / Social Worker / Clinical w/o independent License (hourly)</t>
  </si>
  <si>
    <t>LDAC2,  LMSW, LCSW</t>
  </si>
  <si>
    <t>Masters Level</t>
  </si>
  <si>
    <t>Clinical without Independent Licensure</t>
  </si>
  <si>
    <t>Clinical w/ Independent licensure (hourly)</t>
  </si>
  <si>
    <t>LPHA, LICSW, LMHC, LBHA, BCBA</t>
  </si>
  <si>
    <t xml:space="preserve">Masters with Licensure in Related Discipline </t>
  </si>
  <si>
    <t>Clinical w/ Independent licensure</t>
  </si>
  <si>
    <t>Program Management (hourly)</t>
  </si>
  <si>
    <t xml:space="preserve">Program manager, management, </t>
  </si>
  <si>
    <t>BA Level w/ 3+ years related work experience</t>
  </si>
  <si>
    <t xml:space="preserve"> program director</t>
  </si>
  <si>
    <t>Clinical Manager (hourly)</t>
  </si>
  <si>
    <t>Clinical Manager, Clinical Director</t>
  </si>
  <si>
    <t>Masters with Licensure in Related Discipline and supervising/managerial related experience</t>
  </si>
  <si>
    <t>Clinical Manager</t>
  </si>
  <si>
    <t>LPN (hourly)</t>
  </si>
  <si>
    <t>Complete a state approved nurse education program for licensed practical or licensed vocation nurse</t>
  </si>
  <si>
    <t>LPN</t>
  </si>
  <si>
    <t>Registerd Nurse (BA) (hourly)</t>
  </si>
  <si>
    <t>Minimum of an associates degree in nursing, a diploma from an approved nursing program, or a Bachelors of Science in Nursing</t>
  </si>
  <si>
    <t>Registered Nurse (BA)</t>
  </si>
  <si>
    <t>Registerd Nurse (MA / APRN) (hourly)</t>
  </si>
  <si>
    <t>Minimum of a Masters of Science in one of the APRN roles. Must be licensed</t>
  </si>
  <si>
    <t>Registered Nurse (MA / APRN)</t>
  </si>
  <si>
    <t>Support &amp; Direct Care Relief Staff are benched to Direct Care</t>
  </si>
  <si>
    <t>Overnight staff (asleep or awake) benchmarked to $14.63 / hr (avg CY22 &amp; CY23)</t>
  </si>
  <si>
    <t>CY21 min. wage = $13.50 and CY22 min. wage = $14.25 and CY23 = $15.00</t>
  </si>
  <si>
    <t xml:space="preserve">Tax and Fringe  =  </t>
  </si>
  <si>
    <t xml:space="preserve">Benchmarked to FY21 (proposed) Commonwealth (office of the Comptroller) T&amp;F rate, less </t>
  </si>
  <si>
    <t>Terminal leave, retirement and Paid Family Medical Leave tax (actual FY21 approved was 22.28% )
FY22 Proposed is 21.87% with same parameters as above</t>
  </si>
  <si>
    <t>PFMLA</t>
  </si>
  <si>
    <t>Massachusetts Economic Indicators</t>
  </si>
  <si>
    <t>IHS Markit, Spring 2021 Forecast</t>
  </si>
  <si>
    <t>Prepared by Michael Lynch, 781-301-9129</t>
  </si>
  <si>
    <t>FY20</t>
  </si>
  <si>
    <t>FY21</t>
  </si>
  <si>
    <t>FY22</t>
  </si>
  <si>
    <t>FY23</t>
  </si>
  <si>
    <t>FY13</t>
  </si>
  <si>
    <t>FY24</t>
  </si>
  <si>
    <t>NAME</t>
  </si>
  <si>
    <t>2004Q1</t>
  </si>
  <si>
    <t>2004Q2</t>
  </si>
  <si>
    <t>2004Q3</t>
  </si>
  <si>
    <t>2004Q4</t>
  </si>
  <si>
    <t>2005Q1</t>
  </si>
  <si>
    <t>2005Q2</t>
  </si>
  <si>
    <t>2005Q3</t>
  </si>
  <si>
    <t>2005Q4</t>
  </si>
  <si>
    <t>2006Q1</t>
  </si>
  <si>
    <t>2006Q2</t>
  </si>
  <si>
    <t>2006Q3</t>
  </si>
  <si>
    <t>2006Q4</t>
  </si>
  <si>
    <t>2007Q1</t>
  </si>
  <si>
    <t>2007Q2</t>
  </si>
  <si>
    <t>2007Q3</t>
  </si>
  <si>
    <t>2007Q4</t>
  </si>
  <si>
    <t>2008Q1</t>
  </si>
  <si>
    <t>2008Q2</t>
  </si>
  <si>
    <t>2008Q3</t>
  </si>
  <si>
    <t>2008Q4</t>
  </si>
  <si>
    <t>2009Q1</t>
  </si>
  <si>
    <t>2009Q2</t>
  </si>
  <si>
    <t>2009Q3</t>
  </si>
  <si>
    <t>2009Q4</t>
  </si>
  <si>
    <t>2010Q1</t>
  </si>
  <si>
    <t>2010Q2</t>
  </si>
  <si>
    <t>2010Q3</t>
  </si>
  <si>
    <t>2010Q4</t>
  </si>
  <si>
    <t>2011Q1</t>
  </si>
  <si>
    <t>2011Q2</t>
  </si>
  <si>
    <t>2011Q3</t>
  </si>
  <si>
    <t>2011Q4</t>
  </si>
  <si>
    <t>2012Q1</t>
  </si>
  <si>
    <t>2012Q2</t>
  </si>
  <si>
    <t>2012Q3</t>
  </si>
  <si>
    <t>2012Q4</t>
  </si>
  <si>
    <t>2013Q1</t>
  </si>
  <si>
    <t>2013Q2</t>
  </si>
  <si>
    <t>2013Q3</t>
  </si>
  <si>
    <t>2013Q4</t>
  </si>
  <si>
    <t>2014Q1</t>
  </si>
  <si>
    <t>2014Q2</t>
  </si>
  <si>
    <t>2014Q3</t>
  </si>
  <si>
    <t>2014Q4</t>
  </si>
  <si>
    <t>2015Q1</t>
  </si>
  <si>
    <t>2015Q2</t>
  </si>
  <si>
    <t>2015Q3</t>
  </si>
  <si>
    <t>2015Q4</t>
  </si>
  <si>
    <t>2016Q1</t>
  </si>
  <si>
    <t>2016Q2</t>
  </si>
  <si>
    <t>2016Q3</t>
  </si>
  <si>
    <t>2016Q4</t>
  </si>
  <si>
    <t>2017Q1</t>
  </si>
  <si>
    <t>2017Q2</t>
  </si>
  <si>
    <t>2017Q3</t>
  </si>
  <si>
    <t>2017Q4</t>
  </si>
  <si>
    <t>2018Q1</t>
  </si>
  <si>
    <t>2018Q2</t>
  </si>
  <si>
    <t>2018Q3</t>
  </si>
  <si>
    <t>2018Q4</t>
  </si>
  <si>
    <t>2019Q1</t>
  </si>
  <si>
    <t>2019Q2</t>
  </si>
  <si>
    <t>2019Q3</t>
  </si>
  <si>
    <t>2019Q4</t>
  </si>
  <si>
    <t>2020Q1</t>
  </si>
  <si>
    <t>2020Q2</t>
  </si>
  <si>
    <t>2020Q3</t>
  </si>
  <si>
    <t>2020Q4</t>
  </si>
  <si>
    <t>2021Q1</t>
  </si>
  <si>
    <t>2021Q2</t>
  </si>
  <si>
    <t>2021Q3</t>
  </si>
  <si>
    <t>2021Q4</t>
  </si>
  <si>
    <t>2022Q1</t>
  </si>
  <si>
    <t>2022Q2</t>
  </si>
  <si>
    <t>2022Q3</t>
  </si>
  <si>
    <t>2022Q4</t>
  </si>
  <si>
    <t>2023Q1</t>
  </si>
  <si>
    <t>2023Q2</t>
  </si>
  <si>
    <t>2023Q3</t>
  </si>
  <si>
    <t>2023Q4</t>
  </si>
  <si>
    <t>2024Q1</t>
  </si>
  <si>
    <t>2024Q2</t>
  </si>
  <si>
    <t>2024Q3</t>
  </si>
  <si>
    <t>2024Q4</t>
  </si>
  <si>
    <t>2025Q1</t>
  </si>
  <si>
    <t>2025Q2</t>
  </si>
  <si>
    <t>2025Q3</t>
  </si>
  <si>
    <t>2025Q4</t>
  </si>
  <si>
    <t>CPI--BASELINE SCENARIO (1982-84=1)</t>
  </si>
  <si>
    <t>CPIBASEMA</t>
  </si>
  <si>
    <t>CPI--OPTIMISTIC SCENARIO (1982-84=1)</t>
  </si>
  <si>
    <t>CPIOPTMA</t>
  </si>
  <si>
    <t>CPI--PESSIMISTIC SCENARIO (1982-84=1)</t>
  </si>
  <si>
    <t>CPIPESSMA</t>
  </si>
  <si>
    <t>Rate-to-rate CAF</t>
  </si>
  <si>
    <t>Assumption for Rate Reviews that are to be promulgated January 1, 2022</t>
  </si>
  <si>
    <t xml:space="preserve">Base period: </t>
  </si>
  <si>
    <t>FY22Q2</t>
  </si>
  <si>
    <t>Average</t>
  </si>
  <si>
    <t xml:space="preserve">Prospective rate period: </t>
  </si>
  <si>
    <t>1/1/22 - 12/30/23</t>
  </si>
  <si>
    <t>CAF:</t>
  </si>
  <si>
    <t>M2022 actuals</t>
  </si>
  <si>
    <t>53 Percentile</t>
  </si>
  <si>
    <t>BLS Occupational Code(s)</t>
  </si>
  <si>
    <r>
      <rPr>
        <b/>
        <sz val="20"/>
        <color rgb="FFFF0000"/>
        <rFont val="Calibri"/>
        <family val="2"/>
        <scheme val="minor"/>
      </rPr>
      <t>**PLEASE SEE NOTE BELOW</t>
    </r>
    <r>
      <rPr>
        <sz val="20"/>
        <color theme="1"/>
        <rFont val="Calibri"/>
        <family val="2"/>
        <scheme val="minor"/>
      </rPr>
      <t xml:space="preserve">
21-1093, 31-1120, 31-2022, 31-9099</t>
    </r>
  </si>
  <si>
    <t>21-1094, 21-1015, 21-1018, 21-1023, 39-1022</t>
  </si>
  <si>
    <t>Developmental Specialist,  Triage Specialist, Medical Assistant</t>
  </si>
  <si>
    <t>31-1131</t>
  </si>
  <si>
    <t>Certified Nursing Assistant  (annual)</t>
  </si>
  <si>
    <t>21-1021, 21-1099</t>
  </si>
  <si>
    <t>21-1021, 21-1019, 21-1022, 21-1029</t>
  </si>
  <si>
    <t>29-2061</t>
  </si>
  <si>
    <t>LPN (annual)</t>
  </si>
  <si>
    <t>Assistant Manager</t>
  </si>
  <si>
    <t>19-3033, 21-1021, 21-1022, 19-3034</t>
  </si>
  <si>
    <t>Dietician / Nutritionist (hourly)</t>
  </si>
  <si>
    <t xml:space="preserve">Bachelors Level </t>
  </si>
  <si>
    <t>29-1031</t>
  </si>
  <si>
    <t>Dietician / Nutritionist (annual)</t>
  </si>
  <si>
    <t xml:space="preserve">Program manager, Program management, </t>
  </si>
  <si>
    <t>11-9151</t>
  </si>
  <si>
    <t>Program director</t>
  </si>
  <si>
    <t>Occupational Therapist (hourly) *</t>
  </si>
  <si>
    <t>Occupational Therapists</t>
  </si>
  <si>
    <r>
      <rPr>
        <b/>
        <sz val="20"/>
        <color rgb="FFFF0000"/>
        <rFont val="Calibri"/>
        <family val="2"/>
        <scheme val="minor"/>
      </rPr>
      <t>*PLEASE SEE NOTE BELOW</t>
    </r>
    <r>
      <rPr>
        <sz val="20"/>
        <color theme="1"/>
        <rFont val="Calibri"/>
        <family val="2"/>
        <scheme val="minor"/>
      </rPr>
      <t xml:space="preserve">
29-1129, 31-2011, 29-1122 (25%/25%/50%)</t>
    </r>
  </si>
  <si>
    <t>Occupational Therapist (annual) *</t>
  </si>
  <si>
    <t>Physical Therapist (hourly)</t>
  </si>
  <si>
    <t>Physical Therapists</t>
  </si>
  <si>
    <t>29-1129, 31-2021, 29-1123  (20%/20%/60%)</t>
  </si>
  <si>
    <t>Physical Therapist (annual)</t>
  </si>
  <si>
    <t>Clinical Manager / Psychologists (hourly)</t>
  </si>
  <si>
    <t>19-3033, 19-3034</t>
  </si>
  <si>
    <t>Clinical Manager /  Psychologists  (annual)</t>
  </si>
  <si>
    <t>Speech Language Pathologists (hourly) *</t>
  </si>
  <si>
    <r>
      <rPr>
        <b/>
        <sz val="20"/>
        <color rgb="FFFF0000"/>
        <rFont val="Calibri"/>
        <family val="2"/>
        <scheme val="minor"/>
      </rPr>
      <t>*PLEASE SEE NOTE BELOW</t>
    </r>
    <r>
      <rPr>
        <sz val="20"/>
        <color theme="1"/>
        <rFont val="Calibri"/>
        <family val="2"/>
        <scheme val="minor"/>
      </rPr>
      <t xml:space="preserve">
29-1129, 29-1127</t>
    </r>
  </si>
  <si>
    <t>Speech Language Pathologists (annual) *</t>
  </si>
  <si>
    <t>29-1141</t>
  </si>
  <si>
    <t>29-1171</t>
  </si>
  <si>
    <r>
      <t xml:space="preserve">Clerical, Support &amp; Direct Care Relief Staff are benched to Direct Care </t>
    </r>
    <r>
      <rPr>
        <b/>
        <i/>
        <sz val="20"/>
        <color theme="1"/>
        <rFont val="Calibri"/>
        <family val="2"/>
        <scheme val="minor"/>
      </rPr>
      <t>**</t>
    </r>
  </si>
  <si>
    <t xml:space="preserve">Tax and Fringe =  </t>
  </si>
  <si>
    <t xml:space="preserve">Benchmarked to FY23 (approved) Commonwealth (office of the Comptroller) T&amp;F rate, less </t>
  </si>
  <si>
    <t xml:space="preserve">Terminal leave, and  retirement.  Does include Paid Family Medical Leave tax.
Includes and additional 2% to be used at providers descretion for retirement and/or other benefits
</t>
  </si>
  <si>
    <t>Misc. BLS benchmarks</t>
  </si>
  <si>
    <t>Psychiatrist *</t>
  </si>
  <si>
    <t>M2021 BLS  NAICS 623200 (Nat'l)   Intellectual and Developmental Disability,   Residential, Mental Health, and Substance Abuse Facilities</t>
  </si>
  <si>
    <t>Medical Director</t>
  </si>
  <si>
    <t>M2022 BLS  (29-1222 Physicians) National Annual Mean</t>
  </si>
  <si>
    <t>Physician Assistants</t>
  </si>
  <si>
    <t>M2022 BLS  Occ Code 29-1071</t>
  </si>
  <si>
    <t>Food Service I</t>
  </si>
  <si>
    <t>Benchmarked to Direct Care</t>
  </si>
  <si>
    <t>Food Service II</t>
  </si>
  <si>
    <t>Average of benchmarks Direct Care and Direct Care III</t>
  </si>
  <si>
    <t>Food Service III</t>
  </si>
  <si>
    <t>Benchmarked to Direct Care III</t>
  </si>
  <si>
    <t>Maintenence I</t>
  </si>
  <si>
    <t>M2022 BLS  Occ Code 37-0000</t>
  </si>
  <si>
    <t>Maintenence II</t>
  </si>
  <si>
    <t>M2022 BLS  Occ Code 49-9099</t>
  </si>
  <si>
    <t>Maintenence III</t>
  </si>
  <si>
    <t>M2022 BLS  Occ Code 49-0000 and 49-9071 (average)</t>
  </si>
  <si>
    <t>Important Notes</t>
  </si>
  <si>
    <t>*</t>
  </si>
  <si>
    <t>Figures with a single asterisk utilize the May 2021 BLS / OEWS information at 53rd percentile because the exact same information for May 2022 indicates a decrease at the 53rd percentile</t>
  </si>
  <si>
    <t>**</t>
  </si>
  <si>
    <t>Figures with a double asterisk will use a $20 per hr benchmark because the exact same information for May 2022 indicates a decrease at the 53rd percentile from the prior rate of $19 per hour.  This salary will remain constant until such time that the BLS / OEWS data exceeds this benchmark</t>
  </si>
  <si>
    <t xml:space="preserve">Rate Review CAF </t>
  </si>
  <si>
    <t>Program</t>
  </si>
  <si>
    <t>Current Rate</t>
  </si>
  <si>
    <t>Proposed Rate</t>
  </si>
  <si>
    <t>Variance</t>
  </si>
  <si>
    <t>8017 - Congregate HSC</t>
  </si>
  <si>
    <t>8014 - Basic HC Case</t>
  </si>
  <si>
    <t>8042 - Protective Services</t>
  </si>
  <si>
    <t>8015 - Supportive Senior House</t>
  </si>
  <si>
    <t>8005 - Money Management</t>
  </si>
  <si>
    <t>Unitlization Rate</t>
  </si>
  <si>
    <t>CONGREGATE HOUSING</t>
  </si>
  <si>
    <t>MONTH</t>
  </si>
  <si>
    <t>UNITS</t>
  </si>
  <si>
    <t>1/2 of FY23 TOTAL</t>
  </si>
  <si>
    <t>FY23 ANNUALIZED</t>
  </si>
  <si>
    <t>Current RATE</t>
  </si>
  <si>
    <t>FY23 Annualized Units</t>
  </si>
  <si>
    <t>1/2 FY24 Spend</t>
  </si>
  <si>
    <t>8010 - Guardianship</t>
  </si>
  <si>
    <r>
      <t>Protective Services</t>
    </r>
    <r>
      <rPr>
        <sz val="11"/>
        <color rgb="FF000000"/>
        <rFont val="Calibri"/>
        <family val="2"/>
        <scheme val="minor"/>
      </rPr>
      <t> </t>
    </r>
  </si>
  <si>
    <t>Screened Out </t>
  </si>
  <si>
    <t>Completed Investigations </t>
  </si>
  <si>
    <t>Substantiated Investigations </t>
  </si>
  <si>
    <t>Ongoing Services </t>
  </si>
  <si>
    <t>Total Units </t>
  </si>
  <si>
    <r>
      <t>Guardianship</t>
    </r>
    <r>
      <rPr>
        <sz val="11"/>
        <color rgb="FF000000"/>
        <rFont val="Calibri"/>
        <family val="2"/>
        <scheme val="minor"/>
      </rPr>
      <t>  </t>
    </r>
  </si>
  <si>
    <t>AgeSpan </t>
  </si>
  <si>
    <t>JFS Western </t>
  </si>
  <si>
    <t>JFS Boston (covers two areas) </t>
  </si>
  <si>
    <t>Family Services Fall River </t>
  </si>
  <si>
    <t>ANNUALIZED</t>
  </si>
  <si>
    <t>Basic</t>
  </si>
  <si>
    <t>ECOP</t>
  </si>
  <si>
    <t>Month</t>
  </si>
  <si>
    <r>
      <t>Unit Item </t>
    </r>
    <r>
      <rPr>
        <sz val="11"/>
        <color rgb="FF000000"/>
        <rFont val="Calibri"/>
        <family val="2"/>
        <scheme val="minor"/>
      </rPr>
      <t> </t>
    </r>
  </si>
  <si>
    <r>
      <t># of units</t>
    </r>
    <r>
      <rPr>
        <sz val="11"/>
        <color rgb="FF000000"/>
        <rFont val="Calibri"/>
        <family val="2"/>
        <scheme val="minor"/>
      </rPr>
      <t> (</t>
    </r>
    <r>
      <rPr>
        <b/>
        <sz val="11"/>
        <color rgb="FF000000"/>
        <rFont val="Calibri"/>
        <family val="2"/>
        <scheme val="minor"/>
      </rPr>
      <t>7 months)</t>
    </r>
  </si>
  <si>
    <r>
      <t>Agency</t>
    </r>
    <r>
      <rPr>
        <sz val="11"/>
        <color rgb="FF000000"/>
        <rFont val="Calibri"/>
        <family val="2"/>
        <scheme val="minor"/>
      </rPr>
      <t> </t>
    </r>
  </si>
  <si>
    <t>MO RATE</t>
  </si>
  <si>
    <t>DATES OF SERVICE</t>
  </si>
  <si>
    <t># MO UNITS</t>
  </si>
  <si>
    <t>Row Labels</t>
  </si>
  <si>
    <t>Sum of Approved Amount</t>
  </si>
  <si>
    <t>2022</t>
  </si>
  <si>
    <t>Qtr3</t>
  </si>
  <si>
    <t>Jul</t>
  </si>
  <si>
    <t>JULY</t>
  </si>
  <si>
    <t>Aug</t>
  </si>
  <si>
    <t>AUG</t>
  </si>
  <si>
    <t>Sep</t>
  </si>
  <si>
    <t>SEPT</t>
  </si>
  <si>
    <t>Qtr4</t>
  </si>
  <si>
    <t>Oct</t>
  </si>
  <si>
    <t>OCT</t>
  </si>
  <si>
    <t>Nov</t>
  </si>
  <si>
    <t>NOV</t>
  </si>
  <si>
    <t>Dec</t>
  </si>
  <si>
    <t>DEC</t>
  </si>
  <si>
    <t>2023</t>
  </si>
  <si>
    <t>Total No Units Billed</t>
  </si>
  <si>
    <t>Grand Total</t>
  </si>
  <si>
    <t xml:space="preserve">Total Costs for Units Billed  </t>
  </si>
  <si>
    <t>Money Management</t>
  </si>
  <si>
    <t>Projected FY23 Spend</t>
  </si>
  <si>
    <t>FY23 MMARS</t>
  </si>
  <si>
    <r>
      <t>Unit Item </t>
    </r>
    <r>
      <rPr>
        <sz val="11"/>
        <color rgb="FF000000"/>
        <rFont val="Calibri"/>
        <family val="2"/>
      </rPr>
      <t> </t>
    </r>
  </si>
  <si>
    <r>
      <t># of units</t>
    </r>
    <r>
      <rPr>
        <sz val="11"/>
        <color rgb="FF000000"/>
        <rFont val="Calibri"/>
        <family val="2"/>
      </rPr>
      <t> </t>
    </r>
  </si>
  <si>
    <t>            $$</t>
  </si>
  <si>
    <t>9414 </t>
  </si>
  <si>
    <t>10728 </t>
  </si>
  <si>
    <t>5691 </t>
  </si>
  <si>
    <t>2,783,695,.74</t>
  </si>
  <si>
    <t>11425 </t>
  </si>
  <si>
    <r>
      <t>37308</t>
    </r>
    <r>
      <rPr>
        <sz val="11"/>
        <color rgb="FF000000"/>
        <rFont val="Calibri"/>
        <family val="2"/>
      </rPr>
      <t> </t>
    </r>
  </si>
  <si>
    <r>
      <t>Agency</t>
    </r>
    <r>
      <rPr>
        <sz val="11"/>
        <color rgb="FF000000"/>
        <rFont val="Calibri"/>
        <family val="2"/>
      </rPr>
      <t> </t>
    </r>
  </si>
  <si>
    <r>
      <t>Slots (units)</t>
    </r>
    <r>
      <rPr>
        <sz val="11"/>
        <color rgb="FF000000"/>
        <rFont val="Calibri"/>
        <family val="2"/>
      </rPr>
      <t> </t>
    </r>
  </si>
  <si>
    <r>
      <t>Total units </t>
    </r>
    <r>
      <rPr>
        <sz val="11"/>
        <color rgb="FF000000"/>
        <rFont val="Calibri"/>
        <family val="2"/>
      </rPr>
      <t> </t>
    </r>
  </si>
  <si>
    <t>       $$       </t>
  </si>
  <si>
    <t>30 </t>
  </si>
  <si>
    <t>210 </t>
  </si>
  <si>
    <t>35 </t>
  </si>
  <si>
    <t>245 </t>
  </si>
  <si>
    <t>84 </t>
  </si>
  <si>
    <t>588 </t>
  </si>
  <si>
    <t>21 </t>
  </si>
  <si>
    <t>147 </t>
  </si>
  <si>
    <t>170 </t>
  </si>
  <si>
    <r>
      <t>1190</t>
    </r>
    <r>
      <rPr>
        <sz val="11"/>
        <color rgb="FF000000"/>
        <rFont val="Calibri"/>
        <family val="2"/>
      </rPr>
      <t> </t>
    </r>
  </si>
  <si>
    <t>7416 </t>
  </si>
  <si>
    <r>
      <t>Guardianship</t>
    </r>
    <r>
      <rPr>
        <sz val="11.5"/>
        <color rgb="FF000000"/>
        <rFont val="Segoe UI"/>
        <family val="2"/>
      </rPr>
      <t>  744.41</t>
    </r>
  </si>
  <si>
    <t xml:space="preserve">CAF </t>
  </si>
  <si>
    <t xml:space="preserve">2022 BLS Benchmark </t>
  </si>
  <si>
    <t>2022 BLS Benchmark</t>
  </si>
  <si>
    <t>UFR FY22 data</t>
  </si>
  <si>
    <t>UFR FY22 Wt. Avg.</t>
  </si>
  <si>
    <t>FY22 Wt Avg.</t>
  </si>
  <si>
    <t>Spring 2023 (1/1/24-12/31/25)</t>
  </si>
  <si>
    <t>TOTAL COSTS</t>
  </si>
  <si>
    <t>FY22 UFR Wt. Avg per FTE</t>
  </si>
  <si>
    <t>FY22 UFR Wt Avg. (Cong. &amp;Basic)</t>
  </si>
  <si>
    <t>FY22 UFR Wt. Avg</t>
  </si>
  <si>
    <t>Other Program Exp.</t>
  </si>
  <si>
    <t>Other Program Exp. Include otjher expenses and mileage for activities</t>
  </si>
  <si>
    <t>FY22 UFR Wt. Avg.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</si>
</sst>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quot;$&quot;#,##0"/>
    <numFmt numFmtId="167" formatCode="_(* #,##0.0_);_(* \(#,##0.0\);_(* &quot;-&quot;??_);_(@_)"/>
    <numFmt numFmtId="168" formatCode="_(&quot;$&quot;* #,##0.0000_);_(&quot;$&quot;* \(#,##0.0000\);_(&quot;$&quot;* &quot;-&quot;??_);_(@_)"/>
    <numFmt numFmtId="169" formatCode="\$#,##0"/>
    <numFmt numFmtId="170" formatCode="0.0000"/>
    <numFmt numFmtId="171" formatCode="0.0"/>
    <numFmt numFmtId="172" formatCode="#,##0.0000_);\(#,##0.0000\)"/>
    <numFmt numFmtId="173" formatCode="0_);[Red]\(0\)"/>
    <numFmt numFmtId="174" formatCode="&quot;$&quot;#,##0.00"/>
    <numFmt numFmtId="175" formatCode="0.0%"/>
    <numFmt numFmtId="176" formatCode="#,##0.000"/>
    <numFmt numFmtId="177" formatCode="[$-409]mmmm\ d\,\ yyyy;@"/>
    <numFmt numFmtId="178" formatCode="0.000"/>
    <numFmt numFmtId="179" formatCode="0000"/>
    <numFmt numFmtId="180" formatCode="000000"/>
    <numFmt numFmtId="181" formatCode="mmmm\ d\,\ yyyy"/>
    <numFmt numFmtId="182" formatCode="&quot;S&quot;\ #,##0;[Red]\-&quot;S&quot;\ #,##0"/>
    <numFmt numFmtId="183" formatCode="[$-409]mmm\-yy;@"/>
    <numFmt numFmtId="184" formatCode="_(&quot;$&quot;* #,##0.0_);_(&quot;$&quot;* \(#,##0.0\);_(&quot;$&quot;* &quot;-&quot;??_);_(@_)"/>
    <numFmt numFmtId="185" formatCode="0.00_)"/>
    <numFmt numFmtId="186" formatCode="[$-F400]h:mm:ss\ AM/PM"/>
    <numFmt numFmtId="187" formatCode="yyyy"/>
    <numFmt numFmtId="188" formatCode="&quot;$&quot;#,##0.0"/>
    <numFmt numFmtId="189" formatCode="mmmm\,\ yyyy"/>
    <numFmt numFmtId="190" formatCode="&quot;$&quot;#,##0.00;[Red]&quot;$&quot;#,##0.00"/>
    <numFmt numFmtId="191" formatCode="m/d/yyyy\ hh:mm\ AM/PM"/>
  </numFmts>
  <fonts count="15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sz val="10"/>
      <color indexed="8"/>
      <name val="Arial"/>
      <family val="2"/>
    </font>
    <font>
      <b/>
      <i/>
      <sz val="11"/>
      <name val="Calibri"/>
      <family val="2"/>
      <scheme val="minor"/>
    </font>
    <font>
      <sz val="10"/>
      <name val="Arial"/>
      <family val="2"/>
    </font>
    <font>
      <i/>
      <sz val="11"/>
      <name val="Calibri"/>
      <family val="2"/>
      <scheme val="minor"/>
    </font>
    <font>
      <sz val="10"/>
      <name val="Courier"/>
      <family val="3"/>
    </font>
    <font>
      <b/>
      <sz val="12"/>
      <name val="Calibri"/>
      <family val="2"/>
      <scheme val="minor"/>
    </font>
    <font>
      <b/>
      <i/>
      <sz val="11"/>
      <color rgb="FFFF0000"/>
      <name val="Calibri"/>
      <family val="2"/>
      <scheme val="minor"/>
    </font>
    <font>
      <i/>
      <sz val="11"/>
      <color theme="1"/>
      <name val="Calibri"/>
      <family val="2"/>
      <scheme val="minor"/>
    </font>
    <font>
      <i/>
      <sz val="12"/>
      <color rgb="FFFF0000"/>
      <name val="Calibri"/>
      <family val="2"/>
      <scheme val="minor"/>
    </font>
    <font>
      <sz val="12"/>
      <color rgb="FFFF0000"/>
      <name val="Calibri"/>
      <family val="2"/>
      <scheme val="minor"/>
    </font>
    <font>
      <b/>
      <sz val="11"/>
      <color indexed="8"/>
      <name val="Calibri"/>
      <family val="2"/>
      <scheme val="minor"/>
    </font>
    <font>
      <sz val="11"/>
      <color indexed="8"/>
      <name val="Calibri"/>
      <family val="2"/>
    </font>
    <font>
      <sz val="11"/>
      <color indexed="8"/>
      <name val="Calibri"/>
      <family val="2"/>
      <scheme val="minor"/>
    </font>
    <font>
      <sz val="9"/>
      <color theme="1"/>
      <name val="Calibri"/>
      <family val="2"/>
      <scheme val="minor"/>
    </font>
    <font>
      <sz val="14"/>
      <color theme="1"/>
      <name val="Calibri"/>
      <family val="2"/>
    </font>
    <font>
      <sz val="11"/>
      <color theme="1"/>
      <name val="Calibri"/>
      <family val="2"/>
    </font>
    <font>
      <b/>
      <sz val="12"/>
      <color rgb="FFFFFFFF"/>
      <name val="Calibri"/>
      <family val="2"/>
    </font>
    <font>
      <sz val="12"/>
      <color rgb="FF000000"/>
      <name val="Calibri"/>
      <family val="2"/>
    </font>
    <font>
      <b/>
      <sz val="11"/>
      <color theme="0"/>
      <name val="Calibri"/>
      <family val="2"/>
    </font>
    <font>
      <b/>
      <sz val="12"/>
      <color rgb="FF000000"/>
      <name val="Calibri"/>
      <family val="2"/>
    </font>
    <font>
      <b/>
      <sz val="12"/>
      <name val="Calibri"/>
      <family val="2"/>
    </font>
    <font>
      <sz val="11"/>
      <color rgb="FF000000"/>
      <name val="Calibri"/>
      <family val="2"/>
    </font>
    <font>
      <i/>
      <sz val="11"/>
      <color rgb="FF000000"/>
      <name val="Calibri"/>
      <family val="2"/>
    </font>
    <font>
      <sz val="11"/>
      <name val="Calibri"/>
      <family val="2"/>
    </font>
    <font>
      <b/>
      <sz val="11"/>
      <color rgb="FF000000"/>
      <name val="Calibri"/>
      <family val="2"/>
    </font>
    <font>
      <sz val="11"/>
      <color rgb="FF000000"/>
      <name val="Calibri"/>
      <family val="2"/>
      <scheme val="minor"/>
    </font>
    <font>
      <b/>
      <sz val="11"/>
      <color rgb="FF000000"/>
      <name val="Calibri"/>
      <family val="2"/>
      <scheme val="minor"/>
    </font>
    <font>
      <b/>
      <sz val="11"/>
      <color theme="1"/>
      <name val="Calibri"/>
      <family val="2"/>
    </font>
    <font>
      <b/>
      <sz val="12"/>
      <color theme="1"/>
      <name val="Calibri"/>
      <family val="2"/>
    </font>
    <font>
      <sz val="12"/>
      <color theme="1"/>
      <name val="Calibri"/>
      <family val="2"/>
    </font>
    <font>
      <sz val="12"/>
      <color theme="1"/>
      <name val="Calibri"/>
      <family val="2"/>
      <scheme val="minor"/>
    </font>
    <font>
      <i/>
      <sz val="14"/>
      <name val="Calibri"/>
      <family val="2"/>
      <scheme val="minor"/>
    </font>
    <font>
      <i/>
      <sz val="14"/>
      <color rgb="FFFF0000"/>
      <name val="Calibri"/>
      <family val="2"/>
      <scheme val="minor"/>
    </font>
    <font>
      <sz val="10"/>
      <color theme="1"/>
      <name val="Calibri"/>
      <family val="2"/>
      <scheme val="minor"/>
    </font>
    <font>
      <sz val="11"/>
      <name val="Arial"/>
      <family val="2"/>
    </font>
    <font>
      <sz val="11"/>
      <color theme="3" tint="0.39997558519241921"/>
      <name val="Calibri"/>
      <family val="2"/>
      <scheme val="minor"/>
    </font>
    <font>
      <sz val="14"/>
      <color theme="1"/>
      <name val="Calibri"/>
      <family val="2"/>
      <scheme val="minor"/>
    </font>
    <font>
      <i/>
      <sz val="14"/>
      <color theme="1"/>
      <name val="Calibri"/>
      <family val="2"/>
      <scheme val="minor"/>
    </font>
    <font>
      <b/>
      <sz val="10"/>
      <color theme="1"/>
      <name val="Calibri"/>
      <family val="2"/>
      <scheme val="minor"/>
    </font>
    <font>
      <b/>
      <sz val="14"/>
      <color theme="1"/>
      <name val="Calibri"/>
      <family val="2"/>
      <scheme val="minor"/>
    </font>
    <font>
      <sz val="14"/>
      <color rgb="FF000000"/>
      <name val="Calibri"/>
      <family val="2"/>
      <scheme val="minor"/>
    </font>
    <font>
      <b/>
      <sz val="16"/>
      <name val="Calibri"/>
      <family val="2"/>
      <scheme val="minor"/>
    </font>
    <font>
      <b/>
      <sz val="16"/>
      <color rgb="FFFF0000"/>
      <name val="Calibri"/>
      <family val="2"/>
      <scheme val="minor"/>
    </font>
    <font>
      <b/>
      <sz val="16"/>
      <color theme="1"/>
      <name val="Calibri"/>
      <family val="2"/>
      <scheme val="minor"/>
    </font>
    <font>
      <sz val="16"/>
      <color theme="1"/>
      <name val="Calibri"/>
      <family val="2"/>
      <scheme val="minor"/>
    </font>
    <font>
      <sz val="10"/>
      <name val="MS Sans Serif"/>
      <family val="2"/>
    </font>
    <font>
      <b/>
      <sz val="14"/>
      <name val="Arial"/>
      <family val="2"/>
    </font>
    <font>
      <b/>
      <sz val="12"/>
      <name val="Arial"/>
      <family val="2"/>
    </font>
    <font>
      <b/>
      <sz val="10"/>
      <name val="Arial"/>
      <family val="2"/>
    </font>
    <font>
      <b/>
      <sz val="11"/>
      <name val="Arial"/>
      <family val="2"/>
    </font>
    <font>
      <sz val="10"/>
      <color theme="0"/>
      <name val="Arial"/>
      <family val="2"/>
    </font>
    <font>
      <b/>
      <sz val="10"/>
      <color rgb="FFFF0000"/>
      <name val="Arial"/>
      <family val="2"/>
    </font>
    <font>
      <sz val="10"/>
      <color rgb="FFFF0000"/>
      <name val="Arial"/>
      <family val="2"/>
    </font>
    <font>
      <b/>
      <u/>
      <sz val="10"/>
      <name val="Arial"/>
      <family val="2"/>
    </font>
    <font>
      <sz val="9"/>
      <color indexed="8"/>
      <name val="Arial"/>
      <family val="2"/>
    </font>
    <font>
      <sz val="8"/>
      <name val="Antique Olive"/>
      <family val="2"/>
    </font>
    <font>
      <sz val="8"/>
      <name val="Geneva"/>
      <family val="2"/>
    </font>
    <font>
      <sz val="8"/>
      <name val="Geneva"/>
    </font>
    <font>
      <b/>
      <sz val="13"/>
      <color indexed="56"/>
      <name val="Calibri"/>
      <family val="2"/>
    </font>
    <font>
      <sz val="11"/>
      <color indexed="9"/>
      <name val="Calibri"/>
      <family val="2"/>
    </font>
    <font>
      <sz val="11"/>
      <color indexed="62"/>
      <name val="Calibri"/>
      <family val="2"/>
    </font>
    <font>
      <sz val="10"/>
      <color indexed="9"/>
      <name val="Arial"/>
      <family val="2"/>
    </font>
    <font>
      <sz val="11"/>
      <color indexed="60"/>
      <name val="Calibri"/>
      <family val="2"/>
    </font>
    <font>
      <b/>
      <sz val="11"/>
      <color indexed="63"/>
      <name val="Calibri"/>
      <family val="2"/>
    </font>
    <font>
      <sz val="10"/>
      <color theme="0"/>
      <name val="Calibri"/>
      <family val="2"/>
    </font>
    <font>
      <sz val="11"/>
      <color indexed="20"/>
      <name val="Calibri"/>
      <family val="2"/>
    </font>
    <font>
      <sz val="10"/>
      <color indexed="20"/>
      <name val="Arial"/>
      <family val="2"/>
    </font>
    <font>
      <sz val="12"/>
      <name val="Arial"/>
      <family val="2"/>
    </font>
    <font>
      <b/>
      <sz val="11"/>
      <color indexed="52"/>
      <name val="Calibri"/>
      <family val="2"/>
    </font>
    <font>
      <b/>
      <sz val="10"/>
      <color indexed="52"/>
      <name val="Arial"/>
      <family val="2"/>
    </font>
    <font>
      <b/>
      <sz val="11"/>
      <color indexed="9"/>
      <name val="Calibri"/>
      <family val="2"/>
    </font>
    <font>
      <sz val="11"/>
      <color indexed="52"/>
      <name val="Calibri"/>
      <family val="2"/>
    </font>
    <font>
      <b/>
      <sz val="10"/>
      <color indexed="9"/>
      <name val="Arial"/>
      <family val="2"/>
    </font>
    <font>
      <u/>
      <sz val="7.5"/>
      <color indexed="12"/>
      <name val="Times New Roman"/>
      <family val="1"/>
    </font>
    <font>
      <sz val="10"/>
      <name val="Times New Roman"/>
      <family val="1"/>
    </font>
    <font>
      <sz val="10"/>
      <color theme="1"/>
      <name val="Arial"/>
      <family val="2"/>
    </font>
    <font>
      <sz val="8"/>
      <name val="Arial"/>
      <family val="2"/>
    </font>
    <font>
      <sz val="9"/>
      <name val="Arial"/>
      <family val="2"/>
    </font>
    <font>
      <sz val="9"/>
      <color indexed="9"/>
      <name val="Arial"/>
      <family val="2"/>
    </font>
    <font>
      <i/>
      <sz val="11"/>
      <color indexed="23"/>
      <name val="Calibri"/>
      <family val="2"/>
    </font>
    <font>
      <i/>
      <sz val="10"/>
      <color indexed="23"/>
      <name val="Arial"/>
      <family val="2"/>
    </font>
    <font>
      <sz val="11"/>
      <color indexed="17"/>
      <name val="Calibri"/>
      <family val="2"/>
    </font>
    <font>
      <sz val="10"/>
      <color indexed="17"/>
      <name val="Arial"/>
      <family val="2"/>
    </font>
    <font>
      <b/>
      <sz val="15"/>
      <color indexed="56"/>
      <name val="Calibri"/>
      <family val="2"/>
    </font>
    <font>
      <b/>
      <sz val="15"/>
      <color indexed="56"/>
      <name val="Arial"/>
      <family val="2"/>
    </font>
    <font>
      <b/>
      <sz val="13"/>
      <color indexed="56"/>
      <name val="Arial"/>
      <family val="2"/>
    </font>
    <font>
      <b/>
      <sz val="11"/>
      <color indexed="56"/>
      <name val="Calibri"/>
      <family val="2"/>
    </font>
    <font>
      <b/>
      <sz val="11"/>
      <color indexed="56"/>
      <name val="Arial"/>
      <family val="2"/>
    </font>
    <font>
      <u/>
      <sz val="10"/>
      <color indexed="12"/>
      <name val="Arial"/>
      <family val="2"/>
    </font>
    <font>
      <u/>
      <sz val="11"/>
      <color theme="10"/>
      <name val="Arial"/>
      <family val="2"/>
    </font>
    <font>
      <sz val="10"/>
      <color indexed="62"/>
      <name val="Arial"/>
      <family val="2"/>
    </font>
    <font>
      <b/>
      <i/>
      <sz val="10"/>
      <name val="Arial"/>
      <family val="2"/>
    </font>
    <font>
      <u/>
      <sz val="10"/>
      <name val="Arial"/>
      <family val="2"/>
    </font>
    <font>
      <sz val="10"/>
      <color indexed="52"/>
      <name val="Arial"/>
      <family val="2"/>
    </font>
    <font>
      <sz val="10"/>
      <color indexed="60"/>
      <name val="Arial"/>
      <family val="2"/>
    </font>
    <font>
      <b/>
      <i/>
      <sz val="16"/>
      <name val="Helv"/>
    </font>
    <font>
      <sz val="9"/>
      <name val="Microsoft Sans Serif"/>
      <family val="2"/>
      <charset val="204"/>
    </font>
    <font>
      <sz val="11"/>
      <color theme="1"/>
      <name val="Arial"/>
      <family val="2"/>
    </font>
    <font>
      <sz val="10"/>
      <name val="Arial Unicode MS"/>
      <family val="2"/>
    </font>
    <font>
      <sz val="8"/>
      <color theme="1"/>
      <name val="Calibri"/>
      <family val="2"/>
    </font>
    <font>
      <sz val="8"/>
      <color theme="1"/>
      <name val="Calibri"/>
      <family val="2"/>
      <scheme val="minor"/>
    </font>
    <font>
      <b/>
      <sz val="10"/>
      <color indexed="63"/>
      <name val="Arial"/>
      <family val="2"/>
    </font>
    <font>
      <sz val="11"/>
      <color theme="1"/>
      <name val="Calibri"/>
      <family val="2"/>
      <charset val="129"/>
      <scheme val="minor"/>
    </font>
    <font>
      <b/>
      <sz val="10"/>
      <name val="MS Sans Serif"/>
      <family val="2"/>
    </font>
    <font>
      <sz val="7"/>
      <name val="Helvetica"/>
      <family val="2"/>
    </font>
    <font>
      <b/>
      <sz val="8"/>
      <name val="Times New Roman"/>
      <family val="1"/>
    </font>
    <font>
      <b/>
      <sz val="18"/>
      <color indexed="56"/>
      <name val="Cambria"/>
      <family val="2"/>
    </font>
    <font>
      <b/>
      <sz val="11"/>
      <color indexed="8"/>
      <name val="Calibri"/>
      <family val="2"/>
    </font>
    <font>
      <b/>
      <sz val="10"/>
      <color indexed="8"/>
      <name val="Arial"/>
      <family val="2"/>
    </font>
    <font>
      <sz val="11"/>
      <color indexed="10"/>
      <name val="Calibri"/>
      <family val="2"/>
    </font>
    <font>
      <sz val="10"/>
      <color indexed="10"/>
      <name val="Arial"/>
      <family val="2"/>
    </font>
    <font>
      <b/>
      <sz val="11"/>
      <color rgb="FFFF0000"/>
      <name val="Calibri"/>
      <family val="2"/>
      <scheme val="minor"/>
    </font>
    <font>
      <b/>
      <sz val="11"/>
      <color rgb="FFFF0000"/>
      <name val="Calibri"/>
      <family val="2"/>
    </font>
    <font>
      <sz val="20"/>
      <color theme="1"/>
      <name val="Calibri"/>
      <family val="2"/>
      <scheme val="minor"/>
    </font>
    <font>
      <b/>
      <sz val="20"/>
      <name val="Calibri"/>
      <family val="2"/>
      <scheme val="minor"/>
    </font>
    <font>
      <b/>
      <sz val="20"/>
      <color rgb="FFFF0000"/>
      <name val="Calibri"/>
      <family val="2"/>
      <scheme val="minor"/>
    </font>
    <font>
      <b/>
      <sz val="20"/>
      <color theme="1"/>
      <name val="Calibri"/>
      <family val="2"/>
      <scheme val="minor"/>
    </font>
    <font>
      <b/>
      <i/>
      <sz val="20"/>
      <color theme="1"/>
      <name val="Calibri"/>
      <family val="2"/>
      <scheme val="minor"/>
    </font>
    <font>
      <i/>
      <sz val="20"/>
      <color theme="1"/>
      <name val="Calibri"/>
      <family val="2"/>
      <scheme val="minor"/>
    </font>
    <font>
      <b/>
      <sz val="12"/>
      <color indexed="81"/>
      <name val="Tahoma"/>
      <family val="2"/>
    </font>
    <font>
      <sz val="10"/>
      <color indexed="81"/>
      <name val="Tahoma"/>
      <family val="2"/>
    </font>
    <font>
      <b/>
      <sz val="10"/>
      <color theme="1"/>
      <name val="Arial"/>
      <family val="2"/>
    </font>
    <font>
      <sz val="9"/>
      <color indexed="81"/>
      <name val="Tahoma"/>
      <family val="2"/>
    </font>
    <font>
      <b/>
      <sz val="9"/>
      <color indexed="81"/>
      <name val="Tahoma"/>
      <family val="2"/>
    </font>
    <font>
      <sz val="11"/>
      <color rgb="FF242424"/>
      <name val="Calibri"/>
      <family val="2"/>
      <scheme val="minor"/>
    </font>
    <font>
      <u/>
      <sz val="11"/>
      <color rgb="FF000000"/>
      <name val="Calibri"/>
      <family val="2"/>
      <scheme val="minor"/>
    </font>
    <font>
      <sz val="11.5"/>
      <color rgb="FF242424"/>
      <name val="Segoe UI"/>
      <family val="2"/>
    </font>
    <font>
      <u/>
      <sz val="11.5"/>
      <color rgb="FF000000"/>
      <name val="Segoe UI"/>
      <family val="2"/>
    </font>
    <font>
      <sz val="11.5"/>
      <color rgb="FF000000"/>
      <name val="Segoe UI"/>
      <family val="2"/>
    </font>
    <font>
      <sz val="8"/>
      <name val="Calibri"/>
      <family val="2"/>
      <scheme val="minor"/>
    </font>
    <font>
      <sz val="9"/>
      <color indexed="81"/>
      <name val="Tahoma"/>
      <charset val="1"/>
    </font>
    <font>
      <b/>
      <sz val="9"/>
      <color indexed="81"/>
      <name val="Tahoma"/>
      <charset val="1"/>
    </font>
  </fonts>
  <fills count="8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9389629810485"/>
        <bgColor indexed="64"/>
      </patternFill>
    </fill>
    <fill>
      <patternFill patternType="solid">
        <fgColor rgb="FFFFFF00"/>
        <bgColor indexed="64"/>
      </patternFill>
    </fill>
    <fill>
      <patternFill patternType="solid">
        <fgColor theme="5" tint="0.59999389629810485"/>
        <bgColor indexed="64"/>
      </patternFill>
    </fill>
    <fill>
      <patternFill patternType="solid">
        <fgColor theme="0"/>
        <bgColor indexed="64"/>
      </patternFill>
    </fill>
    <fill>
      <patternFill patternType="solid">
        <fgColor theme="6" tint="0.39997558519241921"/>
        <bgColor indexed="64"/>
      </patternFill>
    </fill>
    <fill>
      <patternFill patternType="solid">
        <fgColor theme="2" tint="-0.249977111117893"/>
        <bgColor indexed="64"/>
      </patternFill>
    </fill>
    <fill>
      <patternFill patternType="solid">
        <fgColor theme="0" tint="-0.14999847407452621"/>
        <bgColor indexed="64"/>
      </patternFill>
    </fill>
    <fill>
      <patternFill patternType="solid">
        <fgColor theme="7" tint="-0.499984740745262"/>
        <bgColor rgb="FF000000"/>
      </patternFill>
    </fill>
    <fill>
      <patternFill patternType="solid">
        <fgColor theme="7" tint="-0.499984740745262"/>
        <bgColor indexed="64"/>
      </patternFill>
    </fill>
    <fill>
      <patternFill patternType="solid">
        <fgColor theme="0"/>
        <bgColor rgb="FF000000"/>
      </patternFill>
    </fill>
    <fill>
      <patternFill patternType="solid">
        <fgColor rgb="FF92D050"/>
        <bgColor indexed="64"/>
      </patternFill>
    </fill>
    <fill>
      <patternFill patternType="solid">
        <fgColor indexed="22"/>
        <bgColor indexed="64"/>
      </patternFill>
    </fill>
    <fill>
      <patternFill patternType="solid">
        <fgColor theme="6" tint="-0.499984740745262"/>
        <bgColor indexed="64"/>
      </patternFill>
    </fill>
    <fill>
      <patternFill patternType="solid">
        <fgColor theme="9" tint="-0.249977111117893"/>
        <bgColor indexed="64"/>
      </patternFill>
    </fill>
    <fill>
      <patternFill patternType="solid">
        <fgColor theme="3" tint="0.59999389629810485"/>
        <bgColor indexed="64"/>
      </patternFill>
    </fill>
    <fill>
      <patternFill patternType="solid">
        <fgColor theme="6"/>
        <bgColor indexed="64"/>
      </patternFill>
    </fill>
    <fill>
      <patternFill patternType="solid">
        <fgColor theme="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13"/>
      </patternFill>
    </fill>
    <fill>
      <patternFill patternType="solid">
        <fgColor indexed="22"/>
      </patternFill>
    </fill>
    <fill>
      <patternFill patternType="solid">
        <fgColor indexed="55"/>
      </patternFill>
    </fill>
    <fill>
      <patternFill patternType="solid">
        <fgColor indexed="26"/>
        <bgColor indexed="64"/>
      </patternFill>
    </fill>
    <fill>
      <patternFill patternType="solid">
        <fgColor indexed="43"/>
      </patternFill>
    </fill>
    <fill>
      <patternFill patternType="solid">
        <fgColor indexed="15"/>
      </patternFill>
    </fill>
    <fill>
      <patternFill patternType="solid">
        <fgColor indexed="9"/>
      </patternFill>
    </fill>
    <fill>
      <patternFill patternType="lightUp">
        <fgColor indexed="8"/>
      </patternFill>
    </fill>
    <fill>
      <patternFill patternType="lightUp">
        <fgColor indexed="10"/>
      </patternFill>
    </fill>
    <fill>
      <patternFill patternType="solid">
        <fgColor indexed="26"/>
      </patternFill>
    </fill>
    <fill>
      <patternFill patternType="mediumGray">
        <fgColor indexed="22"/>
      </patternFill>
    </fill>
    <fill>
      <patternFill patternType="solid">
        <fgColor indexed="31"/>
        <bgColor indexed="8"/>
      </patternFill>
    </fill>
    <fill>
      <patternFill patternType="solid">
        <fgColor indexed="9"/>
        <bgColor indexed="64"/>
      </patternFill>
    </fill>
    <fill>
      <patternFill patternType="solid">
        <fgColor indexed="62"/>
        <bgColor indexed="64"/>
      </patternFill>
    </fill>
    <fill>
      <patternFill patternType="solid">
        <fgColor theme="6" tint="0.59999389629810485"/>
        <bgColor indexed="64"/>
      </patternFill>
    </fill>
    <fill>
      <patternFill patternType="solid">
        <fgColor rgb="FFD0CECE"/>
        <bgColor indexed="64"/>
      </patternFill>
    </fill>
    <fill>
      <patternFill patternType="solid">
        <fgColor rgb="FFB4C6E7"/>
        <bgColor indexed="64"/>
      </patternFill>
    </fill>
    <fill>
      <patternFill patternType="solid">
        <fgColor rgb="FFD9D9D9"/>
        <bgColor indexed="64"/>
      </patternFill>
    </fill>
    <fill>
      <patternFill patternType="solid">
        <fgColor theme="3" tint="0.39997558519241921"/>
        <bgColor indexed="64"/>
      </patternFill>
    </fill>
  </fills>
  <borders count="10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double">
        <color indexed="64"/>
      </bottom>
      <diagonal/>
    </border>
    <border>
      <left style="thin">
        <color indexed="64"/>
      </left>
      <right/>
      <top/>
      <bottom/>
      <diagonal/>
    </border>
    <border>
      <left/>
      <right style="thin">
        <color indexed="64"/>
      </right>
      <top/>
      <bottom/>
      <diagonal/>
    </border>
    <border>
      <left style="thin">
        <color indexed="64"/>
      </left>
      <right/>
      <top style="thin">
        <color auto="1"/>
      </top>
      <bottom style="double">
        <color indexed="64"/>
      </bottom>
      <diagonal/>
    </border>
    <border>
      <left/>
      <right/>
      <top style="thin">
        <color auto="1"/>
      </top>
      <bottom style="double">
        <color indexed="64"/>
      </bottom>
      <diagonal/>
    </border>
    <border>
      <left/>
      <right style="thin">
        <color indexed="64"/>
      </right>
      <top style="thin">
        <color auto="1"/>
      </top>
      <bottom style="double">
        <color indexed="64"/>
      </bottom>
      <diagonal/>
    </border>
    <border>
      <left style="thin">
        <color indexed="64"/>
      </left>
      <right/>
      <top style="thin">
        <color auto="1"/>
      </top>
      <bottom style="medium">
        <color indexed="64"/>
      </bottom>
      <diagonal/>
    </border>
    <border>
      <left/>
      <right/>
      <top style="thin">
        <color auto="1"/>
      </top>
      <bottom style="medium">
        <color indexed="64"/>
      </bottom>
      <diagonal/>
    </border>
    <border>
      <left/>
      <right style="thin">
        <color indexed="64"/>
      </right>
      <top style="thin">
        <color auto="1"/>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thin">
        <color auto="1"/>
      </left>
      <right style="medium">
        <color indexed="64"/>
      </right>
      <top style="thin">
        <color auto="1"/>
      </top>
      <bottom style="thin">
        <color auto="1"/>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auto="1"/>
      </left>
      <right style="medium">
        <color indexed="64"/>
      </right>
      <top style="thin">
        <color auto="1"/>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thin">
        <color indexed="64"/>
      </top>
      <bottom/>
      <diagonal/>
    </border>
    <border>
      <left/>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auto="1"/>
      </top>
      <bottom style="double">
        <color indexed="64"/>
      </bottom>
      <diagonal/>
    </border>
    <border>
      <left/>
      <right style="medium">
        <color indexed="64"/>
      </right>
      <top style="thin">
        <color auto="1"/>
      </top>
      <bottom style="double">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style="medium">
        <color indexed="64"/>
      </left>
      <right/>
      <top style="thin">
        <color auto="1"/>
      </top>
      <bottom style="medium">
        <color indexed="64"/>
      </bottom>
      <diagonal/>
    </border>
    <border>
      <left/>
      <right style="medium">
        <color indexed="64"/>
      </right>
      <top style="thin">
        <color auto="1"/>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top style="double">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style="hair">
        <color indexed="8"/>
      </top>
      <bottom style="hair">
        <color indexed="8"/>
      </bottom>
      <diagonal/>
    </border>
    <border>
      <left style="thin">
        <color indexed="8"/>
      </left>
      <right style="thin">
        <color indexed="8"/>
      </right>
      <top style="thin">
        <color indexed="8"/>
      </top>
      <bottom style="thin">
        <color indexed="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auto="1"/>
      </left>
      <right style="thin">
        <color auto="1"/>
      </right>
      <top style="thin">
        <color auto="1"/>
      </top>
      <bottom style="thin">
        <color auto="1"/>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39"/>
      </top>
      <bottom/>
      <diagonal/>
    </border>
    <border>
      <left/>
      <right/>
      <top style="thin">
        <color indexed="62"/>
      </top>
      <bottom style="double">
        <color indexed="62"/>
      </bottom>
      <diagonal/>
    </border>
    <border>
      <left/>
      <right/>
      <top style="double">
        <color auto="1"/>
      </top>
      <bottom/>
      <diagonal/>
    </border>
    <border>
      <left style="medium">
        <color indexed="64"/>
      </left>
      <right style="thin">
        <color auto="1"/>
      </right>
      <top style="medium">
        <color indexed="64"/>
      </top>
      <bottom style="thin">
        <color auto="1"/>
      </bottom>
      <diagonal/>
    </border>
    <border>
      <left style="thin">
        <color auto="1"/>
      </left>
      <right/>
      <top style="medium">
        <color indexed="64"/>
      </top>
      <bottom style="thin">
        <color auto="1"/>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auto="1"/>
      </left>
      <right/>
      <top style="thin">
        <color auto="1"/>
      </top>
      <bottom style="thin">
        <color auto="1"/>
      </bottom>
      <diagonal/>
    </border>
    <border>
      <left style="medium">
        <color indexed="64"/>
      </left>
      <right style="medium">
        <color indexed="64"/>
      </right>
      <top style="thin">
        <color auto="1"/>
      </top>
      <bottom style="thin">
        <color auto="1"/>
      </bottom>
      <diagonal/>
    </border>
  </borders>
  <cellStyleXfs count="3702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0" fillId="0" borderId="0"/>
    <xf numFmtId="0" fontId="22" fillId="0" borderId="0"/>
    <xf numFmtId="43"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0" fontId="24" fillId="0" borderId="0"/>
    <xf numFmtId="43" fontId="31" fillId="0" borderId="0" applyFont="0" applyFill="0" applyBorder="0" applyAlignment="0" applyProtection="0"/>
    <xf numFmtId="44" fontId="31" fillId="0" borderId="0" applyFont="0" applyFill="0" applyBorder="0" applyAlignment="0" applyProtection="0"/>
    <xf numFmtId="44" fontId="54" fillId="0" borderId="0" applyFont="0" applyFill="0" applyBorder="0" applyAlignment="0" applyProtection="0"/>
    <xf numFmtId="9" fontId="54" fillId="0" borderId="0" applyFont="0" applyFill="0" applyBorder="0" applyAlignment="0" applyProtection="0"/>
    <xf numFmtId="0" fontId="22" fillId="0" borderId="0"/>
    <xf numFmtId="0" fontId="1" fillId="0" borderId="0"/>
    <xf numFmtId="0" fontId="35" fillId="0" borderId="0"/>
    <xf numFmtId="0" fontId="1" fillId="0" borderId="0"/>
    <xf numFmtId="9" fontId="65" fillId="0" borderId="0" applyFont="0" applyFill="0" applyBorder="0" applyAlignment="0" applyProtection="0"/>
    <xf numFmtId="0" fontId="22" fillId="0" borderId="0"/>
    <xf numFmtId="0" fontId="22" fillId="0" borderId="0"/>
    <xf numFmtId="0" fontId="22" fillId="0" borderId="0"/>
    <xf numFmtId="0" fontId="22" fillId="0" borderId="0"/>
    <xf numFmtId="9" fontId="22" fillId="0" borderId="0" applyFont="0" applyFill="0" applyBorder="0" applyAlignment="0" applyProtection="0"/>
    <xf numFmtId="38" fontId="74" fillId="0" borderId="88" applyNumberFormat="0" applyFill="0" applyAlignment="0" applyProtection="0"/>
    <xf numFmtId="179" fontId="75" fillId="0" borderId="0">
      <alignment horizontal="left"/>
    </xf>
    <xf numFmtId="180" fontId="76" fillId="0" borderId="0">
      <alignment horizontal="left"/>
    </xf>
    <xf numFmtId="180" fontId="77" fillId="0" borderId="0">
      <alignment horizontal="left"/>
    </xf>
    <xf numFmtId="0" fontId="31" fillId="5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1" fillId="5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1" fillId="5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1" fillId="1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1" fillId="10" borderId="0" applyNumberFormat="0" applyBorder="0" applyAlignment="0" applyProtection="0"/>
    <xf numFmtId="0" fontId="31" fillId="5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1" fillId="5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1" fillId="5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1" fillId="14"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1" fillId="14" borderId="0" applyNumberFormat="0" applyBorder="0" applyAlignment="0" applyProtection="0"/>
    <xf numFmtId="0" fontId="31" fillId="5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1" fillId="5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1" fillId="5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1" fillId="18"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1" fillId="18" borderId="0" applyNumberFormat="0" applyBorder="0" applyAlignment="0" applyProtection="0"/>
    <xf numFmtId="0" fontId="31" fillId="5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5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5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1" fillId="22"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1" fillId="22" borderId="0" applyNumberFormat="0" applyBorder="0" applyAlignment="0" applyProtection="0"/>
    <xf numFmtId="0" fontId="31" fillId="5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5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5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1" fillId="26"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1" fillId="26" borderId="0" applyNumberFormat="0" applyBorder="0" applyAlignment="0" applyProtection="0"/>
    <xf numFmtId="0" fontId="31" fillId="5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1" fillId="55" borderId="0" applyNumberFormat="0" applyBorder="0" applyAlignment="0" applyProtection="0"/>
    <xf numFmtId="0" fontId="31" fillId="55" borderId="0" applyNumberFormat="0" applyBorder="0" applyAlignment="0" applyProtection="0"/>
    <xf numFmtId="0" fontId="31" fillId="5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1" fillId="55" borderId="0" applyNumberFormat="0" applyBorder="0" applyAlignment="0" applyProtection="0"/>
    <xf numFmtId="0" fontId="31" fillId="5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1" fillId="5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1" fillId="55" borderId="0" applyNumberFormat="0" applyBorder="0" applyAlignment="0" applyProtection="0"/>
    <xf numFmtId="0" fontId="31" fillId="55" borderId="0" applyNumberFormat="0" applyBorder="0" applyAlignment="0" applyProtection="0"/>
    <xf numFmtId="0" fontId="31" fillId="55" borderId="0" applyNumberFormat="0" applyBorder="0" applyAlignment="0" applyProtection="0"/>
    <xf numFmtId="0" fontId="31" fillId="5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1" fillId="5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1" fillId="55" borderId="0" applyNumberFormat="0" applyBorder="0" applyAlignment="0" applyProtection="0"/>
    <xf numFmtId="0" fontId="31" fillId="55" borderId="0" applyNumberFormat="0" applyBorder="0" applyAlignment="0" applyProtection="0"/>
    <xf numFmtId="0" fontId="31" fillId="55" borderId="0" applyNumberFormat="0" applyBorder="0" applyAlignment="0" applyProtection="0"/>
    <xf numFmtId="0" fontId="31" fillId="5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1" fillId="55" borderId="0" applyNumberFormat="0" applyBorder="0" applyAlignment="0" applyProtection="0"/>
    <xf numFmtId="0" fontId="31" fillId="55" borderId="0" applyNumberFormat="0" applyBorder="0" applyAlignment="0" applyProtection="0"/>
    <xf numFmtId="0" fontId="31" fillId="55" borderId="0" applyNumberFormat="0" applyBorder="0" applyAlignment="0" applyProtection="0"/>
    <xf numFmtId="0" fontId="31" fillId="55" borderId="0" applyNumberFormat="0" applyBorder="0" applyAlignment="0" applyProtection="0"/>
    <xf numFmtId="0" fontId="1" fillId="30" borderId="0" applyNumberFormat="0" applyBorder="0" applyAlignment="0" applyProtection="0"/>
    <xf numFmtId="0" fontId="31" fillId="55" borderId="0" applyNumberFormat="0" applyBorder="0" applyAlignment="0" applyProtection="0"/>
    <xf numFmtId="0" fontId="31" fillId="55" borderId="0" applyNumberFormat="0" applyBorder="0" applyAlignment="0" applyProtection="0"/>
    <xf numFmtId="0" fontId="31" fillId="55" borderId="0" applyNumberFormat="0" applyBorder="0" applyAlignment="0" applyProtection="0"/>
    <xf numFmtId="0" fontId="31" fillId="55" borderId="0" applyNumberFormat="0" applyBorder="0" applyAlignment="0" applyProtection="0"/>
    <xf numFmtId="0" fontId="1" fillId="30" borderId="0" applyNumberFormat="0" applyBorder="0" applyAlignment="0" applyProtection="0"/>
    <xf numFmtId="0" fontId="31" fillId="5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1" fillId="5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1" fillId="5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1" fillId="11"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1" fillId="11" borderId="0" applyNumberFormat="0" applyBorder="0" applyAlignment="0" applyProtection="0"/>
    <xf numFmtId="0" fontId="31" fillId="5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5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5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5" fontId="78" fillId="0" borderId="0" applyFill="0" applyBorder="0" applyAlignment="0" applyProtection="0"/>
    <xf numFmtId="5" fontId="78" fillId="0" borderId="0" applyFill="0" applyBorder="0" applyAlignment="0" applyProtection="0"/>
    <xf numFmtId="0" fontId="1" fillId="15" borderId="0" applyNumberFormat="0" applyBorder="0" applyAlignment="0" applyProtection="0"/>
    <xf numFmtId="0" fontId="31" fillId="5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1" fillId="15"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5" fontId="78" fillId="0" borderId="0" applyFill="0" applyBorder="0" applyAlignment="0" applyProtection="0"/>
    <xf numFmtId="5" fontId="78" fillId="0" borderId="0" applyFill="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5" fontId="78" fillId="0" borderId="0" applyFill="0" applyBorder="0" applyAlignment="0" applyProtection="0"/>
    <xf numFmtId="5" fontId="78" fillId="0" borderId="0" applyFill="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5" fontId="78" fillId="0" borderId="0" applyFill="0" applyBorder="0" applyAlignment="0" applyProtection="0"/>
    <xf numFmtId="0" fontId="31" fillId="57" borderId="0" applyNumberFormat="0" applyBorder="0" applyAlignment="0" applyProtection="0"/>
    <xf numFmtId="5" fontId="78" fillId="0" borderId="0" applyFill="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5" fontId="78" fillId="0" borderId="0" applyFill="0" applyBorder="0" applyAlignment="0" applyProtection="0"/>
    <xf numFmtId="5" fontId="78" fillId="0" borderId="0" applyFill="0" applyBorder="0" applyAlignment="0" applyProtection="0"/>
    <xf numFmtId="5" fontId="78" fillId="0" borderId="0" applyFill="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1" fillId="15" borderId="0" applyNumberFormat="0" applyBorder="0" applyAlignment="0" applyProtection="0"/>
    <xf numFmtId="0" fontId="31" fillId="5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1" fillId="5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1" fillId="5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1" fillId="19"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1" fillId="19" borderId="0" applyNumberFormat="0" applyBorder="0" applyAlignment="0" applyProtection="0"/>
    <xf numFmtId="0" fontId="31" fillId="5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1" fillId="5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1" fillId="5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1" fillId="2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1" fillId="23" borderId="0" applyNumberFormat="0" applyBorder="0" applyAlignment="0" applyProtection="0"/>
    <xf numFmtId="0" fontId="31" fillId="5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5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5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1" fillId="27" borderId="0" applyNumberFormat="0" applyBorder="0" applyAlignment="0" applyProtection="0"/>
    <xf numFmtId="181" fontId="78" fillId="0" borderId="0" applyFill="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81" fontId="78" fillId="0" borderId="0" applyFill="0" applyBorder="0" applyAlignment="0" applyProtection="0"/>
    <xf numFmtId="181" fontId="78" fillId="0" borderId="0" applyFill="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81" fontId="78" fillId="0" borderId="0" applyFill="0" applyBorder="0" applyAlignment="0" applyProtection="0"/>
    <xf numFmtId="181" fontId="78" fillId="0" borderId="0" applyFill="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81" fontId="78" fillId="0" borderId="0" applyFill="0" applyBorder="0" applyAlignment="0" applyProtection="0"/>
    <xf numFmtId="0" fontId="1" fillId="27" borderId="0" applyNumberFormat="0" applyBorder="0" applyAlignment="0" applyProtection="0"/>
    <xf numFmtId="181" fontId="78" fillId="0" borderId="0" applyFill="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81" fontId="78" fillId="0" borderId="0" applyFill="0" applyBorder="0" applyAlignment="0" applyProtection="0"/>
    <xf numFmtId="181" fontId="78" fillId="0" borderId="0" applyFill="0" applyBorder="0" applyAlignment="0" applyProtection="0"/>
    <xf numFmtId="181" fontId="78" fillId="0" borderId="0" applyFill="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1" fillId="27"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1" fillId="27" borderId="0" applyNumberFormat="0" applyBorder="0" applyAlignment="0" applyProtection="0"/>
    <xf numFmtId="0" fontId="31" fillId="5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1" fillId="5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1" fillId="5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1" fillId="31"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5" fontId="78" fillId="0" borderId="0" applyFill="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5" fontId="78" fillId="0" borderId="0" applyFill="0" applyBorder="0" applyAlignment="0" applyProtection="0"/>
    <xf numFmtId="5" fontId="78" fillId="0" borderId="0" applyFill="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5" fontId="78" fillId="0" borderId="0" applyFill="0" applyBorder="0" applyAlignment="0" applyProtection="0"/>
    <xf numFmtId="5" fontId="78" fillId="0" borderId="0" applyFill="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5" fontId="78" fillId="0" borderId="0" applyFill="0" applyBorder="0" applyAlignment="0" applyProtection="0"/>
    <xf numFmtId="0" fontId="31" fillId="59" borderId="0" applyNumberFormat="0" applyBorder="0" applyAlignment="0" applyProtection="0"/>
    <xf numFmtId="5" fontId="78" fillId="0" borderId="0" applyFill="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5" fontId="78" fillId="0" borderId="0" applyFill="0" applyBorder="0" applyAlignment="0" applyProtection="0"/>
    <xf numFmtId="5" fontId="78" fillId="0" borderId="0" applyFill="0" applyBorder="0" applyAlignment="0" applyProtection="0"/>
    <xf numFmtId="5" fontId="78" fillId="0" borderId="0" applyFill="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1" fillId="31" borderId="0" applyNumberFormat="0" applyBorder="0" applyAlignment="0" applyProtection="0"/>
    <xf numFmtId="0" fontId="79" fillId="60" borderId="0" applyNumberFormat="0" applyBorder="0" applyAlignment="0" applyProtection="0"/>
    <xf numFmtId="0" fontId="79" fillId="60" borderId="0" applyNumberFormat="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17" fillId="12" borderId="0" applyNumberFormat="0" applyBorder="0" applyAlignment="0" applyProtection="0"/>
    <xf numFmtId="0" fontId="17" fillId="12" borderId="0" applyNumberFormat="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17" fillId="12" borderId="0" applyNumberFormat="0" applyBorder="0" applyAlignment="0" applyProtection="0"/>
    <xf numFmtId="0" fontId="17" fillId="12" borderId="0" applyNumberFormat="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17" fillId="12" borderId="0" applyNumberFormat="0" applyBorder="0" applyAlignment="0" applyProtection="0"/>
    <xf numFmtId="0" fontId="17" fillId="12" borderId="0" applyNumberFormat="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79" fillId="60"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79" fillId="60" borderId="0" applyNumberFormat="0" applyBorder="0" applyAlignment="0" applyProtection="0"/>
    <xf numFmtId="0" fontId="79" fillId="60" borderId="0" applyNumberFormat="0" applyBorder="0" applyAlignment="0" applyProtection="0"/>
    <xf numFmtId="22" fontId="68" fillId="0" borderId="0" applyFont="0" applyFill="0" applyBorder="0" applyAlignment="0" applyProtection="0">
      <alignment wrapText="1"/>
    </xf>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22" fontId="68" fillId="0" borderId="0" applyFont="0" applyFill="0" applyBorder="0" applyAlignment="0" applyProtection="0">
      <alignment wrapText="1"/>
    </xf>
    <xf numFmtId="22" fontId="68" fillId="0" borderId="0" applyFont="0" applyFill="0" applyBorder="0" applyAlignment="0" applyProtection="0">
      <alignment wrapText="1"/>
    </xf>
    <xf numFmtId="0" fontId="17" fillId="12" borderId="0" applyNumberFormat="0" applyBorder="0" applyAlignment="0" applyProtection="0"/>
    <xf numFmtId="0" fontId="17" fillId="12" borderId="0" applyNumberFormat="0" applyBorder="0" applyAlignment="0" applyProtection="0"/>
    <xf numFmtId="22" fontId="68" fillId="0" borderId="0" applyFont="0" applyFill="0" applyBorder="0" applyAlignment="0" applyProtection="0">
      <alignment wrapText="1"/>
    </xf>
    <xf numFmtId="22" fontId="68" fillId="0" borderId="0" applyFont="0" applyFill="0" applyBorder="0" applyAlignment="0" applyProtection="0">
      <alignment wrapText="1"/>
    </xf>
    <xf numFmtId="0" fontId="17" fillId="12" borderId="0" applyNumberFormat="0" applyBorder="0" applyAlignment="0" applyProtection="0"/>
    <xf numFmtId="0" fontId="17" fillId="12" borderId="0" applyNumberFormat="0" applyBorder="0" applyAlignment="0" applyProtection="0"/>
    <xf numFmtId="22" fontId="68" fillId="0" borderId="0" applyFont="0" applyFill="0" applyBorder="0" applyAlignment="0" applyProtection="0">
      <alignment wrapText="1"/>
    </xf>
    <xf numFmtId="22" fontId="68" fillId="0" borderId="0" applyFont="0" applyFill="0" applyBorder="0" applyAlignment="0" applyProtection="0">
      <alignment wrapText="1"/>
    </xf>
    <xf numFmtId="0" fontId="17" fillId="12" borderId="0" applyNumberFormat="0" applyBorder="0" applyAlignment="0" applyProtection="0"/>
    <xf numFmtId="0" fontId="17" fillId="12" borderId="0" applyNumberFormat="0" applyBorder="0" applyAlignment="0" applyProtection="0"/>
    <xf numFmtId="22" fontId="68" fillId="0" borderId="0" applyFont="0" applyFill="0" applyBorder="0" applyAlignment="0" applyProtection="0">
      <alignment wrapText="1"/>
    </xf>
    <xf numFmtId="22" fontId="68" fillId="0" borderId="0" applyFont="0" applyFill="0" applyBorder="0" applyAlignment="0" applyProtection="0">
      <alignment wrapText="1"/>
    </xf>
    <xf numFmtId="22" fontId="68" fillId="0" borderId="0" applyFont="0" applyFill="0" applyBorder="0" applyAlignment="0" applyProtection="0">
      <alignment wrapText="1"/>
    </xf>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79" fillId="60" borderId="0" applyNumberFormat="0" applyBorder="0" applyAlignment="0" applyProtection="0"/>
    <xf numFmtId="0" fontId="17" fillId="12" borderId="0" applyNumberFormat="0" applyBorder="0" applyAlignment="0" applyProtection="0"/>
    <xf numFmtId="0" fontId="79" fillId="60" borderId="0" applyNumberFormat="0" applyBorder="0" applyAlignment="0" applyProtection="0"/>
    <xf numFmtId="0" fontId="17" fillId="12" borderId="0" applyNumberFormat="0" applyBorder="0" applyAlignment="0" applyProtection="0"/>
    <xf numFmtId="0" fontId="81" fillId="60" borderId="0" applyNumberFormat="0" applyBorder="0" applyAlignment="0" applyProtection="0"/>
    <xf numFmtId="0" fontId="79" fillId="60" borderId="0" applyNumberFormat="0" applyBorder="0" applyAlignment="0" applyProtection="0"/>
    <xf numFmtId="0" fontId="81" fillId="60" borderId="0" applyNumberFormat="0" applyBorder="0" applyAlignment="0" applyProtection="0"/>
    <xf numFmtId="0" fontId="81" fillId="60" borderId="0" applyNumberFormat="0" applyBorder="0" applyAlignment="0" applyProtection="0"/>
    <xf numFmtId="0" fontId="79" fillId="60" borderId="0" applyNumberFormat="0" applyBorder="0" applyAlignment="0" applyProtection="0"/>
    <xf numFmtId="0" fontId="79" fillId="60" borderId="0" applyNumberFormat="0" applyBorder="0" applyAlignment="0" applyProtection="0"/>
    <xf numFmtId="44" fontId="31" fillId="0" borderId="0" applyFont="0" applyFill="0" applyBorder="0" applyAlignment="0" applyProtection="0"/>
    <xf numFmtId="0" fontId="79" fillId="60" borderId="0" applyNumberFormat="0" applyBorder="0" applyAlignment="0" applyProtection="0"/>
    <xf numFmtId="0" fontId="79" fillId="60" borderId="0" applyNumberFormat="0" applyBorder="0" applyAlignment="0" applyProtection="0"/>
    <xf numFmtId="0" fontId="79" fillId="60" borderId="0" applyNumberFormat="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0" fontId="79" fillId="60" borderId="0" applyNumberFormat="0" applyBorder="0" applyAlignment="0" applyProtection="0"/>
    <xf numFmtId="0" fontId="79" fillId="60" borderId="0" applyNumberFormat="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0" fontId="79" fillId="60" borderId="0" applyNumberFormat="0" applyBorder="0" applyAlignment="0" applyProtection="0"/>
    <xf numFmtId="0" fontId="79" fillId="60" borderId="0" applyNumberFormat="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0" fontId="79" fillId="60" borderId="0" applyNumberFormat="0" applyBorder="0" applyAlignment="0" applyProtection="0"/>
    <xf numFmtId="0" fontId="79" fillId="60" borderId="0" applyNumberFormat="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0" fontId="79" fillId="60" borderId="0" applyNumberFormat="0" applyBorder="0" applyAlignment="0" applyProtection="0"/>
    <xf numFmtId="0" fontId="79" fillId="60" borderId="0" applyNumberFormat="0" applyBorder="0" applyAlignment="0" applyProtection="0"/>
    <xf numFmtId="0" fontId="79" fillId="60" borderId="0" applyNumberFormat="0" applyBorder="0" applyAlignment="0" applyProtection="0"/>
    <xf numFmtId="0" fontId="79" fillId="60" borderId="0" applyNumberFormat="0" applyBorder="0" applyAlignment="0" applyProtection="0"/>
    <xf numFmtId="44" fontId="31" fillId="0" borderId="0" applyFont="0" applyFill="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17" fillId="16" borderId="0" applyNumberFormat="0" applyBorder="0" applyAlignment="0" applyProtection="0"/>
    <xf numFmtId="0" fontId="79" fillId="57" borderId="0" applyNumberFormat="0" applyBorder="0" applyAlignment="0" applyProtection="0"/>
    <xf numFmtId="22" fontId="68" fillId="0" borderId="0" applyFont="0" applyFill="0" applyBorder="0" applyAlignment="0" applyProtection="0">
      <alignment wrapText="1"/>
    </xf>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22" fontId="68" fillId="0" borderId="0" applyFont="0" applyFill="0" applyBorder="0" applyAlignment="0" applyProtection="0">
      <alignment wrapText="1"/>
    </xf>
    <xf numFmtId="22" fontId="68" fillId="0" borderId="0" applyFont="0" applyFill="0" applyBorder="0" applyAlignment="0" applyProtection="0">
      <alignment wrapText="1"/>
    </xf>
    <xf numFmtId="0" fontId="17" fillId="16" borderId="0" applyNumberFormat="0" applyBorder="0" applyAlignment="0" applyProtection="0"/>
    <xf numFmtId="0" fontId="17" fillId="16" borderId="0" applyNumberFormat="0" applyBorder="0" applyAlignment="0" applyProtection="0"/>
    <xf numFmtId="22" fontId="68" fillId="0" borderId="0" applyFont="0" applyFill="0" applyBorder="0" applyAlignment="0" applyProtection="0">
      <alignment wrapText="1"/>
    </xf>
    <xf numFmtId="22" fontId="68" fillId="0" borderId="0" applyFont="0" applyFill="0" applyBorder="0" applyAlignment="0" applyProtection="0">
      <alignment wrapText="1"/>
    </xf>
    <xf numFmtId="0" fontId="17" fillId="16" borderId="0" applyNumberFormat="0" applyBorder="0" applyAlignment="0" applyProtection="0"/>
    <xf numFmtId="0" fontId="17" fillId="16" borderId="0" applyNumberFormat="0" applyBorder="0" applyAlignment="0" applyProtection="0"/>
    <xf numFmtId="22" fontId="68" fillId="0" borderId="0" applyFont="0" applyFill="0" applyBorder="0" applyAlignment="0" applyProtection="0">
      <alignment wrapText="1"/>
    </xf>
    <xf numFmtId="22" fontId="68" fillId="0" borderId="0" applyFont="0" applyFill="0" applyBorder="0" applyAlignment="0" applyProtection="0">
      <alignment wrapText="1"/>
    </xf>
    <xf numFmtId="0" fontId="17" fillId="16" borderId="0" applyNumberFormat="0" applyBorder="0" applyAlignment="0" applyProtection="0"/>
    <xf numFmtId="0" fontId="17" fillId="16" borderId="0" applyNumberFormat="0" applyBorder="0" applyAlignment="0" applyProtection="0"/>
    <xf numFmtId="22" fontId="68" fillId="0" borderId="0" applyFont="0" applyFill="0" applyBorder="0" applyAlignment="0" applyProtection="0">
      <alignment wrapText="1"/>
    </xf>
    <xf numFmtId="22" fontId="68" fillId="0" borderId="0" applyFont="0" applyFill="0" applyBorder="0" applyAlignment="0" applyProtection="0">
      <alignment wrapText="1"/>
    </xf>
    <xf numFmtId="22" fontId="68" fillId="0" borderId="0" applyFont="0" applyFill="0" applyBorder="0" applyAlignment="0" applyProtection="0">
      <alignment wrapText="1"/>
    </xf>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79" fillId="57" borderId="0" applyNumberFormat="0" applyBorder="0" applyAlignment="0" applyProtection="0"/>
    <xf numFmtId="0" fontId="17" fillId="16" borderId="0" applyNumberFormat="0" applyBorder="0" applyAlignment="0" applyProtection="0"/>
    <xf numFmtId="0" fontId="81" fillId="57" borderId="0" applyNumberFormat="0" applyBorder="0" applyAlignment="0" applyProtection="0"/>
    <xf numFmtId="0" fontId="79" fillId="57" borderId="0" applyNumberFormat="0" applyBorder="0" applyAlignment="0" applyProtection="0"/>
    <xf numFmtId="0" fontId="81" fillId="57" borderId="0" applyNumberFormat="0" applyBorder="0" applyAlignment="0" applyProtection="0"/>
    <xf numFmtId="0" fontId="81"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8" borderId="0" applyNumberFormat="0" applyBorder="0" applyAlignment="0" applyProtection="0"/>
    <xf numFmtId="0" fontId="79" fillId="58" borderId="0" applyNumberFormat="0" applyBorder="0" applyAlignment="0" applyProtection="0"/>
    <xf numFmtId="0" fontId="79" fillId="58"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79" fillId="58" borderId="0" applyNumberFormat="0" applyBorder="0" applyAlignment="0" applyProtection="0"/>
    <xf numFmtId="0" fontId="79" fillId="58" borderId="0" applyNumberFormat="0" applyBorder="0" applyAlignment="0" applyProtection="0"/>
    <xf numFmtId="0" fontId="17" fillId="20" borderId="0" applyNumberFormat="0" applyBorder="0" applyAlignment="0" applyProtection="0"/>
    <xf numFmtId="0" fontId="82" fillId="0" borderId="0" applyNumberFormat="0" applyFill="0" applyBorder="0" applyAlignment="0" applyProtection="0">
      <alignment vertical="top"/>
      <protection locked="0"/>
    </xf>
    <xf numFmtId="0" fontId="79" fillId="58" borderId="0" applyNumberFormat="0" applyBorder="0" applyAlignment="0" applyProtection="0"/>
    <xf numFmtId="0" fontId="79" fillId="58" borderId="0" applyNumberFormat="0" applyBorder="0" applyAlignment="0" applyProtection="0"/>
    <xf numFmtId="0" fontId="79" fillId="58" borderId="0" applyNumberFormat="0" applyBorder="0" applyAlignment="0" applyProtection="0"/>
    <xf numFmtId="0" fontId="82" fillId="0" borderId="0" applyNumberFormat="0" applyFill="0" applyBorder="0" applyAlignment="0" applyProtection="0">
      <alignment vertical="top"/>
      <protection locked="0"/>
    </xf>
    <xf numFmtId="0" fontId="82" fillId="0" borderId="0" applyNumberFormat="0" applyFill="0" applyBorder="0" applyAlignment="0" applyProtection="0">
      <alignment vertical="top"/>
      <protection locked="0"/>
    </xf>
    <xf numFmtId="0" fontId="79" fillId="58" borderId="0" applyNumberFormat="0" applyBorder="0" applyAlignment="0" applyProtection="0"/>
    <xf numFmtId="0" fontId="79" fillId="58" borderId="0" applyNumberFormat="0" applyBorder="0" applyAlignment="0" applyProtection="0"/>
    <xf numFmtId="0" fontId="82" fillId="0" borderId="0" applyNumberFormat="0" applyFill="0" applyBorder="0" applyAlignment="0" applyProtection="0">
      <alignment vertical="top"/>
      <protection locked="0"/>
    </xf>
    <xf numFmtId="0" fontId="82" fillId="0" borderId="0" applyNumberFormat="0" applyFill="0" applyBorder="0" applyAlignment="0" applyProtection="0">
      <alignment vertical="top"/>
      <protection locked="0"/>
    </xf>
    <xf numFmtId="0" fontId="79" fillId="58" borderId="0" applyNumberFormat="0" applyBorder="0" applyAlignment="0" applyProtection="0"/>
    <xf numFmtId="0" fontId="79" fillId="58" borderId="0" applyNumberFormat="0" applyBorder="0" applyAlignment="0" applyProtection="0"/>
    <xf numFmtId="0" fontId="82" fillId="0" borderId="0" applyNumberFormat="0" applyFill="0" applyBorder="0" applyAlignment="0" applyProtection="0">
      <alignment vertical="top"/>
      <protection locked="0"/>
    </xf>
    <xf numFmtId="0" fontId="82" fillId="0" borderId="0" applyNumberFormat="0" applyFill="0" applyBorder="0" applyAlignment="0" applyProtection="0">
      <alignment vertical="top"/>
      <protection locked="0"/>
    </xf>
    <xf numFmtId="0" fontId="79" fillId="58" borderId="0" applyNumberFormat="0" applyBorder="0" applyAlignment="0" applyProtection="0"/>
    <xf numFmtId="0" fontId="79" fillId="58" borderId="0" applyNumberFormat="0" applyBorder="0" applyAlignment="0" applyProtection="0"/>
    <xf numFmtId="0" fontId="82" fillId="0" borderId="0" applyNumberFormat="0" applyFill="0" applyBorder="0" applyAlignment="0" applyProtection="0">
      <alignment vertical="top"/>
      <protection locked="0"/>
    </xf>
    <xf numFmtId="0" fontId="82" fillId="0" borderId="0" applyNumberFormat="0" applyFill="0" applyBorder="0" applyAlignment="0" applyProtection="0">
      <alignment vertical="top"/>
      <protection locked="0"/>
    </xf>
    <xf numFmtId="0" fontId="82" fillId="0" borderId="0" applyNumberFormat="0" applyFill="0" applyBorder="0" applyAlignment="0" applyProtection="0">
      <alignment vertical="top"/>
      <protection locked="0"/>
    </xf>
    <xf numFmtId="0" fontId="79" fillId="58" borderId="0" applyNumberFormat="0" applyBorder="0" applyAlignment="0" applyProtection="0"/>
    <xf numFmtId="0" fontId="79" fillId="58" borderId="0" applyNumberFormat="0" applyBorder="0" applyAlignment="0" applyProtection="0"/>
    <xf numFmtId="0" fontId="79" fillId="58" borderId="0" applyNumberFormat="0" applyBorder="0" applyAlignment="0" applyProtection="0"/>
    <xf numFmtId="0" fontId="79" fillId="58" borderId="0" applyNumberFormat="0" applyBorder="0" applyAlignment="0" applyProtection="0"/>
    <xf numFmtId="0" fontId="17" fillId="20" borderId="0" applyNumberFormat="0" applyBorder="0" applyAlignment="0" applyProtection="0"/>
    <xf numFmtId="0" fontId="79" fillId="58" borderId="0" applyNumberFormat="0" applyBorder="0" applyAlignment="0" applyProtection="0"/>
    <xf numFmtId="0" fontId="17" fillId="20" borderId="0" applyNumberFormat="0" applyBorder="0" applyAlignment="0" applyProtection="0"/>
    <xf numFmtId="0" fontId="81" fillId="58" borderId="0" applyNumberFormat="0" applyBorder="0" applyAlignment="0" applyProtection="0"/>
    <xf numFmtId="0" fontId="79" fillId="58" borderId="0" applyNumberFormat="0" applyBorder="0" applyAlignment="0" applyProtection="0"/>
    <xf numFmtId="0" fontId="81" fillId="58" borderId="0" applyNumberFormat="0" applyBorder="0" applyAlignment="0" applyProtection="0"/>
    <xf numFmtId="0" fontId="81" fillId="58" borderId="0" applyNumberFormat="0" applyBorder="0" applyAlignment="0" applyProtection="0"/>
    <xf numFmtId="0" fontId="79" fillId="58" borderId="0" applyNumberFormat="0" applyBorder="0" applyAlignment="0" applyProtection="0"/>
    <xf numFmtId="22" fontId="68" fillId="0" borderId="0" applyFont="0" applyFill="0" applyBorder="0" applyAlignment="0" applyProtection="0">
      <alignment wrapText="1"/>
    </xf>
    <xf numFmtId="0" fontId="79" fillId="58" borderId="0" applyNumberFormat="0" applyBorder="0" applyAlignment="0" applyProtection="0"/>
    <xf numFmtId="0" fontId="79" fillId="58" borderId="0" applyNumberFormat="0" applyBorder="0" applyAlignment="0" applyProtection="0"/>
    <xf numFmtId="0" fontId="79" fillId="58" borderId="0" applyNumberFormat="0" applyBorder="0" applyAlignment="0" applyProtection="0"/>
    <xf numFmtId="22" fontId="68" fillId="0" borderId="0" applyFont="0" applyFill="0" applyBorder="0" applyAlignment="0" applyProtection="0">
      <alignment wrapText="1"/>
    </xf>
    <xf numFmtId="22" fontId="68" fillId="0" borderId="0" applyFont="0" applyFill="0" applyBorder="0" applyAlignment="0" applyProtection="0">
      <alignment wrapText="1"/>
    </xf>
    <xf numFmtId="0" fontId="79" fillId="58" borderId="0" applyNumberFormat="0" applyBorder="0" applyAlignment="0" applyProtection="0"/>
    <xf numFmtId="0" fontId="79" fillId="58" borderId="0" applyNumberFormat="0" applyBorder="0" applyAlignment="0" applyProtection="0"/>
    <xf numFmtId="22" fontId="68" fillId="0" borderId="0" applyFont="0" applyFill="0" applyBorder="0" applyAlignment="0" applyProtection="0">
      <alignment wrapText="1"/>
    </xf>
    <xf numFmtId="22" fontId="68" fillId="0" borderId="0" applyFont="0" applyFill="0" applyBorder="0" applyAlignment="0" applyProtection="0">
      <alignment wrapText="1"/>
    </xf>
    <xf numFmtId="0" fontId="79" fillId="58" borderId="0" applyNumberFormat="0" applyBorder="0" applyAlignment="0" applyProtection="0"/>
    <xf numFmtId="0" fontId="79" fillId="58" borderId="0" applyNumberFormat="0" applyBorder="0" applyAlignment="0" applyProtection="0"/>
    <xf numFmtId="22" fontId="68" fillId="0" borderId="0" applyFont="0" applyFill="0" applyBorder="0" applyAlignment="0" applyProtection="0">
      <alignment wrapText="1"/>
    </xf>
    <xf numFmtId="22" fontId="68" fillId="0" borderId="0" applyFont="0" applyFill="0" applyBorder="0" applyAlignment="0" applyProtection="0">
      <alignment wrapText="1"/>
    </xf>
    <xf numFmtId="0" fontId="79" fillId="58" borderId="0" applyNumberFormat="0" applyBorder="0" applyAlignment="0" applyProtection="0"/>
    <xf numFmtId="0" fontId="79" fillId="58" borderId="0" applyNumberFormat="0" applyBorder="0" applyAlignment="0" applyProtection="0"/>
    <xf numFmtId="22" fontId="68" fillId="0" borderId="0" applyFont="0" applyFill="0" applyBorder="0" applyAlignment="0" applyProtection="0">
      <alignment wrapText="1"/>
    </xf>
    <xf numFmtId="22" fontId="68" fillId="0" borderId="0" applyFont="0" applyFill="0" applyBorder="0" applyAlignment="0" applyProtection="0">
      <alignment wrapText="1"/>
    </xf>
    <xf numFmtId="22" fontId="68" fillId="0" borderId="0" applyFont="0" applyFill="0" applyBorder="0" applyAlignment="0" applyProtection="0">
      <alignment wrapText="1"/>
    </xf>
    <xf numFmtId="0" fontId="79" fillId="58" borderId="0" applyNumberFormat="0" applyBorder="0" applyAlignment="0" applyProtection="0"/>
    <xf numFmtId="0" fontId="79" fillId="58" borderId="0" applyNumberFormat="0" applyBorder="0" applyAlignment="0" applyProtection="0"/>
    <xf numFmtId="0" fontId="79" fillId="58" borderId="0" applyNumberFormat="0" applyBorder="0" applyAlignment="0" applyProtection="0"/>
    <xf numFmtId="0" fontId="79" fillId="58" borderId="0" applyNumberFormat="0" applyBorder="0" applyAlignment="0" applyProtection="0"/>
    <xf numFmtId="0" fontId="79" fillId="58" borderId="0" applyNumberFormat="0" applyBorder="0" applyAlignment="0" applyProtection="0"/>
    <xf numFmtId="0" fontId="79" fillId="61" borderId="0" applyNumberFormat="0" applyBorder="0" applyAlignment="0" applyProtection="0"/>
    <xf numFmtId="0" fontId="79" fillId="61" borderId="0" applyNumberFormat="0" applyBorder="0" applyAlignment="0" applyProtection="0"/>
    <xf numFmtId="0" fontId="79" fillId="61"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2" fontId="78" fillId="0" borderId="0" applyFill="0" applyBorder="0" applyAlignment="0" applyProtection="0"/>
    <xf numFmtId="2" fontId="78" fillId="0" borderId="0" applyFill="0" applyBorder="0" applyAlignment="0" applyProtection="0"/>
    <xf numFmtId="0" fontId="79" fillId="61" borderId="0" applyNumberFormat="0" applyBorder="0" applyAlignment="0" applyProtection="0"/>
    <xf numFmtId="0" fontId="79" fillId="61" borderId="0" applyNumberFormat="0" applyBorder="0" applyAlignment="0" applyProtection="0"/>
    <xf numFmtId="0" fontId="79" fillId="61" borderId="0" applyNumberFormat="0" applyBorder="0" applyAlignment="0" applyProtection="0"/>
    <xf numFmtId="2" fontId="78" fillId="0" borderId="0" applyFill="0" applyBorder="0" applyAlignment="0" applyProtection="0"/>
    <xf numFmtId="2" fontId="78" fillId="0" borderId="0" applyFill="0" applyBorder="0" applyAlignment="0" applyProtection="0"/>
    <xf numFmtId="0" fontId="79" fillId="61" borderId="0" applyNumberFormat="0" applyBorder="0" applyAlignment="0" applyProtection="0"/>
    <xf numFmtId="0" fontId="79" fillId="61" borderId="0" applyNumberFormat="0" applyBorder="0" applyAlignment="0" applyProtection="0"/>
    <xf numFmtId="2" fontId="78" fillId="0" borderId="0" applyFill="0" applyBorder="0" applyAlignment="0" applyProtection="0"/>
    <xf numFmtId="2" fontId="78" fillId="0" borderId="0" applyFill="0" applyBorder="0" applyAlignment="0" applyProtection="0"/>
    <xf numFmtId="0" fontId="79" fillId="61" borderId="0" applyNumberFormat="0" applyBorder="0" applyAlignment="0" applyProtection="0"/>
    <xf numFmtId="0" fontId="79" fillId="61" borderId="0" applyNumberFormat="0" applyBorder="0" applyAlignment="0" applyProtection="0"/>
    <xf numFmtId="2" fontId="78" fillId="0" borderId="0" applyFill="0" applyBorder="0" applyAlignment="0" applyProtection="0"/>
    <xf numFmtId="2" fontId="78" fillId="0" borderId="0" applyFill="0" applyBorder="0" applyAlignment="0" applyProtection="0"/>
    <xf numFmtId="0" fontId="79" fillId="61" borderId="0" applyNumberFormat="0" applyBorder="0" applyAlignment="0" applyProtection="0"/>
    <xf numFmtId="0" fontId="79" fillId="61" borderId="0" applyNumberFormat="0" applyBorder="0" applyAlignment="0" applyProtection="0"/>
    <xf numFmtId="2" fontId="78" fillId="0" borderId="0" applyFill="0" applyBorder="0" applyAlignment="0" applyProtection="0"/>
    <xf numFmtId="2" fontId="78" fillId="0" borderId="0" applyFill="0" applyBorder="0" applyAlignment="0" applyProtection="0"/>
    <xf numFmtId="2" fontId="78" fillId="0" borderId="0" applyFill="0" applyBorder="0" applyAlignment="0" applyProtection="0"/>
    <xf numFmtId="0" fontId="79" fillId="61" borderId="0" applyNumberFormat="0" applyBorder="0" applyAlignment="0" applyProtection="0"/>
    <xf numFmtId="0" fontId="79" fillId="61" borderId="0" applyNumberFormat="0" applyBorder="0" applyAlignment="0" applyProtection="0"/>
    <xf numFmtId="0" fontId="79" fillId="61" borderId="0" applyNumberFormat="0" applyBorder="0" applyAlignment="0" applyProtection="0"/>
    <xf numFmtId="0" fontId="79" fillId="61"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31" fillId="0" borderId="0"/>
    <xf numFmtId="0" fontId="79" fillId="61" borderId="0" applyNumberFormat="0" applyBorder="0" applyAlignment="0" applyProtection="0"/>
    <xf numFmtId="0" fontId="79" fillId="61" borderId="0" applyNumberFormat="0" applyBorder="0" applyAlignment="0" applyProtection="0"/>
    <xf numFmtId="0" fontId="79" fillId="61" borderId="0" applyNumberFormat="0" applyBorder="0" applyAlignment="0" applyProtection="0"/>
    <xf numFmtId="0" fontId="31" fillId="0" borderId="0"/>
    <xf numFmtId="0" fontId="31" fillId="0" borderId="0"/>
    <xf numFmtId="0" fontId="31" fillId="0" borderId="0"/>
    <xf numFmtId="0" fontId="79" fillId="61" borderId="0" applyNumberFormat="0" applyBorder="0" applyAlignment="0" applyProtection="0"/>
    <xf numFmtId="0" fontId="79" fillId="61" borderId="0" applyNumberFormat="0" applyBorder="0" applyAlignment="0" applyProtection="0"/>
    <xf numFmtId="0" fontId="31" fillId="0" borderId="0"/>
    <xf numFmtId="0" fontId="31" fillId="0" borderId="0"/>
    <xf numFmtId="0" fontId="31" fillId="0" borderId="0"/>
    <xf numFmtId="0" fontId="79" fillId="61" borderId="0" applyNumberFormat="0" applyBorder="0" applyAlignment="0" applyProtection="0"/>
    <xf numFmtId="0" fontId="79" fillId="61" borderId="0" applyNumberFormat="0" applyBorder="0" applyAlignment="0" applyProtection="0"/>
    <xf numFmtId="0" fontId="31" fillId="0" borderId="0"/>
    <xf numFmtId="0" fontId="31" fillId="0" borderId="0"/>
    <xf numFmtId="0" fontId="31" fillId="0" borderId="0"/>
    <xf numFmtId="0" fontId="31" fillId="0" borderId="0"/>
    <xf numFmtId="0" fontId="31" fillId="0" borderId="0"/>
    <xf numFmtId="0" fontId="79" fillId="61" borderId="0" applyNumberFormat="0" applyBorder="0" applyAlignment="0" applyProtection="0"/>
    <xf numFmtId="0" fontId="79" fillId="61" borderId="0" applyNumberFormat="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79" fillId="61" borderId="0" applyNumberFormat="0" applyBorder="0" applyAlignment="0" applyProtection="0"/>
    <xf numFmtId="0" fontId="79" fillId="61" borderId="0" applyNumberFormat="0" applyBorder="0" applyAlignment="0" applyProtection="0"/>
    <xf numFmtId="0" fontId="79" fillId="61" borderId="0" applyNumberFormat="0" applyBorder="0" applyAlignment="0" applyProtection="0"/>
    <xf numFmtId="0" fontId="79" fillId="61" borderId="0" applyNumberFormat="0" applyBorder="0" applyAlignment="0" applyProtection="0"/>
    <xf numFmtId="0" fontId="31" fillId="0" borderId="0"/>
    <xf numFmtId="0" fontId="83" fillId="0" borderId="0" applyNumberFormat="0" applyFill="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17" fillId="24" borderId="0" applyNumberFormat="0" applyBorder="0" applyAlignment="0" applyProtection="0"/>
    <xf numFmtId="0" fontId="17" fillId="24" borderId="0" applyNumberFormat="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17" fillId="24" borderId="0" applyNumberFormat="0" applyBorder="0" applyAlignment="0" applyProtection="0"/>
    <xf numFmtId="0" fontId="17" fillId="24" borderId="0" applyNumberFormat="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17" fillId="24" borderId="0" applyNumberFormat="0" applyBorder="0" applyAlignment="0" applyProtection="0"/>
    <xf numFmtId="0" fontId="17" fillId="24" borderId="0" applyNumberFormat="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79" fillId="61" borderId="0" applyNumberFormat="0" applyBorder="0" applyAlignment="0" applyProtection="0"/>
    <xf numFmtId="0" fontId="17" fillId="24" borderId="0" applyNumberFormat="0" applyBorder="0" applyAlignment="0" applyProtection="0"/>
    <xf numFmtId="0" fontId="81" fillId="61" borderId="0" applyNumberFormat="0" applyBorder="0" applyAlignment="0" applyProtection="0"/>
    <xf numFmtId="0" fontId="79" fillId="61" borderId="0" applyNumberFormat="0" applyBorder="0" applyAlignment="0" applyProtection="0"/>
    <xf numFmtId="0" fontId="81" fillId="61" borderId="0" applyNumberFormat="0" applyBorder="0" applyAlignment="0" applyProtection="0"/>
    <xf numFmtId="0" fontId="81" fillId="61" borderId="0" applyNumberFormat="0" applyBorder="0" applyAlignment="0" applyProtection="0"/>
    <xf numFmtId="0" fontId="79" fillId="61" borderId="0" applyNumberFormat="0" applyBorder="0" applyAlignment="0" applyProtection="0"/>
    <xf numFmtId="0" fontId="79" fillId="61" borderId="0" applyNumberFormat="0" applyBorder="0" applyAlignment="0" applyProtection="0"/>
    <xf numFmtId="3" fontId="78" fillId="0" borderId="0" applyFill="0" applyBorder="0" applyAlignment="0" applyProtection="0"/>
    <xf numFmtId="0" fontId="79" fillId="61" borderId="0" applyNumberFormat="0" applyBorder="0" applyAlignment="0" applyProtection="0"/>
    <xf numFmtId="0" fontId="79" fillId="61" borderId="0" applyNumberFormat="0" applyBorder="0" applyAlignment="0" applyProtection="0"/>
    <xf numFmtId="0" fontId="79" fillId="61" borderId="0" applyNumberFormat="0" applyBorder="0" applyAlignment="0" applyProtection="0"/>
    <xf numFmtId="3" fontId="78" fillId="0" borderId="0" applyFill="0" applyBorder="0" applyAlignment="0" applyProtection="0"/>
    <xf numFmtId="3" fontId="78" fillId="0" borderId="0" applyFill="0" applyBorder="0" applyAlignment="0" applyProtection="0"/>
    <xf numFmtId="0" fontId="79" fillId="61" borderId="0" applyNumberFormat="0" applyBorder="0" applyAlignment="0" applyProtection="0"/>
    <xf numFmtId="0" fontId="79" fillId="61" borderId="0" applyNumberFormat="0" applyBorder="0" applyAlignment="0" applyProtection="0"/>
    <xf numFmtId="3" fontId="78" fillId="0" borderId="0" applyFill="0" applyBorder="0" applyAlignment="0" applyProtection="0"/>
    <xf numFmtId="3" fontId="78" fillId="0" borderId="0" applyFill="0" applyBorder="0" applyAlignment="0" applyProtection="0"/>
    <xf numFmtId="0" fontId="79" fillId="61" borderId="0" applyNumberFormat="0" applyBorder="0" applyAlignment="0" applyProtection="0"/>
    <xf numFmtId="0" fontId="79" fillId="61" borderId="0" applyNumberFormat="0" applyBorder="0" applyAlignment="0" applyProtection="0"/>
    <xf numFmtId="3" fontId="78" fillId="0" borderId="0" applyFill="0" applyBorder="0" applyAlignment="0" applyProtection="0"/>
    <xf numFmtId="3" fontId="78" fillId="0" borderId="0" applyFill="0" applyBorder="0" applyAlignment="0" applyProtection="0"/>
    <xf numFmtId="0" fontId="79" fillId="61" borderId="0" applyNumberFormat="0" applyBorder="0" applyAlignment="0" applyProtection="0"/>
    <xf numFmtId="0" fontId="79" fillId="61" borderId="0" applyNumberFormat="0" applyBorder="0" applyAlignment="0" applyProtection="0"/>
    <xf numFmtId="3" fontId="78" fillId="0" borderId="0" applyFill="0" applyBorder="0" applyAlignment="0" applyProtection="0"/>
    <xf numFmtId="3" fontId="78" fillId="0" borderId="0" applyFill="0" applyBorder="0" applyAlignment="0" applyProtection="0"/>
    <xf numFmtId="3" fontId="78" fillId="0" borderId="0" applyFill="0" applyBorder="0" applyAlignment="0" applyProtection="0"/>
    <xf numFmtId="0" fontId="79" fillId="61" borderId="0" applyNumberFormat="0" applyBorder="0" applyAlignment="0" applyProtection="0"/>
    <xf numFmtId="0" fontId="79" fillId="61" borderId="0" applyNumberFormat="0" applyBorder="0" applyAlignment="0" applyProtection="0"/>
    <xf numFmtId="0" fontId="79" fillId="61" borderId="0" applyNumberFormat="0" applyBorder="0" applyAlignment="0" applyProtection="0"/>
    <xf numFmtId="0" fontId="79" fillId="61" borderId="0" applyNumberFormat="0" applyBorder="0" applyAlignment="0" applyProtection="0"/>
    <xf numFmtId="0" fontId="79" fillId="62" borderId="0" applyNumberFormat="0" applyBorder="0" applyAlignment="0" applyProtection="0"/>
    <xf numFmtId="0" fontId="79" fillId="62" borderId="0" applyNumberFormat="0" applyBorder="0" applyAlignment="0" applyProtection="0"/>
    <xf numFmtId="0" fontId="79" fillId="62"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79" fillId="62" borderId="0" applyNumberFormat="0" applyBorder="0" applyAlignment="0" applyProtection="0"/>
    <xf numFmtId="0" fontId="79" fillId="62" borderId="0" applyNumberFormat="0" applyBorder="0" applyAlignment="0" applyProtection="0"/>
    <xf numFmtId="0" fontId="17" fillId="28" borderId="0" applyNumberFormat="0" applyBorder="0" applyAlignment="0" applyProtection="0"/>
    <xf numFmtId="0" fontId="79" fillId="62" borderId="0" applyNumberFormat="0" applyBorder="0" applyAlignment="0" applyProtection="0"/>
    <xf numFmtId="0" fontId="17" fillId="28" borderId="0" applyNumberFormat="0" applyBorder="0" applyAlignment="0" applyProtection="0"/>
    <xf numFmtId="0" fontId="79" fillId="62" borderId="0" applyNumberFormat="0" applyBorder="0" applyAlignment="0" applyProtection="0"/>
    <xf numFmtId="0" fontId="17" fillId="28" borderId="0" applyNumberFormat="0" applyBorder="0" applyAlignment="0" applyProtection="0"/>
    <xf numFmtId="0" fontId="81" fillId="62" borderId="0" applyNumberFormat="0" applyBorder="0" applyAlignment="0" applyProtection="0"/>
    <xf numFmtId="0" fontId="79" fillId="62" borderId="0" applyNumberFormat="0" applyBorder="0" applyAlignment="0" applyProtection="0"/>
    <xf numFmtId="0" fontId="81" fillId="62" borderId="0" applyNumberFormat="0" applyBorder="0" applyAlignment="0" applyProtection="0"/>
    <xf numFmtId="0" fontId="81" fillId="62" borderId="0" applyNumberFormat="0" applyBorder="0" applyAlignment="0" applyProtection="0"/>
    <xf numFmtId="43" fontId="31" fillId="0" borderId="0" applyFont="0" applyFill="0" applyBorder="0" applyAlignment="0" applyProtection="0"/>
    <xf numFmtId="0" fontId="79" fillId="62" borderId="0" applyNumberFormat="0" applyBorder="0" applyAlignment="0" applyProtection="0"/>
    <xf numFmtId="0" fontId="79" fillId="62" borderId="0" applyNumberFormat="0" applyBorder="0" applyAlignment="0" applyProtection="0"/>
    <xf numFmtId="0" fontId="79" fillId="62" borderId="0" applyNumberFormat="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0" fontId="79" fillId="62" borderId="0" applyNumberFormat="0" applyBorder="0" applyAlignment="0" applyProtection="0"/>
    <xf numFmtId="0" fontId="79" fillId="62" borderId="0" applyNumberFormat="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0" fontId="79" fillId="62" borderId="0" applyNumberFormat="0" applyBorder="0" applyAlignment="0" applyProtection="0"/>
    <xf numFmtId="0" fontId="79" fillId="62" borderId="0" applyNumberFormat="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0" fontId="79" fillId="62" borderId="0" applyNumberFormat="0" applyBorder="0" applyAlignment="0" applyProtection="0"/>
    <xf numFmtId="0" fontId="79" fillId="62" borderId="0" applyNumberFormat="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0" fontId="79" fillId="62" borderId="0" applyNumberFormat="0" applyBorder="0" applyAlignment="0" applyProtection="0"/>
    <xf numFmtId="0" fontId="79" fillId="62" borderId="0" applyNumberFormat="0" applyBorder="0" applyAlignment="0" applyProtection="0"/>
    <xf numFmtId="0" fontId="79" fillId="62" borderId="0" applyNumberFormat="0" applyBorder="0" applyAlignment="0" applyProtection="0"/>
    <xf numFmtId="0" fontId="79" fillId="62" borderId="0" applyNumberFormat="0" applyBorder="0" applyAlignment="0" applyProtection="0"/>
    <xf numFmtId="43" fontId="31" fillId="0" borderId="0" applyFont="0" applyFill="0" applyBorder="0" applyAlignment="0" applyProtection="0"/>
    <xf numFmtId="0" fontId="79" fillId="62" borderId="0" applyNumberFormat="0" applyBorder="0" applyAlignment="0" applyProtection="0"/>
    <xf numFmtId="0" fontId="79" fillId="62" borderId="0" applyNumberFormat="0" applyBorder="0" applyAlignment="0" applyProtection="0"/>
    <xf numFmtId="0" fontId="79" fillId="63" borderId="0" applyNumberFormat="0" applyBorder="0" applyAlignment="0" applyProtection="0"/>
    <xf numFmtId="0" fontId="79" fillId="63" borderId="0" applyNumberFormat="0" applyBorder="0" applyAlignment="0" applyProtection="0"/>
    <xf numFmtId="0" fontId="79" fillId="63"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79" fillId="63" borderId="0" applyNumberFormat="0" applyBorder="0" applyAlignment="0" applyProtection="0"/>
    <xf numFmtId="0" fontId="79" fillId="63" borderId="0" applyNumberFormat="0" applyBorder="0" applyAlignment="0" applyProtection="0"/>
    <xf numFmtId="0" fontId="17" fillId="32" borderId="0" applyNumberFormat="0" applyBorder="0" applyAlignment="0" applyProtection="0"/>
    <xf numFmtId="0" fontId="79" fillId="63" borderId="0" applyNumberFormat="0" applyBorder="0" applyAlignment="0" applyProtection="0"/>
    <xf numFmtId="0" fontId="17" fillId="32" borderId="0" applyNumberFormat="0" applyBorder="0" applyAlignment="0" applyProtection="0"/>
    <xf numFmtId="0" fontId="79" fillId="63" borderId="0" applyNumberFormat="0" applyBorder="0" applyAlignment="0" applyProtection="0"/>
    <xf numFmtId="0" fontId="17" fillId="32" borderId="0" applyNumberFormat="0" applyBorder="0" applyAlignment="0" applyProtection="0"/>
    <xf numFmtId="0" fontId="81" fillId="63" borderId="0" applyNumberFormat="0" applyBorder="0" applyAlignment="0" applyProtection="0"/>
    <xf numFmtId="0" fontId="79" fillId="63" borderId="0" applyNumberFormat="0" applyBorder="0" applyAlignment="0" applyProtection="0"/>
    <xf numFmtId="0" fontId="81" fillId="63" borderId="0" applyNumberFormat="0" applyBorder="0" applyAlignment="0" applyProtection="0"/>
    <xf numFmtId="0" fontId="81" fillId="63" borderId="0" applyNumberFormat="0" applyBorder="0" applyAlignment="0" applyProtection="0"/>
    <xf numFmtId="0" fontId="79" fillId="63" borderId="0" applyNumberFormat="0" applyBorder="0" applyAlignment="0" applyProtection="0"/>
    <xf numFmtId="0" fontId="79" fillId="63" borderId="0" applyNumberFormat="0" applyBorder="0" applyAlignment="0" applyProtection="0"/>
    <xf numFmtId="0" fontId="79" fillId="63" borderId="0" applyNumberFormat="0" applyBorder="0" applyAlignment="0" applyProtection="0"/>
    <xf numFmtId="0" fontId="24" fillId="0" borderId="0"/>
    <xf numFmtId="0" fontId="79" fillId="64" borderId="0" applyNumberFormat="0" applyBorder="0" applyAlignment="0" applyProtection="0"/>
    <xf numFmtId="0" fontId="17" fillId="9" borderId="0" applyNumberFormat="0" applyBorder="0" applyAlignment="0" applyProtection="0"/>
    <xf numFmtId="0" fontId="84" fillId="9" borderId="0" applyNumberFormat="0" applyBorder="0" applyAlignment="0" applyProtection="0"/>
    <xf numFmtId="0" fontId="79" fillId="64" borderId="0" applyNumberFormat="0" applyBorder="0" applyAlignment="0" applyProtection="0"/>
    <xf numFmtId="0" fontId="79" fillId="64"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79" fillId="64" borderId="0" applyNumberFormat="0" applyBorder="0" applyAlignment="0" applyProtection="0"/>
    <xf numFmtId="0" fontId="79" fillId="64" borderId="0" applyNumberFormat="0" applyBorder="0" applyAlignment="0" applyProtection="0"/>
    <xf numFmtId="0" fontId="17" fillId="9" borderId="0" applyNumberFormat="0" applyBorder="0" applyAlignment="0" applyProtection="0"/>
    <xf numFmtId="0" fontId="79" fillId="64" borderId="0" applyNumberFormat="0" applyBorder="0" applyAlignment="0" applyProtection="0"/>
    <xf numFmtId="0" fontId="17" fillId="9" borderId="0" applyNumberFormat="0" applyBorder="0" applyAlignment="0" applyProtection="0"/>
    <xf numFmtId="0" fontId="79" fillId="64" borderId="0" applyNumberFormat="0" applyBorder="0" applyAlignment="0" applyProtection="0"/>
    <xf numFmtId="0" fontId="84" fillId="9" borderId="0" applyNumberFormat="0" applyBorder="0" applyAlignment="0" applyProtection="0"/>
    <xf numFmtId="0" fontId="17" fillId="9" borderId="0" applyNumberFormat="0" applyBorder="0" applyAlignment="0" applyProtection="0"/>
    <xf numFmtId="0" fontId="81" fillId="64" borderId="0" applyNumberFormat="0" applyBorder="0" applyAlignment="0" applyProtection="0"/>
    <xf numFmtId="0" fontId="79" fillId="64" borderId="0" applyNumberFormat="0" applyBorder="0" applyAlignment="0" applyProtection="0"/>
    <xf numFmtId="0" fontId="81" fillId="64" borderId="0" applyNumberFormat="0" applyBorder="0" applyAlignment="0" applyProtection="0"/>
    <xf numFmtId="0" fontId="81" fillId="64" borderId="0" applyNumberFormat="0" applyBorder="0" applyAlignment="0" applyProtection="0"/>
    <xf numFmtId="0" fontId="79" fillId="64" borderId="0" applyNumberFormat="0" applyBorder="0" applyAlignment="0" applyProtection="0"/>
    <xf numFmtId="0" fontId="79" fillId="64" borderId="0" applyNumberFormat="0" applyBorder="0" applyAlignment="0" applyProtection="0"/>
    <xf numFmtId="0" fontId="79" fillId="64"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17" fillId="13" borderId="0" applyNumberFormat="0" applyBorder="0" applyAlignment="0" applyProtection="0"/>
    <xf numFmtId="0" fontId="79" fillId="65" borderId="0" applyNumberFormat="0" applyBorder="0" applyAlignment="0" applyProtection="0"/>
    <xf numFmtId="0" fontId="17" fillId="13" borderId="0" applyNumberFormat="0" applyBorder="0" applyAlignment="0" applyProtection="0"/>
    <xf numFmtId="0" fontId="79" fillId="65" borderId="0" applyNumberFormat="0" applyBorder="0" applyAlignment="0" applyProtection="0"/>
    <xf numFmtId="0" fontId="17" fillId="13" borderId="0" applyNumberFormat="0" applyBorder="0" applyAlignment="0" applyProtection="0"/>
    <xf numFmtId="0" fontId="81" fillId="65" borderId="0" applyNumberFormat="0" applyBorder="0" applyAlignment="0" applyProtection="0"/>
    <xf numFmtId="0" fontId="79" fillId="65" borderId="0" applyNumberFormat="0" applyBorder="0" applyAlignment="0" applyProtection="0"/>
    <xf numFmtId="0" fontId="81" fillId="65" borderId="0" applyNumberFormat="0" applyBorder="0" applyAlignment="0" applyProtection="0"/>
    <xf numFmtId="0" fontId="81"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2" fontId="78" fillId="0" borderId="0" applyFill="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2" fontId="78" fillId="0" borderId="0" applyFill="0" applyBorder="0" applyAlignment="0" applyProtection="0"/>
    <xf numFmtId="2" fontId="78" fillId="0" borderId="0" applyFill="0" applyBorder="0" applyAlignment="0" applyProtection="0"/>
    <xf numFmtId="0" fontId="79" fillId="65" borderId="0" applyNumberFormat="0" applyBorder="0" applyAlignment="0" applyProtection="0"/>
    <xf numFmtId="0" fontId="79" fillId="65" borderId="0" applyNumberFormat="0" applyBorder="0" applyAlignment="0" applyProtection="0"/>
    <xf numFmtId="2" fontId="78" fillId="0" borderId="0" applyFill="0" applyBorder="0" applyAlignment="0" applyProtection="0"/>
    <xf numFmtId="2" fontId="78" fillId="0" borderId="0" applyFill="0" applyBorder="0" applyAlignment="0" applyProtection="0"/>
    <xf numFmtId="0" fontId="79" fillId="65" borderId="0" applyNumberFormat="0" applyBorder="0" applyAlignment="0" applyProtection="0"/>
    <xf numFmtId="0" fontId="79" fillId="65" borderId="0" applyNumberFormat="0" applyBorder="0" applyAlignment="0" applyProtection="0"/>
    <xf numFmtId="2" fontId="78" fillId="0" borderId="0" applyFill="0" applyBorder="0" applyAlignment="0" applyProtection="0"/>
    <xf numFmtId="2" fontId="78" fillId="0" borderId="0" applyFill="0" applyBorder="0" applyAlignment="0" applyProtection="0"/>
    <xf numFmtId="0" fontId="79" fillId="65" borderId="0" applyNumberFormat="0" applyBorder="0" applyAlignment="0" applyProtection="0"/>
    <xf numFmtId="0" fontId="79" fillId="65" borderId="0" applyNumberFormat="0" applyBorder="0" applyAlignment="0" applyProtection="0"/>
    <xf numFmtId="2" fontId="78" fillId="0" borderId="0" applyFill="0" applyBorder="0" applyAlignment="0" applyProtection="0"/>
    <xf numFmtId="2" fontId="78" fillId="0" borderId="0" applyFill="0" applyBorder="0" applyAlignment="0" applyProtection="0"/>
    <xf numFmtId="2" fontId="78" fillId="0" borderId="0" applyFill="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6" borderId="0" applyNumberFormat="0" applyBorder="0" applyAlignment="0" applyProtection="0"/>
    <xf numFmtId="0" fontId="79" fillId="66" borderId="0" applyNumberFormat="0" applyBorder="0" applyAlignment="0" applyProtection="0"/>
    <xf numFmtId="0" fontId="79" fillId="66"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79" fillId="66" borderId="0" applyNumberFormat="0" applyBorder="0" applyAlignment="0" applyProtection="0"/>
    <xf numFmtId="0" fontId="79" fillId="66" borderId="0" applyNumberFormat="0" applyBorder="0" applyAlignment="0" applyProtection="0"/>
    <xf numFmtId="0" fontId="17" fillId="17" borderId="0" applyNumberFormat="0" applyBorder="0" applyAlignment="0" applyProtection="0"/>
    <xf numFmtId="3" fontId="78" fillId="0" borderId="0" applyFill="0" applyBorder="0" applyAlignment="0" applyProtection="0"/>
    <xf numFmtId="0" fontId="79" fillId="66" borderId="0" applyNumberFormat="0" applyBorder="0" applyAlignment="0" applyProtection="0"/>
    <xf numFmtId="0" fontId="79" fillId="66" borderId="0" applyNumberFormat="0" applyBorder="0" applyAlignment="0" applyProtection="0"/>
    <xf numFmtId="0" fontId="79" fillId="66" borderId="0" applyNumberFormat="0" applyBorder="0" applyAlignment="0" applyProtection="0"/>
    <xf numFmtId="3" fontId="78" fillId="0" borderId="0" applyFill="0" applyBorder="0" applyAlignment="0" applyProtection="0"/>
    <xf numFmtId="3" fontId="78" fillId="0" borderId="0" applyFill="0" applyBorder="0" applyAlignment="0" applyProtection="0"/>
    <xf numFmtId="0" fontId="79" fillId="66" borderId="0" applyNumberFormat="0" applyBorder="0" applyAlignment="0" applyProtection="0"/>
    <xf numFmtId="0" fontId="79" fillId="66" borderId="0" applyNumberFormat="0" applyBorder="0" applyAlignment="0" applyProtection="0"/>
    <xf numFmtId="3" fontId="78" fillId="0" borderId="0" applyFill="0" applyBorder="0" applyAlignment="0" applyProtection="0"/>
    <xf numFmtId="3" fontId="78" fillId="0" borderId="0" applyFill="0" applyBorder="0" applyAlignment="0" applyProtection="0"/>
    <xf numFmtId="0" fontId="79" fillId="66" borderId="0" applyNumberFormat="0" applyBorder="0" applyAlignment="0" applyProtection="0"/>
    <xf numFmtId="0" fontId="79" fillId="66" borderId="0" applyNumberFormat="0" applyBorder="0" applyAlignment="0" applyProtection="0"/>
    <xf numFmtId="3" fontId="78" fillId="0" borderId="0" applyFill="0" applyBorder="0" applyAlignment="0" applyProtection="0"/>
    <xf numFmtId="3" fontId="78" fillId="0" borderId="0" applyFill="0" applyBorder="0" applyAlignment="0" applyProtection="0"/>
    <xf numFmtId="0" fontId="79" fillId="66" borderId="0" applyNumberFormat="0" applyBorder="0" applyAlignment="0" applyProtection="0"/>
    <xf numFmtId="0" fontId="79" fillId="66" borderId="0" applyNumberFormat="0" applyBorder="0" applyAlignment="0" applyProtection="0"/>
    <xf numFmtId="3" fontId="78" fillId="0" borderId="0" applyFill="0" applyBorder="0" applyAlignment="0" applyProtection="0"/>
    <xf numFmtId="3" fontId="78" fillId="0" borderId="0" applyFill="0" applyBorder="0" applyAlignment="0" applyProtection="0"/>
    <xf numFmtId="3" fontId="78" fillId="0" borderId="0" applyFill="0" applyBorder="0" applyAlignment="0" applyProtection="0"/>
    <xf numFmtId="0" fontId="79" fillId="66" borderId="0" applyNumberFormat="0" applyBorder="0" applyAlignment="0" applyProtection="0"/>
    <xf numFmtId="0" fontId="79" fillId="66" borderId="0" applyNumberFormat="0" applyBorder="0" applyAlignment="0" applyProtection="0"/>
    <xf numFmtId="0" fontId="79" fillId="66" borderId="0" applyNumberFormat="0" applyBorder="0" applyAlignment="0" applyProtection="0"/>
    <xf numFmtId="0" fontId="79" fillId="66" borderId="0" applyNumberFormat="0" applyBorder="0" applyAlignment="0" applyProtection="0"/>
    <xf numFmtId="0" fontId="17" fillId="17" borderId="0" applyNumberFormat="0" applyBorder="0" applyAlignment="0" applyProtection="0"/>
    <xf numFmtId="0" fontId="79" fillId="66" borderId="0" applyNumberFormat="0" applyBorder="0" applyAlignment="0" applyProtection="0"/>
    <xf numFmtId="0" fontId="17" fillId="17" borderId="0" applyNumberFormat="0" applyBorder="0" applyAlignment="0" applyProtection="0"/>
    <xf numFmtId="0" fontId="81" fillId="66" borderId="0" applyNumberFormat="0" applyBorder="0" applyAlignment="0" applyProtection="0"/>
    <xf numFmtId="0" fontId="79" fillId="66" borderId="0" applyNumberFormat="0" applyBorder="0" applyAlignment="0" applyProtection="0"/>
    <xf numFmtId="0" fontId="81" fillId="66" borderId="0" applyNumberFormat="0" applyBorder="0" applyAlignment="0" applyProtection="0"/>
    <xf numFmtId="0" fontId="81" fillId="66" borderId="0" applyNumberFormat="0" applyBorder="0" applyAlignment="0" applyProtection="0"/>
    <xf numFmtId="0" fontId="79" fillId="66" borderId="0" applyNumberFormat="0" applyBorder="0" applyAlignment="0" applyProtection="0"/>
    <xf numFmtId="0" fontId="79" fillId="66" borderId="0" applyNumberFormat="0" applyBorder="0" applyAlignment="0" applyProtection="0"/>
    <xf numFmtId="0" fontId="79" fillId="66" borderId="0" applyNumberFormat="0" applyBorder="0" applyAlignment="0" applyProtection="0"/>
    <xf numFmtId="0" fontId="79" fillId="61" borderId="0" applyNumberFormat="0" applyBorder="0" applyAlignment="0" applyProtection="0"/>
    <xf numFmtId="0" fontId="79" fillId="61" borderId="0" applyNumberFormat="0" applyBorder="0" applyAlignment="0" applyProtection="0"/>
    <xf numFmtId="0" fontId="79" fillId="6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79" fillId="61" borderId="0" applyNumberFormat="0" applyBorder="0" applyAlignment="0" applyProtection="0"/>
    <xf numFmtId="0" fontId="79" fillId="61" borderId="0" applyNumberFormat="0" applyBorder="0" applyAlignment="0" applyProtection="0"/>
    <xf numFmtId="0" fontId="17" fillId="21" borderId="0" applyNumberFormat="0" applyBorder="0" applyAlignment="0" applyProtection="0"/>
    <xf numFmtId="0" fontId="79" fillId="61" borderId="0" applyNumberFormat="0" applyBorder="0" applyAlignment="0" applyProtection="0"/>
    <xf numFmtId="0" fontId="17" fillId="21" borderId="0" applyNumberFormat="0" applyBorder="0" applyAlignment="0" applyProtection="0"/>
    <xf numFmtId="0" fontId="79" fillId="61" borderId="0" applyNumberFormat="0" applyBorder="0" applyAlignment="0" applyProtection="0"/>
    <xf numFmtId="0" fontId="17" fillId="21" borderId="0" applyNumberFormat="0" applyBorder="0" applyAlignment="0" applyProtection="0"/>
    <xf numFmtId="0" fontId="81" fillId="61" borderId="0" applyNumberFormat="0" applyBorder="0" applyAlignment="0" applyProtection="0"/>
    <xf numFmtId="0" fontId="79" fillId="61" borderId="0" applyNumberFormat="0" applyBorder="0" applyAlignment="0" applyProtection="0"/>
    <xf numFmtId="0" fontId="81" fillId="61" borderId="0" applyNumberFormat="0" applyBorder="0" applyAlignment="0" applyProtection="0"/>
    <xf numFmtId="0" fontId="81" fillId="61" borderId="0" applyNumberFormat="0" applyBorder="0" applyAlignment="0" applyProtection="0"/>
    <xf numFmtId="0" fontId="79" fillId="61" borderId="0" applyNumberFormat="0" applyBorder="0" applyAlignment="0" applyProtection="0"/>
    <xf numFmtId="0" fontId="79" fillId="61" borderId="0" applyNumberFormat="0" applyBorder="0" applyAlignment="0" applyProtection="0"/>
    <xf numFmtId="0" fontId="79" fillId="61" borderId="0" applyNumberFormat="0" applyBorder="0" applyAlignment="0" applyProtection="0"/>
    <xf numFmtId="0" fontId="79" fillId="62" borderId="0" applyNumberFormat="0" applyBorder="0" applyAlignment="0" applyProtection="0"/>
    <xf numFmtId="0" fontId="79" fillId="62" borderId="0" applyNumberFormat="0" applyBorder="0" applyAlignment="0" applyProtection="0"/>
    <xf numFmtId="0" fontId="79" fillId="62"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79" fillId="62" borderId="0" applyNumberFormat="0" applyBorder="0" applyAlignment="0" applyProtection="0"/>
    <xf numFmtId="0" fontId="79" fillId="62" borderId="0" applyNumberFormat="0" applyBorder="0" applyAlignment="0" applyProtection="0"/>
    <xf numFmtId="0" fontId="17" fillId="25" borderId="0" applyNumberFormat="0" applyBorder="0" applyAlignment="0" applyProtection="0"/>
    <xf numFmtId="0" fontId="79" fillId="62" borderId="0" applyNumberFormat="0" applyBorder="0" applyAlignment="0" applyProtection="0"/>
    <xf numFmtId="0" fontId="17" fillId="25" borderId="0" applyNumberFormat="0" applyBorder="0" applyAlignment="0" applyProtection="0"/>
    <xf numFmtId="0" fontId="79" fillId="62" borderId="0" applyNumberFormat="0" applyBorder="0" applyAlignment="0" applyProtection="0"/>
    <xf numFmtId="0" fontId="17" fillId="25" borderId="0" applyNumberFormat="0" applyBorder="0" applyAlignment="0" applyProtection="0"/>
    <xf numFmtId="0" fontId="81" fillId="62" borderId="0" applyNumberFormat="0" applyBorder="0" applyAlignment="0" applyProtection="0"/>
    <xf numFmtId="0" fontId="79" fillId="62" borderId="0" applyNumberFormat="0" applyBorder="0" applyAlignment="0" applyProtection="0"/>
    <xf numFmtId="0" fontId="81" fillId="62" borderId="0" applyNumberFormat="0" applyBorder="0" applyAlignment="0" applyProtection="0"/>
    <xf numFmtId="0" fontId="81" fillId="62" borderId="0" applyNumberFormat="0" applyBorder="0" applyAlignment="0" applyProtection="0"/>
    <xf numFmtId="0" fontId="79" fillId="62" borderId="0" applyNumberFormat="0" applyBorder="0" applyAlignment="0" applyProtection="0"/>
    <xf numFmtId="0" fontId="79" fillId="62" borderId="0" applyNumberFormat="0" applyBorder="0" applyAlignment="0" applyProtection="0"/>
    <xf numFmtId="0" fontId="79" fillId="62" borderId="0" applyNumberFormat="0" applyBorder="0" applyAlignment="0" applyProtection="0"/>
    <xf numFmtId="0" fontId="79" fillId="67" borderId="0" applyNumberFormat="0" applyBorder="0" applyAlignment="0" applyProtection="0"/>
    <xf numFmtId="0" fontId="79" fillId="67" borderId="0" applyNumberFormat="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0" fontId="17" fillId="29" borderId="0" applyNumberFormat="0" applyBorder="0" applyAlignment="0" applyProtection="0"/>
    <xf numFmtId="0" fontId="17" fillId="29" borderId="0" applyNumberFormat="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0" fontId="17" fillId="29" borderId="0" applyNumberFormat="0" applyBorder="0" applyAlignment="0" applyProtection="0"/>
    <xf numFmtId="0" fontId="17" fillId="29" borderId="0" applyNumberFormat="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0" fontId="17" fillId="29" borderId="0" applyNumberFormat="0" applyBorder="0" applyAlignment="0" applyProtection="0"/>
    <xf numFmtId="0" fontId="17" fillId="29" borderId="0" applyNumberFormat="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79" fillId="67"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79" fillId="67" borderId="0" applyNumberFormat="0" applyBorder="0" applyAlignment="0" applyProtection="0"/>
    <xf numFmtId="0" fontId="79" fillId="67" borderId="0" applyNumberFormat="0" applyBorder="0" applyAlignment="0" applyProtection="0"/>
    <xf numFmtId="0" fontId="17" fillId="29" borderId="0" applyNumberFormat="0" applyBorder="0" applyAlignment="0" applyProtection="0"/>
    <xf numFmtId="0" fontId="79" fillId="67" borderId="0" applyNumberFormat="0" applyBorder="0" applyAlignment="0" applyProtection="0"/>
    <xf numFmtId="0" fontId="17" fillId="29" borderId="0" applyNumberFormat="0" applyBorder="0" applyAlignment="0" applyProtection="0"/>
    <xf numFmtId="0" fontId="79" fillId="67" borderId="0" applyNumberFormat="0" applyBorder="0" applyAlignment="0" applyProtection="0"/>
    <xf numFmtId="0" fontId="17" fillId="29" borderId="0" applyNumberFormat="0" applyBorder="0" applyAlignment="0" applyProtection="0"/>
    <xf numFmtId="0" fontId="81" fillId="67" borderId="0" applyNumberFormat="0" applyBorder="0" applyAlignment="0" applyProtection="0"/>
    <xf numFmtId="0" fontId="79" fillId="67" borderId="0" applyNumberFormat="0" applyBorder="0" applyAlignment="0" applyProtection="0"/>
    <xf numFmtId="0" fontId="81" fillId="67" borderId="0" applyNumberFormat="0" applyBorder="0" applyAlignment="0" applyProtection="0"/>
    <xf numFmtId="0" fontId="81" fillId="67" borderId="0" applyNumberFormat="0" applyBorder="0" applyAlignment="0" applyProtection="0"/>
    <xf numFmtId="0" fontId="79" fillId="67" borderId="0" applyNumberFormat="0" applyBorder="0" applyAlignment="0" applyProtection="0"/>
    <xf numFmtId="0" fontId="79" fillId="67" borderId="0" applyNumberFormat="0" applyBorder="0" applyAlignment="0" applyProtection="0"/>
    <xf numFmtId="0" fontId="79" fillId="67" borderId="0" applyNumberFormat="0" applyBorder="0" applyAlignment="0" applyProtection="0"/>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74" fillId="68" borderId="89"/>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7" fillId="3" borderId="0" applyNumberFormat="0" applyBorder="0" applyAlignment="0" applyProtection="0"/>
    <xf numFmtId="0" fontId="85" fillId="51" borderId="0" applyNumberFormat="0" applyBorder="0" applyAlignment="0" applyProtection="0"/>
    <xf numFmtId="0" fontId="7" fillId="3" borderId="0" applyNumberFormat="0" applyBorder="0" applyAlignment="0" applyProtection="0"/>
    <xf numFmtId="0" fontId="85" fillId="51" borderId="0" applyNumberFormat="0" applyBorder="0" applyAlignment="0" applyProtection="0"/>
    <xf numFmtId="0" fontId="7" fillId="3" borderId="0" applyNumberFormat="0" applyBorder="0" applyAlignment="0" applyProtection="0"/>
    <xf numFmtId="0" fontId="86" fillId="51" borderId="0" applyNumberFormat="0" applyBorder="0" applyAlignment="0" applyProtection="0"/>
    <xf numFmtId="0" fontId="85" fillId="51" borderId="0" applyNumberFormat="0" applyBorder="0" applyAlignment="0" applyProtection="0"/>
    <xf numFmtId="0" fontId="86" fillId="51" borderId="0" applyNumberFormat="0" applyBorder="0" applyAlignment="0" applyProtection="0"/>
    <xf numFmtId="0" fontId="86"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182" fontId="87" fillId="0" borderId="0" applyFont="0" applyFill="0" applyBorder="0" applyAlignment="0" applyProtection="0">
      <alignment horizontal="right"/>
    </xf>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11" fillId="6" borderId="4"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11" fillId="6" borderId="4"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11" fillId="6" borderId="4"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11" fillId="6" borderId="4"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11" fillId="6" borderId="4"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11" fillId="6" borderId="4"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9"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88" fillId="69" borderId="90" applyNumberFormat="0" applyAlignment="0" applyProtection="0"/>
    <xf numFmtId="0" fontId="90" fillId="70" borderId="91" applyNumberFormat="0" applyAlignment="0" applyProtection="0"/>
    <xf numFmtId="0" fontId="90" fillId="70" borderId="91" applyNumberFormat="0" applyAlignment="0" applyProtection="0"/>
    <xf numFmtId="0" fontId="90" fillId="70" borderId="91" applyNumberFormat="0" applyAlignment="0" applyProtection="0"/>
    <xf numFmtId="0" fontId="90" fillId="70" borderId="91" applyNumberFormat="0" applyAlignment="0" applyProtection="0"/>
    <xf numFmtId="0" fontId="91" fillId="0" borderId="0" applyNumberFormat="0" applyFill="0" applyBorder="0" applyAlignment="0" applyProtection="0">
      <alignment vertical="top"/>
      <protection locked="0"/>
    </xf>
    <xf numFmtId="0" fontId="13" fillId="7" borderId="7" applyNumberFormat="0" applyAlignment="0" applyProtection="0"/>
    <xf numFmtId="0" fontId="90" fillId="70" borderId="91"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90" fillId="70" borderId="91" applyNumberFormat="0" applyAlignment="0" applyProtection="0"/>
    <xf numFmtId="0" fontId="90" fillId="70" borderId="91" applyNumberFormat="0" applyAlignment="0" applyProtection="0"/>
    <xf numFmtId="0" fontId="13" fillId="7" borderId="7" applyNumberFormat="0" applyAlignment="0" applyProtection="0"/>
    <xf numFmtId="0" fontId="13" fillId="7" borderId="7" applyNumberFormat="0" applyAlignment="0" applyProtection="0"/>
    <xf numFmtId="0" fontId="90" fillId="70" borderId="91" applyNumberFormat="0" applyAlignment="0" applyProtection="0"/>
    <xf numFmtId="0" fontId="90" fillId="70" borderId="91" applyNumberFormat="0" applyAlignment="0" applyProtection="0"/>
    <xf numFmtId="0" fontId="13" fillId="7" borderId="7" applyNumberFormat="0" applyAlignment="0" applyProtection="0"/>
    <xf numFmtId="0" fontId="13" fillId="7" borderId="7" applyNumberFormat="0" applyAlignment="0" applyProtection="0"/>
    <xf numFmtId="0" fontId="90" fillId="70" borderId="91" applyNumberFormat="0" applyAlignment="0" applyProtection="0"/>
    <xf numFmtId="0" fontId="90" fillId="70" borderId="91" applyNumberFormat="0" applyAlignment="0" applyProtection="0"/>
    <xf numFmtId="0" fontId="13" fillId="7" borderId="7" applyNumberFormat="0" applyAlignment="0" applyProtection="0"/>
    <xf numFmtId="0" fontId="13" fillId="7" borderId="7" applyNumberFormat="0" applyAlignment="0" applyProtection="0"/>
    <xf numFmtId="0" fontId="90" fillId="70" borderId="91" applyNumberFormat="0" applyAlignment="0" applyProtection="0"/>
    <xf numFmtId="0" fontId="90" fillId="70" borderId="91" applyNumberFormat="0" applyAlignment="0" applyProtection="0"/>
    <xf numFmtId="0" fontId="90" fillId="70" borderId="91"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90" fillId="70" borderId="91" applyNumberFormat="0" applyAlignment="0" applyProtection="0"/>
    <xf numFmtId="0" fontId="90" fillId="70" borderId="91" applyNumberFormat="0" applyAlignment="0" applyProtection="0"/>
    <xf numFmtId="0" fontId="13" fillId="7" borderId="7" applyNumberFormat="0" applyAlignment="0" applyProtection="0"/>
    <xf numFmtId="0" fontId="90" fillId="70" borderId="91" applyNumberFormat="0" applyAlignment="0" applyProtection="0"/>
    <xf numFmtId="0" fontId="13" fillId="7" borderId="7" applyNumberFormat="0" applyAlignment="0" applyProtection="0"/>
    <xf numFmtId="0" fontId="90" fillId="70" borderId="91" applyNumberFormat="0" applyAlignment="0" applyProtection="0"/>
    <xf numFmtId="0" fontId="90" fillId="70" borderId="91" applyNumberFormat="0" applyAlignment="0" applyProtection="0"/>
    <xf numFmtId="0" fontId="91"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90" fillId="70" borderId="91" applyNumberFormat="0" applyAlignment="0" applyProtection="0"/>
    <xf numFmtId="0" fontId="90" fillId="70" borderId="91" applyNumberFormat="0" applyAlignment="0" applyProtection="0"/>
    <xf numFmtId="0" fontId="91"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90" fillId="70" borderId="91" applyNumberFormat="0" applyAlignment="0" applyProtection="0"/>
    <xf numFmtId="0" fontId="90" fillId="70" borderId="91" applyNumberFormat="0" applyAlignment="0" applyProtection="0"/>
    <xf numFmtId="0" fontId="91"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90" fillId="70" borderId="91" applyNumberFormat="0" applyAlignment="0" applyProtection="0"/>
    <xf numFmtId="0" fontId="90" fillId="70" borderId="91" applyNumberFormat="0" applyAlignment="0" applyProtection="0"/>
    <xf numFmtId="0" fontId="91"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90" fillId="70" borderId="91" applyNumberFormat="0" applyAlignment="0" applyProtection="0"/>
    <xf numFmtId="0" fontId="92" fillId="70" borderId="91" applyNumberFormat="0" applyAlignment="0" applyProtection="0"/>
    <xf numFmtId="0" fontId="90" fillId="70" borderId="91" applyNumberFormat="0" applyAlignment="0" applyProtection="0"/>
    <xf numFmtId="0" fontId="90" fillId="70" borderId="91" applyNumberFormat="0" applyAlignment="0" applyProtection="0"/>
    <xf numFmtId="0" fontId="90" fillId="70" borderId="91" applyNumberFormat="0" applyAlignment="0" applyProtection="0"/>
    <xf numFmtId="0" fontId="92" fillId="70" borderId="91" applyNumberFormat="0" applyAlignment="0" applyProtection="0"/>
    <xf numFmtId="0" fontId="92" fillId="70" borderId="91" applyNumberFormat="0" applyAlignment="0" applyProtection="0"/>
    <xf numFmtId="0" fontId="92" fillId="70" borderId="91" applyNumberFormat="0" applyAlignment="0" applyProtection="0"/>
    <xf numFmtId="0" fontId="90" fillId="70" borderId="91" applyNumberFormat="0" applyAlignment="0" applyProtection="0"/>
    <xf numFmtId="2" fontId="78" fillId="0" borderId="0" applyFill="0" applyBorder="0" applyAlignment="0" applyProtection="0"/>
    <xf numFmtId="0" fontId="90" fillId="70" borderId="91" applyNumberFormat="0" applyAlignment="0" applyProtection="0"/>
    <xf numFmtId="0" fontId="90" fillId="70" borderId="91" applyNumberFormat="0" applyAlignment="0" applyProtection="0"/>
    <xf numFmtId="0" fontId="90" fillId="70" borderId="91" applyNumberFormat="0" applyAlignment="0" applyProtection="0"/>
    <xf numFmtId="2" fontId="78" fillId="0" borderId="0" applyFill="0" applyBorder="0" applyAlignment="0" applyProtection="0"/>
    <xf numFmtId="2" fontId="78" fillId="0" borderId="0" applyFill="0" applyBorder="0" applyAlignment="0" applyProtection="0"/>
    <xf numFmtId="0" fontId="90" fillId="70" borderId="91" applyNumberFormat="0" applyAlignment="0" applyProtection="0"/>
    <xf numFmtId="0" fontId="90" fillId="70" borderId="91" applyNumberFormat="0" applyAlignment="0" applyProtection="0"/>
    <xf numFmtId="2" fontId="78" fillId="0" borderId="0" applyFill="0" applyBorder="0" applyAlignment="0" applyProtection="0"/>
    <xf numFmtId="2" fontId="78" fillId="0" borderId="0" applyFill="0" applyBorder="0" applyAlignment="0" applyProtection="0"/>
    <xf numFmtId="0" fontId="90" fillId="70" borderId="91" applyNumberFormat="0" applyAlignment="0" applyProtection="0"/>
    <xf numFmtId="0" fontId="90" fillId="70" borderId="91" applyNumberFormat="0" applyAlignment="0" applyProtection="0"/>
    <xf numFmtId="2" fontId="78" fillId="0" borderId="0" applyFill="0" applyBorder="0" applyAlignment="0" applyProtection="0"/>
    <xf numFmtId="2" fontId="78" fillId="0" borderId="0" applyFill="0" applyBorder="0" applyAlignment="0" applyProtection="0"/>
    <xf numFmtId="0" fontId="90" fillId="70" borderId="91" applyNumberFormat="0" applyAlignment="0" applyProtection="0"/>
    <xf numFmtId="0" fontId="90" fillId="70" borderId="91" applyNumberFormat="0" applyAlignment="0" applyProtection="0"/>
    <xf numFmtId="2" fontId="78" fillId="0" borderId="0" applyFill="0" applyBorder="0" applyAlignment="0" applyProtection="0"/>
    <xf numFmtId="2" fontId="78" fillId="0" borderId="0" applyFill="0" applyBorder="0" applyAlignment="0" applyProtection="0"/>
    <xf numFmtId="2" fontId="78" fillId="0" borderId="0" applyFill="0" applyBorder="0" applyAlignment="0" applyProtection="0"/>
    <xf numFmtId="0" fontId="90" fillId="70" borderId="91" applyNumberFormat="0" applyAlignment="0" applyProtection="0"/>
    <xf numFmtId="0" fontId="90" fillId="70" borderId="91" applyNumberFormat="0" applyAlignment="0" applyProtection="0"/>
    <xf numFmtId="0" fontId="90" fillId="70" borderId="91" applyNumberFormat="0" applyAlignment="0" applyProtection="0"/>
    <xf numFmtId="0" fontId="90" fillId="70" borderId="91" applyNumberFormat="0" applyAlignment="0" applyProtection="0"/>
    <xf numFmtId="0" fontId="90" fillId="70" borderId="91" applyNumberFormat="0" applyAlignment="0" applyProtection="0"/>
    <xf numFmtId="41"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alignment wrapText="1"/>
    </xf>
    <xf numFmtId="43" fontId="54" fillId="0" borderId="0" applyFont="0" applyFill="0" applyBorder="0" applyAlignment="0" applyProtection="0"/>
    <xf numFmtId="43" fontId="5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54" fillId="0" borderId="0" applyFont="0" applyFill="0" applyBorder="0" applyAlignment="0" applyProtection="0"/>
    <xf numFmtId="43" fontId="1" fillId="0" borderId="0" applyFont="0" applyFill="0" applyBorder="0" applyAlignment="0" applyProtection="0"/>
    <xf numFmtId="43" fontId="54" fillId="0" borderId="0" applyFont="0" applyFill="0" applyBorder="0" applyAlignment="0" applyProtection="0"/>
    <xf numFmtId="43" fontId="1"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alignment wrapText="1"/>
    </xf>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22"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4" fillId="0" borderId="0" applyFont="0" applyFill="0" applyBorder="0" applyAlignment="0" applyProtection="0"/>
    <xf numFmtId="43" fontId="22"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0" fontId="93" fillId="0" borderId="58" applyNumberFormat="0" applyFill="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93" fillId="0" borderId="58" applyNumberFormat="0" applyFill="0" applyAlignment="0" applyProtection="0"/>
    <xf numFmtId="0" fontId="93" fillId="0" borderId="58" applyNumberFormat="0" applyFill="0" applyAlignment="0" applyProtection="0"/>
    <xf numFmtId="0" fontId="93" fillId="0" borderId="58" applyNumberFormat="0" applyFill="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93" fillId="0" borderId="58" applyNumberFormat="0" applyFill="0" applyAlignment="0" applyProtection="0"/>
    <xf numFmtId="0" fontId="93" fillId="0" borderId="58" applyNumberFormat="0" applyFill="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93" fillId="0" borderId="58" applyNumberFormat="0" applyFill="0" applyAlignment="0" applyProtection="0"/>
    <xf numFmtId="43" fontId="20" fillId="0" borderId="0" applyFont="0" applyFill="0" applyBorder="0" applyAlignment="0" applyProtection="0"/>
    <xf numFmtId="0" fontId="93" fillId="0" borderId="58" applyNumberFormat="0" applyFill="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93" fillId="0" borderId="58" applyNumberFormat="0" applyFill="0" applyAlignment="0" applyProtection="0"/>
    <xf numFmtId="0" fontId="93" fillId="0" borderId="58" applyNumberFormat="0" applyFill="0" applyAlignment="0" applyProtection="0"/>
    <xf numFmtId="0" fontId="93" fillId="0" borderId="58" applyNumberFormat="0" applyFill="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93" fillId="0" borderId="58" applyNumberFormat="0" applyFill="0" applyAlignment="0" applyProtection="0"/>
    <xf numFmtId="0" fontId="93" fillId="0" borderId="58" applyNumberFormat="0" applyFill="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93" fillId="0" borderId="58" applyNumberFormat="0" applyFill="0" applyAlignment="0" applyProtection="0"/>
    <xf numFmtId="43" fontId="20" fillId="0" borderId="0" applyFont="0" applyFill="0" applyBorder="0" applyAlignment="0" applyProtection="0"/>
    <xf numFmtId="0" fontId="93" fillId="0" borderId="58" applyNumberFormat="0" applyFill="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87" fillId="0" borderId="0" applyFont="0" applyFill="0" applyBorder="0" applyAlignment="0" applyProtection="0"/>
    <xf numFmtId="43" fontId="54" fillId="0" borderId="0" applyFont="0" applyFill="0" applyBorder="0" applyAlignment="0" applyProtection="0"/>
    <xf numFmtId="43" fontId="22" fillId="0" borderId="0" applyFont="0" applyFill="0" applyBorder="0" applyAlignment="0" applyProtection="0"/>
    <xf numFmtId="43" fontId="54"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2" fillId="0" borderId="0" applyFont="0" applyFill="0" applyBorder="0" applyAlignment="0" applyProtection="0"/>
    <xf numFmtId="43" fontId="8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87"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54" fillId="0" borderId="0" applyFont="0" applyFill="0" applyBorder="0" applyAlignment="0" applyProtection="0"/>
    <xf numFmtId="43" fontId="94" fillId="0" borderId="0" applyFont="0" applyFill="0" applyBorder="0" applyAlignment="0" applyProtection="0"/>
    <xf numFmtId="181" fontId="78" fillId="0" borderId="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181" fontId="78" fillId="0" borderId="0" applyFill="0" applyBorder="0" applyAlignment="0" applyProtection="0"/>
    <xf numFmtId="181" fontId="78" fillId="0" borderId="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181" fontId="78" fillId="0" borderId="0" applyFill="0" applyBorder="0" applyAlignment="0" applyProtection="0"/>
    <xf numFmtId="181" fontId="78" fillId="0" borderId="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181" fontId="78" fillId="0" borderId="0" applyFill="0" applyBorder="0" applyAlignment="0" applyProtection="0"/>
    <xf numFmtId="181" fontId="78" fillId="0" borderId="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181" fontId="78" fillId="0" borderId="0" applyFill="0" applyBorder="0" applyAlignment="0" applyProtection="0"/>
    <xf numFmtId="181" fontId="78" fillId="0" borderId="0" applyFill="0" applyBorder="0" applyAlignment="0" applyProtection="0"/>
    <xf numFmtId="181" fontId="78" fillId="0" borderId="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4" fontId="31"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4"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4" fontId="3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3" fontId="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31"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54" fillId="0" borderId="0" applyFont="0" applyFill="0" applyBorder="0" applyAlignment="0" applyProtection="0"/>
    <xf numFmtId="43" fontId="20" fillId="0" borderId="0" applyFont="0" applyFill="0" applyBorder="0" applyAlignment="0" applyProtection="0">
      <alignment vertical="top"/>
    </xf>
    <xf numFmtId="43" fontId="1" fillId="0" borderId="0" applyFont="0" applyFill="0" applyBorder="0" applyAlignment="0" applyProtection="0"/>
    <xf numFmtId="43" fontId="54"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alignment vertical="top"/>
    </xf>
    <xf numFmtId="43" fontId="20" fillId="0" borderId="0" applyFont="0" applyFill="0" applyBorder="0" applyAlignment="0" applyProtection="0">
      <alignment vertical="top"/>
    </xf>
    <xf numFmtId="43" fontId="22" fillId="0" borderId="0" applyFont="0" applyFill="0" applyBorder="0" applyAlignment="0" applyProtection="0"/>
    <xf numFmtId="43" fontId="22" fillId="0" borderId="0" applyFont="0" applyFill="0" applyBorder="0" applyAlignment="0" applyProtection="0"/>
    <xf numFmtId="43" fontId="20" fillId="0" borderId="0" applyFont="0" applyFill="0" applyBorder="0" applyAlignment="0" applyProtection="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1" fillId="0" borderId="0" applyFont="0" applyFill="0" applyBorder="0" applyAlignment="0" applyProtection="0"/>
    <xf numFmtId="43" fontId="5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4"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54" fillId="0" borderId="0" applyFont="0" applyFill="0" applyBorder="0" applyAlignment="0" applyProtection="0"/>
    <xf numFmtId="43" fontId="22"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22" fillId="0" borderId="0" applyFont="0" applyFill="0" applyBorder="0" applyAlignment="0" applyProtection="0"/>
    <xf numFmtId="43" fontId="5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5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2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31" fillId="0" borderId="0" applyFont="0" applyFill="0" applyBorder="0" applyAlignment="0" applyProtection="0"/>
    <xf numFmtId="43" fontId="9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5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5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3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4"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alignment vertical="center"/>
    </xf>
    <xf numFmtId="43" fontId="22" fillId="0" borderId="0" applyFont="0" applyFill="0" applyBorder="0" applyAlignment="0" applyProtection="0"/>
    <xf numFmtId="43" fontId="22" fillId="0" borderId="0" applyFont="0" applyFill="0" applyBorder="0" applyAlignment="0" applyProtection="0">
      <alignment vertical="center"/>
    </xf>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9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54"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alignment vertical="center"/>
    </xf>
    <xf numFmtId="43" fontId="22" fillId="0" borderId="0" applyFont="0" applyFill="0" applyBorder="0" applyAlignment="0" applyProtection="0">
      <alignment vertical="center"/>
    </xf>
    <xf numFmtId="43" fontId="22" fillId="0" borderId="0" applyFont="0" applyFill="0" applyBorder="0" applyAlignment="0" applyProtection="0"/>
    <xf numFmtId="43" fontId="22" fillId="0" borderId="0" applyFont="0" applyFill="0" applyBorder="0" applyAlignment="0" applyProtection="0"/>
    <xf numFmtId="43" fontId="54" fillId="0" borderId="0" applyFont="0" applyFill="0" applyBorder="0" applyAlignment="0" applyProtection="0"/>
    <xf numFmtId="43" fontId="22" fillId="0" borderId="0" applyFont="0" applyFill="0" applyBorder="0" applyAlignment="0" applyProtection="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alignment vertical="center"/>
    </xf>
    <xf numFmtId="43" fontId="1" fillId="0" borderId="0" applyFont="0" applyFill="0" applyBorder="0" applyAlignment="0" applyProtection="0"/>
    <xf numFmtId="43" fontId="20" fillId="0" borderId="0" applyFont="0" applyFill="0" applyBorder="0" applyAlignment="0" applyProtection="0">
      <alignment vertical="top"/>
    </xf>
    <xf numFmtId="43" fontId="20" fillId="0" borderId="0" applyFont="0" applyFill="0" applyBorder="0" applyAlignment="0" applyProtection="0">
      <alignment vertical="top"/>
    </xf>
    <xf numFmtId="43" fontId="1" fillId="0" borderId="0" applyFont="0" applyFill="0" applyBorder="0" applyAlignment="0" applyProtection="0"/>
    <xf numFmtId="43" fontId="22" fillId="0" borderId="0" applyFont="0" applyFill="0" applyBorder="0" applyAlignment="0" applyProtection="0">
      <alignment vertical="center"/>
    </xf>
    <xf numFmtId="43" fontId="1" fillId="0" borderId="0" applyFont="0" applyFill="0" applyBorder="0" applyAlignment="0" applyProtection="0"/>
    <xf numFmtId="43" fontId="22" fillId="0" borderId="0" applyFont="0" applyFill="0" applyBorder="0" applyAlignment="0" applyProtection="0">
      <alignment vertical="center"/>
    </xf>
    <xf numFmtId="43" fontId="1" fillId="0" borderId="0" applyFont="0" applyFill="0" applyBorder="0" applyAlignment="0" applyProtection="0"/>
    <xf numFmtId="43" fontId="20" fillId="0" borderId="0" applyFont="0" applyFill="0" applyBorder="0" applyAlignment="0" applyProtection="0">
      <alignment vertical="top"/>
    </xf>
    <xf numFmtId="43" fontId="20" fillId="0" borderId="0" applyFont="0" applyFill="0" applyBorder="0" applyAlignment="0" applyProtection="0">
      <alignment vertical="top"/>
    </xf>
    <xf numFmtId="43" fontId="1" fillId="0" borderId="0" applyFont="0" applyFill="0" applyBorder="0" applyAlignment="0" applyProtection="0"/>
    <xf numFmtId="43" fontId="22" fillId="0" borderId="0" applyFont="0" applyFill="0" applyBorder="0" applyAlignment="0" applyProtection="0">
      <alignment vertical="center"/>
    </xf>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5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alignment vertical="center"/>
    </xf>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alignment wrapText="1"/>
    </xf>
    <xf numFmtId="43" fontId="54" fillId="0" borderId="0" applyFont="0" applyFill="0" applyBorder="0" applyAlignment="0" applyProtection="0"/>
    <xf numFmtId="43" fontId="20" fillId="0" borderId="0" applyFont="0" applyFill="0" applyBorder="0" applyAlignment="0" applyProtection="0">
      <alignment vertical="top"/>
    </xf>
    <xf numFmtId="43" fontId="20" fillId="0" borderId="0" applyFont="0" applyFill="0" applyBorder="0" applyAlignment="0" applyProtection="0">
      <alignment vertical="top"/>
    </xf>
    <xf numFmtId="43" fontId="22" fillId="0" borderId="0" applyFont="0" applyFill="0" applyBorder="0" applyAlignment="0" applyProtection="0">
      <alignment wrapText="1"/>
    </xf>
    <xf numFmtId="43" fontId="22" fillId="0" borderId="0" applyFont="0" applyFill="0" applyBorder="0" applyAlignment="0" applyProtection="0">
      <alignment wrapText="1"/>
    </xf>
    <xf numFmtId="43" fontId="20" fillId="0" borderId="0" applyFont="0" applyFill="0" applyBorder="0" applyAlignment="0" applyProtection="0">
      <alignment vertical="top"/>
    </xf>
    <xf numFmtId="43" fontId="22" fillId="0" borderId="0" applyFont="0" applyFill="0" applyBorder="0" applyAlignment="0" applyProtection="0">
      <alignment wrapText="1"/>
    </xf>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 fontId="96" fillId="0" borderId="0" applyFill="0" applyBorder="0" applyAlignment="0" applyProtection="0"/>
    <xf numFmtId="44" fontId="31" fillId="0" borderId="0" applyFont="0" applyFill="0" applyBorder="0" applyAlignment="0" applyProtection="0"/>
    <xf numFmtId="3" fontId="96" fillId="0" borderId="0" applyFill="0" applyBorder="0" applyAlignment="0" applyProtection="0"/>
    <xf numFmtId="3" fontId="96" fillId="0" borderId="0" applyFill="0" applyBorder="0" applyAlignment="0" applyProtection="0"/>
    <xf numFmtId="3" fontId="96" fillId="0" borderId="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3" fontId="96" fillId="0" borderId="0" applyFill="0" applyBorder="0" applyAlignment="0" applyProtection="0"/>
    <xf numFmtId="3" fontId="96" fillId="0" borderId="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3" fontId="96" fillId="0" borderId="0" applyFill="0" applyBorder="0" applyAlignment="0" applyProtection="0"/>
    <xf numFmtId="3" fontId="96" fillId="0" borderId="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3" fontId="96" fillId="0" borderId="0" applyFill="0" applyBorder="0" applyAlignment="0" applyProtection="0"/>
    <xf numFmtId="3" fontId="96" fillId="0" borderId="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3" fontId="96" fillId="0" borderId="0" applyFill="0" applyBorder="0" applyAlignment="0" applyProtection="0"/>
    <xf numFmtId="3" fontId="96" fillId="0" borderId="0" applyFill="0" applyBorder="0" applyAlignment="0" applyProtection="0"/>
    <xf numFmtId="3" fontId="96" fillId="0" borderId="0" applyFill="0" applyBorder="0" applyAlignment="0" applyProtection="0"/>
    <xf numFmtId="3" fontId="96" fillId="0" borderId="0" applyFill="0" applyBorder="0" applyAlignment="0" applyProtection="0"/>
    <xf numFmtId="44" fontId="31" fillId="0" borderId="0" applyFont="0" applyFill="0" applyBorder="0" applyAlignment="0" applyProtection="0"/>
    <xf numFmtId="3" fontId="96" fillId="0" borderId="0" applyFill="0" applyBorder="0" applyAlignment="0" applyProtection="0"/>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98" fillId="65"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0" fontId="74" fillId="58" borderId="89"/>
    <xf numFmtId="44" fontId="22"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20" fillId="0" borderId="0" applyFont="0" applyFill="0" applyBorder="0" applyAlignment="0" applyProtection="0">
      <alignment vertical="top"/>
    </xf>
    <xf numFmtId="44" fontId="20" fillId="0" borderId="0" applyFont="0" applyFill="0" applyBorder="0" applyAlignment="0" applyProtection="0">
      <alignment vertical="top"/>
    </xf>
    <xf numFmtId="44" fontId="54" fillId="0" borderId="0" applyFont="0" applyFill="0" applyBorder="0" applyAlignment="0" applyProtection="0"/>
    <xf numFmtId="44" fontId="54" fillId="0" borderId="0" applyFont="0" applyFill="0" applyBorder="0" applyAlignment="0" applyProtection="0"/>
    <xf numFmtId="44" fontId="20" fillId="0" borderId="0" applyFont="0" applyFill="0" applyBorder="0" applyAlignment="0" applyProtection="0">
      <alignment vertical="top"/>
    </xf>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22" fillId="0" borderId="0" applyFont="0" applyFill="0" applyBorder="0" applyAlignment="0" applyProtection="0"/>
    <xf numFmtId="44" fontId="5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65"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65"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87" fillId="0" borderId="0" applyFont="0" applyFill="0" applyBorder="0" applyAlignment="0" applyProtection="0"/>
    <xf numFmtId="44" fontId="1" fillId="0" borderId="0" applyFont="0" applyFill="0" applyBorder="0" applyAlignment="0" applyProtection="0"/>
    <xf numFmtId="44" fontId="22" fillId="0" borderId="0" applyFont="0" applyFill="0" applyBorder="0" applyAlignment="0" applyProtection="0"/>
    <xf numFmtId="44" fontId="35" fillId="0" borderId="0" applyFont="0" applyFill="0" applyBorder="0" applyAlignment="0" applyProtection="0"/>
    <xf numFmtId="44" fontId="54" fillId="0" borderId="0" applyFont="0" applyFill="0" applyBorder="0" applyAlignment="0" applyProtection="0"/>
    <xf numFmtId="44" fontId="22"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alignment wrapText="1"/>
    </xf>
    <xf numFmtId="44" fontId="22" fillId="0" borderId="0" applyFont="0" applyFill="0" applyBorder="0" applyAlignment="0" applyProtection="0">
      <alignment wrapText="1"/>
    </xf>
    <xf numFmtId="44" fontId="35" fillId="0" borderId="0" applyFont="0" applyFill="0" applyBorder="0" applyAlignment="0" applyProtection="0"/>
    <xf numFmtId="44" fontId="22" fillId="0" borderId="0" applyFont="0" applyFill="0" applyBorder="0" applyAlignment="0" applyProtection="0"/>
    <xf numFmtId="44" fontId="35" fillId="0" borderId="0" applyFont="0" applyFill="0" applyBorder="0" applyAlignment="0" applyProtection="0"/>
    <xf numFmtId="44" fontId="22" fillId="0" borderId="0" applyFont="0" applyFill="0" applyBorder="0" applyAlignment="0" applyProtection="0">
      <alignment wrapText="1"/>
    </xf>
    <xf numFmtId="44" fontId="22" fillId="0" borderId="0" applyFont="0" applyFill="0" applyBorder="0" applyAlignment="0" applyProtection="0">
      <alignment wrapText="1"/>
    </xf>
    <xf numFmtId="44" fontId="22" fillId="0" borderId="0" applyFont="0" applyFill="0" applyBorder="0" applyAlignment="0" applyProtection="0">
      <alignment wrapText="1"/>
    </xf>
    <xf numFmtId="44" fontId="31" fillId="0" borderId="0" applyFont="0" applyFill="0" applyBorder="0" applyAlignment="0" applyProtection="0"/>
    <xf numFmtId="44" fontId="31" fillId="0" borderId="0" applyFont="0" applyFill="0" applyBorder="0" applyAlignment="0" applyProtection="0"/>
    <xf numFmtId="44" fontId="22" fillId="0" borderId="0" applyFont="0" applyFill="0" applyBorder="0" applyAlignment="0" applyProtection="0">
      <alignment wrapText="1"/>
    </xf>
    <xf numFmtId="44" fontId="22" fillId="0" borderId="0" applyFont="0" applyFill="0" applyBorder="0" applyAlignment="0" applyProtection="0">
      <alignment wrapText="1"/>
    </xf>
    <xf numFmtId="44" fontId="22" fillId="0" borderId="0" applyFont="0" applyFill="0" applyBorder="0" applyAlignment="0" applyProtection="0">
      <alignment wrapText="1"/>
    </xf>
    <xf numFmtId="44" fontId="22" fillId="0" borderId="0" applyFont="0" applyFill="0" applyBorder="0" applyAlignment="0" applyProtection="0">
      <alignment wrapText="1"/>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1" fillId="0" borderId="0" applyFont="0" applyFill="0" applyBorder="0" applyAlignment="0" applyProtection="0"/>
    <xf numFmtId="44" fontId="5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2" fillId="0" borderId="0" applyFont="0" applyFill="0" applyBorder="0" applyAlignment="0" applyProtection="0">
      <alignment wrapText="1"/>
    </xf>
    <xf numFmtId="44" fontId="54"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22" fillId="0" borderId="0" applyFont="0" applyFill="0" applyBorder="0" applyAlignment="0" applyProtection="0">
      <alignment wrapText="1"/>
    </xf>
    <xf numFmtId="44" fontId="22" fillId="0" borderId="0" applyFont="0" applyFill="0" applyBorder="0" applyAlignment="0" applyProtection="0">
      <alignment wrapText="1"/>
    </xf>
    <xf numFmtId="44" fontId="3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3"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5" fontId="78" fillId="0" borderId="0" applyFill="0" applyBorder="0" applyAlignment="0" applyProtection="0"/>
    <xf numFmtId="44" fontId="2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1"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5" fontId="78" fillId="0" borderId="0" applyFill="0" applyBorder="0" applyAlignment="0" applyProtection="0"/>
    <xf numFmtId="5" fontId="78" fillId="0" borderId="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5" fontId="78" fillId="0" borderId="0" applyFill="0" applyBorder="0" applyAlignment="0" applyProtection="0"/>
    <xf numFmtId="5" fontId="78" fillId="0" borderId="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5" fontId="78" fillId="0" borderId="0" applyFill="0" applyBorder="0" applyAlignment="0" applyProtection="0"/>
    <xf numFmtId="5" fontId="78" fillId="0" borderId="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5" fontId="78" fillId="0" borderId="0" applyFill="0" applyBorder="0" applyAlignment="0" applyProtection="0"/>
    <xf numFmtId="5" fontId="78" fillId="0" borderId="0" applyFill="0" applyBorder="0" applyAlignment="0" applyProtection="0"/>
    <xf numFmtId="5" fontId="78" fillId="0" borderId="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5" fontId="78" fillId="0" borderId="0" applyFill="0" applyBorder="0" applyAlignment="0" applyProtection="0"/>
    <xf numFmtId="44" fontId="5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2" fillId="0" borderId="0" applyFont="0" applyFill="0" applyBorder="0" applyAlignment="0" applyProtection="0"/>
    <xf numFmtId="44" fontId="54"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1" fillId="0" borderId="0" applyFont="0" applyFill="0" applyBorder="0" applyAlignment="0" applyProtection="0"/>
    <xf numFmtId="44" fontId="2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2"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1" fillId="0" borderId="0" applyFont="0" applyFill="0" applyBorder="0" applyAlignment="0" applyProtection="0"/>
    <xf numFmtId="44" fontId="1" fillId="0" borderId="0" applyFont="0" applyFill="0" applyBorder="0" applyAlignment="0" applyProtection="0"/>
    <xf numFmtId="44" fontId="22" fillId="0" borderId="0" applyFont="0" applyFill="0" applyBorder="0" applyAlignment="0" applyProtection="0"/>
    <xf numFmtId="44" fontId="5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2"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2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0" fillId="0" borderId="0" applyFont="0" applyFill="0" applyBorder="0" applyAlignment="0" applyProtection="0"/>
    <xf numFmtId="44" fontId="1" fillId="0" borderId="0" applyFont="0" applyFill="0" applyBorder="0" applyAlignment="0" applyProtection="0"/>
    <xf numFmtId="44" fontId="31" fillId="0" borderId="0" applyFont="0" applyFill="0" applyBorder="0" applyAlignment="0" applyProtection="0"/>
    <xf numFmtId="44" fontId="54"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3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4"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1" fillId="0" borderId="0" applyFont="0" applyFill="0" applyBorder="0" applyAlignment="0" applyProtection="0"/>
    <xf numFmtId="44" fontId="5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4" fillId="0" borderId="0" applyFont="0" applyFill="0" applyBorder="0" applyAlignment="0" applyProtection="0"/>
    <xf numFmtId="44" fontId="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54"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3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3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54"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alignment wrapText="1"/>
    </xf>
    <xf numFmtId="44" fontId="22" fillId="0" borderId="0" applyFont="0" applyFill="0" applyBorder="0" applyAlignment="0" applyProtection="0">
      <alignment wrapText="1"/>
    </xf>
    <xf numFmtId="44" fontId="22" fillId="0" borderId="0" applyFont="0" applyFill="0" applyBorder="0" applyAlignment="0" applyProtection="0">
      <alignment vertical="center"/>
    </xf>
    <xf numFmtId="44" fontId="1" fillId="0" borderId="0" applyFont="0" applyFill="0" applyBorder="0" applyAlignment="0" applyProtection="0"/>
    <xf numFmtId="44" fontId="1" fillId="0" borderId="0" applyFont="0" applyFill="0" applyBorder="0" applyAlignment="0" applyProtection="0"/>
    <xf numFmtId="44" fontId="22" fillId="0" borderId="0" applyFont="0" applyFill="0" applyBorder="0" applyAlignment="0" applyProtection="0">
      <alignment vertical="center"/>
    </xf>
    <xf numFmtId="44" fontId="54" fillId="0" borderId="0" applyFont="0" applyFill="0" applyBorder="0" applyAlignment="0" applyProtection="0"/>
    <xf numFmtId="44" fontId="5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2" fillId="0" borderId="0" applyFont="0" applyFill="0" applyBorder="0" applyAlignment="0" applyProtection="0">
      <alignment vertical="center"/>
    </xf>
    <xf numFmtId="44" fontId="54" fillId="0" borderId="0" applyFont="0" applyFill="0" applyBorder="0" applyAlignment="0" applyProtection="0"/>
    <xf numFmtId="44" fontId="54" fillId="0" borderId="0" applyFont="0" applyFill="0" applyBorder="0" applyAlignment="0" applyProtection="0"/>
    <xf numFmtId="44" fontId="22" fillId="0" borderId="0" applyFont="0" applyFill="0" applyBorder="0" applyAlignment="0" applyProtection="0">
      <alignment vertical="center"/>
    </xf>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5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alignment vertical="top"/>
    </xf>
    <xf numFmtId="44" fontId="20" fillId="0" borderId="0" applyFont="0" applyFill="0" applyBorder="0" applyAlignment="0" applyProtection="0">
      <alignment vertical="top"/>
    </xf>
    <xf numFmtId="44" fontId="54" fillId="0" borderId="0" applyFont="0" applyFill="0" applyBorder="0" applyAlignment="0" applyProtection="0"/>
    <xf numFmtId="44" fontId="54" fillId="0" borderId="0" applyFont="0" applyFill="0" applyBorder="0" applyAlignment="0" applyProtection="0"/>
    <xf numFmtId="44" fontId="20" fillId="0" borderId="0" applyFont="0" applyFill="0" applyBorder="0" applyAlignment="0" applyProtection="0">
      <alignment vertical="top"/>
    </xf>
    <xf numFmtId="5" fontId="96" fillId="0" borderId="0" applyFill="0" applyBorder="0" applyAlignment="0" applyProtection="0"/>
    <xf numFmtId="5" fontId="96" fillId="0" borderId="0" applyFill="0" applyBorder="0" applyAlignment="0" applyProtection="0"/>
    <xf numFmtId="5" fontId="96" fillId="0" borderId="0" applyFill="0" applyBorder="0" applyAlignment="0" applyProtection="0"/>
    <xf numFmtId="181" fontId="96" fillId="0" borderId="0" applyFill="0" applyBorder="0" applyAlignment="0" applyProtection="0"/>
    <xf numFmtId="181" fontId="96" fillId="0" borderId="0" applyFill="0" applyBorder="0" applyAlignment="0" applyProtection="0"/>
    <xf numFmtId="181" fontId="96" fillId="0" borderId="0" applyFill="0" applyBorder="0" applyAlignment="0" applyProtection="0"/>
    <xf numFmtId="22" fontId="22" fillId="0" borderId="0" applyFont="0" applyFill="0" applyBorder="0" applyAlignment="0" applyProtection="0">
      <alignment wrapText="1"/>
    </xf>
    <xf numFmtId="22" fontId="22" fillId="0" borderId="0" applyFont="0" applyFill="0" applyBorder="0" applyAlignment="0" applyProtection="0">
      <alignment wrapText="1"/>
    </xf>
    <xf numFmtId="22" fontId="22" fillId="0" borderId="0" applyFont="0" applyFill="0" applyBorder="0" applyAlignment="0" applyProtection="0">
      <alignment wrapText="1"/>
    </xf>
    <xf numFmtId="22" fontId="22" fillId="0" borderId="0" applyFont="0" applyFill="0" applyBorder="0" applyAlignment="0" applyProtection="0">
      <alignment wrapText="1"/>
    </xf>
    <xf numFmtId="183" fontId="22" fillId="0" borderId="0" applyFon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15" fillId="0" borderId="0" applyNumberFormat="0" applyFill="0" applyBorder="0" applyAlignment="0" applyProtection="0"/>
    <xf numFmtId="0" fontId="99" fillId="0" borderId="0" applyNumberFormat="0" applyFill="0" applyBorder="0" applyAlignment="0" applyProtection="0"/>
    <xf numFmtId="0" fontId="15" fillId="0" borderId="0" applyNumberFormat="0" applyFill="0" applyBorder="0" applyAlignment="0" applyProtection="0"/>
    <xf numFmtId="0" fontId="99" fillId="0" borderId="0" applyNumberFormat="0" applyFill="0" applyBorder="0" applyAlignment="0" applyProtection="0"/>
    <xf numFmtId="0" fontId="15" fillId="0" borderId="0" applyNumberFormat="0" applyFill="0" applyBorder="0" applyAlignment="0" applyProtection="0"/>
    <xf numFmtId="0" fontId="100" fillId="0" borderId="0" applyNumberForma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0" fontId="97" fillId="0" borderId="89"/>
    <xf numFmtId="2" fontId="96" fillId="0" borderId="0" applyFill="0" applyBorder="0" applyAlignment="0" applyProtection="0"/>
    <xf numFmtId="2" fontId="96" fillId="0" borderId="0" applyFill="0" applyBorder="0" applyAlignment="0" applyProtection="0"/>
    <xf numFmtId="2" fontId="96" fillId="0" borderId="0" applyFill="0" applyBorder="0" applyAlignment="0" applyProtection="0"/>
    <xf numFmtId="0" fontId="101" fillId="52" borderId="0" applyNumberFormat="0" applyBorder="0" applyAlignment="0" applyProtection="0"/>
    <xf numFmtId="0" fontId="101" fillId="52" borderId="0" applyNumberFormat="0" applyBorder="0" applyAlignment="0" applyProtection="0"/>
    <xf numFmtId="0" fontId="101" fillId="5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101" fillId="52" borderId="0" applyNumberFormat="0" applyBorder="0" applyAlignment="0" applyProtection="0"/>
    <xf numFmtId="0" fontId="101" fillId="52" borderId="0" applyNumberFormat="0" applyBorder="0" applyAlignment="0" applyProtection="0"/>
    <xf numFmtId="0" fontId="6" fillId="2" borderId="0" applyNumberFormat="0" applyBorder="0" applyAlignment="0" applyProtection="0"/>
    <xf numFmtId="0" fontId="101" fillId="52" borderId="0" applyNumberFormat="0" applyBorder="0" applyAlignment="0" applyProtection="0"/>
    <xf numFmtId="0" fontId="6" fillId="2" borderId="0" applyNumberFormat="0" applyBorder="0" applyAlignment="0" applyProtection="0"/>
    <xf numFmtId="0" fontId="101" fillId="52" borderId="0" applyNumberFormat="0" applyBorder="0" applyAlignment="0" applyProtection="0"/>
    <xf numFmtId="0" fontId="6" fillId="2" borderId="0" applyNumberFormat="0" applyBorder="0" applyAlignment="0" applyProtection="0"/>
    <xf numFmtId="0" fontId="102" fillId="52" borderId="0" applyNumberFormat="0" applyBorder="0" applyAlignment="0" applyProtection="0"/>
    <xf numFmtId="0" fontId="101" fillId="52" borderId="0" applyNumberFormat="0" applyBorder="0" applyAlignment="0" applyProtection="0"/>
    <xf numFmtId="0" fontId="102" fillId="52" borderId="0" applyNumberFormat="0" applyBorder="0" applyAlignment="0" applyProtection="0"/>
    <xf numFmtId="0" fontId="102" fillId="52" borderId="0" applyNumberFormat="0" applyBorder="0" applyAlignment="0" applyProtection="0"/>
    <xf numFmtId="0" fontId="101" fillId="52" borderId="0" applyNumberFormat="0" applyBorder="0" applyAlignment="0" applyProtection="0"/>
    <xf numFmtId="0" fontId="101" fillId="52" borderId="0" applyNumberFormat="0" applyBorder="0" applyAlignment="0" applyProtection="0"/>
    <xf numFmtId="0" fontId="101" fillId="52" borderId="0" applyNumberFormat="0" applyBorder="0" applyAlignment="0" applyProtection="0"/>
    <xf numFmtId="38" fontId="96" fillId="44" borderId="0" applyNumberFormat="0" applyBorder="0" applyAlignment="0" applyProtection="0"/>
    <xf numFmtId="184" fontId="69" fillId="0" borderId="0" applyNumberFormat="0" applyFill="0" applyBorder="0" applyProtection="0">
      <alignment horizontal="right"/>
    </xf>
    <xf numFmtId="183" fontId="67" fillId="0" borderId="65" applyNumberFormat="0" applyAlignment="0" applyProtection="0">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183" fontId="67" fillId="0" borderId="11">
      <alignment horizontal="left" vertical="center"/>
    </xf>
    <xf numFmtId="0" fontId="103" fillId="0" borderId="92" applyNumberFormat="0" applyFill="0" applyAlignment="0" applyProtection="0"/>
    <xf numFmtId="0" fontId="103" fillId="0" borderId="92" applyNumberFormat="0" applyFill="0" applyAlignment="0" applyProtection="0"/>
    <xf numFmtId="0" fontId="103" fillId="0" borderId="92"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103" fillId="0" borderId="92" applyNumberFormat="0" applyFill="0" applyAlignment="0" applyProtection="0"/>
    <xf numFmtId="0" fontId="103" fillId="0" borderId="92" applyNumberFormat="0" applyFill="0" applyAlignment="0" applyProtection="0"/>
    <xf numFmtId="0" fontId="3" fillId="0" borderId="1" applyNumberFormat="0" applyFill="0" applyAlignment="0" applyProtection="0"/>
    <xf numFmtId="0" fontId="103" fillId="0" borderId="92" applyNumberFormat="0" applyFill="0" applyAlignment="0" applyProtection="0"/>
    <xf numFmtId="0" fontId="3" fillId="0" borderId="1" applyNumberFormat="0" applyFill="0" applyAlignment="0" applyProtection="0"/>
    <xf numFmtId="0" fontId="103" fillId="0" borderId="92" applyNumberFormat="0" applyFill="0" applyAlignment="0" applyProtection="0"/>
    <xf numFmtId="0" fontId="3" fillId="0" borderId="1" applyNumberFormat="0" applyFill="0" applyAlignment="0" applyProtection="0"/>
    <xf numFmtId="0" fontId="104" fillId="0" borderId="92" applyNumberFormat="0" applyFill="0" applyAlignment="0" applyProtection="0"/>
    <xf numFmtId="0" fontId="103" fillId="0" borderId="92" applyNumberFormat="0" applyFill="0" applyAlignment="0" applyProtection="0"/>
    <xf numFmtId="0" fontId="104" fillId="0" borderId="92" applyNumberFormat="0" applyFill="0" applyAlignment="0" applyProtection="0"/>
    <xf numFmtId="0" fontId="104" fillId="0" borderId="92" applyNumberFormat="0" applyFill="0" applyAlignment="0" applyProtection="0"/>
    <xf numFmtId="0" fontId="103" fillId="0" borderId="92" applyNumberFormat="0" applyFill="0" applyAlignment="0" applyProtection="0"/>
    <xf numFmtId="0" fontId="103" fillId="0" borderId="92" applyNumberFormat="0" applyFill="0" applyAlignment="0" applyProtection="0"/>
    <xf numFmtId="0" fontId="103" fillId="0" borderId="92" applyNumberFormat="0" applyFill="0" applyAlignment="0" applyProtection="0"/>
    <xf numFmtId="0" fontId="78" fillId="0" borderId="93" applyNumberFormat="0" applyFill="0" applyAlignment="0" applyProtection="0"/>
    <xf numFmtId="0" fontId="78" fillId="0" borderId="93" applyNumberFormat="0" applyFill="0" applyAlignment="0" applyProtection="0"/>
    <xf numFmtId="0" fontId="78" fillId="0" borderId="93"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78" fillId="0" borderId="93" applyNumberFormat="0" applyFill="0" applyAlignment="0" applyProtection="0"/>
    <xf numFmtId="0" fontId="78" fillId="0" borderId="93" applyNumberFormat="0" applyFill="0" applyAlignment="0" applyProtection="0"/>
    <xf numFmtId="0" fontId="4" fillId="0" borderId="2" applyNumberFormat="0" applyFill="0" applyAlignment="0" applyProtection="0"/>
    <xf numFmtId="0" fontId="78" fillId="0" borderId="93" applyNumberFormat="0" applyFill="0" applyAlignment="0" applyProtection="0"/>
    <xf numFmtId="0" fontId="4" fillId="0" borderId="2" applyNumberFormat="0" applyFill="0" applyAlignment="0" applyProtection="0"/>
    <xf numFmtId="0" fontId="78" fillId="0" borderId="93" applyNumberFormat="0" applyFill="0" applyAlignment="0" applyProtection="0"/>
    <xf numFmtId="0" fontId="4" fillId="0" borderId="2" applyNumberFormat="0" applyFill="0" applyAlignment="0" applyProtection="0"/>
    <xf numFmtId="0" fontId="105" fillId="0" borderId="93" applyNumberFormat="0" applyFill="0" applyAlignment="0" applyProtection="0"/>
    <xf numFmtId="0" fontId="78" fillId="0" borderId="93" applyNumberFormat="0" applyFill="0" applyAlignment="0" applyProtection="0"/>
    <xf numFmtId="0" fontId="105" fillId="0" borderId="93" applyNumberFormat="0" applyFill="0" applyAlignment="0" applyProtection="0"/>
    <xf numFmtId="0" fontId="105" fillId="0" borderId="93" applyNumberFormat="0" applyFill="0" applyAlignment="0" applyProtection="0"/>
    <xf numFmtId="0" fontId="78" fillId="0" borderId="93" applyNumberFormat="0" applyFill="0" applyAlignment="0" applyProtection="0"/>
    <xf numFmtId="0" fontId="78" fillId="0" borderId="93" applyNumberFormat="0" applyFill="0" applyAlignment="0" applyProtection="0"/>
    <xf numFmtId="0" fontId="78" fillId="0" borderId="93" applyNumberFormat="0" applyFill="0" applyAlignment="0" applyProtection="0"/>
    <xf numFmtId="0" fontId="106" fillId="0" borderId="94" applyNumberFormat="0" applyFill="0" applyAlignment="0" applyProtection="0"/>
    <xf numFmtId="0" fontId="106" fillId="0" borderId="94" applyNumberFormat="0" applyFill="0" applyAlignment="0" applyProtection="0"/>
    <xf numFmtId="0" fontId="5" fillId="0" borderId="3" applyNumberFormat="0" applyFill="0" applyAlignment="0" applyProtection="0"/>
    <xf numFmtId="0" fontId="106" fillId="0" borderId="94" applyNumberFormat="0" applyFill="0" applyAlignment="0" applyProtection="0"/>
    <xf numFmtId="0" fontId="5" fillId="0" borderId="3" applyNumberFormat="0" applyFill="0" applyAlignment="0" applyProtection="0"/>
    <xf numFmtId="0" fontId="106" fillId="0" borderId="94" applyNumberFormat="0" applyFill="0" applyAlignment="0" applyProtection="0"/>
    <xf numFmtId="0" fontId="5" fillId="0" borderId="3" applyNumberFormat="0" applyFill="0" applyAlignment="0" applyProtection="0"/>
    <xf numFmtId="0" fontId="106" fillId="0" borderId="94" applyNumberFormat="0" applyFill="0" applyAlignment="0" applyProtection="0"/>
    <xf numFmtId="0" fontId="106" fillId="0" borderId="94" applyNumberFormat="0" applyFill="0" applyAlignment="0" applyProtection="0"/>
    <xf numFmtId="0" fontId="5" fillId="0" borderId="3" applyNumberFormat="0" applyFill="0" applyAlignment="0" applyProtection="0"/>
    <xf numFmtId="0" fontId="106" fillId="0" borderId="94" applyNumberFormat="0" applyFill="0" applyAlignment="0" applyProtection="0"/>
    <xf numFmtId="0" fontId="106" fillId="0" borderId="94" applyNumberFormat="0" applyFill="0" applyAlignment="0" applyProtection="0"/>
    <xf numFmtId="0" fontId="5" fillId="0" borderId="3" applyNumberFormat="0" applyFill="0" applyAlignment="0" applyProtection="0"/>
    <xf numFmtId="0" fontId="106" fillId="0" borderId="94" applyNumberFormat="0" applyFill="0" applyAlignment="0" applyProtection="0"/>
    <xf numFmtId="0" fontId="106" fillId="0" borderId="94" applyNumberFormat="0" applyFill="0" applyAlignment="0" applyProtection="0"/>
    <xf numFmtId="0" fontId="5" fillId="0" borderId="3" applyNumberFormat="0" applyFill="0" applyAlignment="0" applyProtection="0"/>
    <xf numFmtId="0" fontId="107" fillId="0" borderId="94" applyNumberFormat="0" applyFill="0" applyAlignment="0" applyProtection="0"/>
    <xf numFmtId="0" fontId="106" fillId="0" borderId="94" applyNumberFormat="0" applyFill="0" applyAlignment="0" applyProtection="0"/>
    <xf numFmtId="0" fontId="106" fillId="0" borderId="94" applyNumberFormat="0" applyFill="0" applyAlignment="0" applyProtection="0"/>
    <xf numFmtId="0" fontId="107" fillId="0" borderId="94" applyNumberFormat="0" applyFill="0" applyAlignment="0" applyProtection="0"/>
    <xf numFmtId="0" fontId="107" fillId="0" borderId="94" applyNumberFormat="0" applyFill="0" applyAlignment="0" applyProtection="0"/>
    <xf numFmtId="0" fontId="107" fillId="0" borderId="94" applyNumberFormat="0" applyFill="0" applyAlignment="0" applyProtection="0"/>
    <xf numFmtId="0" fontId="106" fillId="0" borderId="94" applyNumberFormat="0" applyFill="0" applyAlignment="0" applyProtection="0"/>
    <xf numFmtId="0" fontId="106" fillId="0" borderId="94" applyNumberFormat="0" applyFill="0" applyAlignment="0" applyProtection="0"/>
    <xf numFmtId="0" fontId="106" fillId="0" borderId="94" applyNumberFormat="0" applyFill="0" applyAlignment="0" applyProtection="0"/>
    <xf numFmtId="0" fontId="106" fillId="0" borderId="94" applyNumberFormat="0" applyFill="0" applyAlignment="0" applyProtection="0"/>
    <xf numFmtId="0" fontId="106" fillId="0" borderId="94" applyNumberFormat="0" applyFill="0" applyAlignment="0" applyProtection="0"/>
    <xf numFmtId="0" fontId="106" fillId="0" borderId="94" applyNumberFormat="0" applyFill="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5" fillId="0" borderId="0" applyNumberFormat="0" applyFill="0" applyBorder="0" applyAlignment="0" applyProtection="0"/>
    <xf numFmtId="0" fontId="106" fillId="0" borderId="0" applyNumberFormat="0" applyFill="0" applyBorder="0" applyAlignment="0" applyProtection="0"/>
    <xf numFmtId="0" fontId="5" fillId="0" borderId="0" applyNumberFormat="0" applyFill="0" applyBorder="0" applyAlignment="0" applyProtection="0"/>
    <xf numFmtId="0" fontId="106" fillId="0" borderId="0" applyNumberFormat="0" applyFill="0" applyBorder="0" applyAlignment="0" applyProtection="0"/>
    <xf numFmtId="0" fontId="5" fillId="0" borderId="0" applyNumberFormat="0" applyFill="0" applyBorder="0" applyAlignment="0" applyProtection="0"/>
    <xf numFmtId="0" fontId="107"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8" fillId="0" borderId="0" applyNumberFormat="0" applyFill="0" applyBorder="0" applyAlignment="0" applyProtection="0">
      <alignment vertical="top"/>
      <protection locked="0"/>
    </xf>
    <xf numFmtId="0" fontId="93" fillId="0" borderId="0" applyNumberFormat="0" applyFill="0" applyBorder="0" applyAlignment="0" applyProtection="0">
      <alignment vertical="top"/>
      <protection locked="0"/>
    </xf>
    <xf numFmtId="0" fontId="93" fillId="0" borderId="0" applyNumberFormat="0" applyFill="0" applyBorder="0" applyAlignment="0" applyProtection="0">
      <alignment vertical="top"/>
      <protection locked="0"/>
    </xf>
    <xf numFmtId="0" fontId="108" fillId="0" borderId="0" applyNumberFormat="0" applyFill="0" applyBorder="0" applyAlignment="0" applyProtection="0">
      <alignment vertical="top"/>
      <protection locked="0"/>
    </xf>
    <xf numFmtId="0" fontId="109" fillId="0" borderId="0" applyNumberFormat="0" applyFill="0" applyBorder="0" applyAlignment="0" applyProtection="0"/>
    <xf numFmtId="0" fontId="108" fillId="0" borderId="0" applyNumberFormat="0" applyFill="0" applyBorder="0" applyAlignment="0" applyProtection="0">
      <alignment vertical="top"/>
      <protection locked="0"/>
    </xf>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10" fontId="96" fillId="71" borderId="95" applyNumberFormat="0" applyBorder="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9" fillId="5" borderId="4"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9" fillId="5" borderId="4"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9" fillId="5" borderId="4"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9" fillId="5" borderId="4"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9" fillId="5" borderId="4"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9" fillId="5" borderId="4" applyNumberFormat="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44" fontId="31" fillId="0" borderId="0" applyFont="0" applyFill="0" applyBorder="0" applyAlignment="0" applyProtection="0"/>
    <xf numFmtId="44" fontId="31" fillId="0" borderId="0" applyFont="0" applyFill="0" applyBorder="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44" fontId="31" fillId="0" borderId="0" applyFont="0" applyFill="0" applyBorder="0" applyAlignment="0" applyProtection="0"/>
    <xf numFmtId="44" fontId="31" fillId="0" borderId="0" applyFont="0" applyFill="0" applyBorder="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11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80" fillId="55" borderId="90"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1" fillId="0" borderId="0"/>
    <xf numFmtId="0" fontId="112" fillId="0" borderId="0"/>
    <xf numFmtId="0" fontId="91" fillId="0" borderId="96" applyNumberFormat="0" applyFill="0" applyAlignment="0" applyProtection="0"/>
    <xf numFmtId="0" fontId="91" fillId="0" borderId="96" applyNumberFormat="0" applyFill="0" applyAlignment="0" applyProtection="0"/>
    <xf numFmtId="0" fontId="91" fillId="0" borderId="9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91" fillId="0" borderId="96" applyNumberFormat="0" applyFill="0" applyAlignment="0" applyProtection="0"/>
    <xf numFmtId="0" fontId="91" fillId="0" borderId="96" applyNumberFormat="0" applyFill="0" applyAlignment="0" applyProtection="0"/>
    <xf numFmtId="0" fontId="12" fillId="0" borderId="6" applyNumberFormat="0" applyFill="0" applyAlignment="0" applyProtection="0"/>
    <xf numFmtId="0" fontId="91" fillId="0" borderId="96" applyNumberFormat="0" applyFill="0" applyAlignment="0" applyProtection="0"/>
    <xf numFmtId="0" fontId="12" fillId="0" borderId="6" applyNumberFormat="0" applyFill="0" applyAlignment="0" applyProtection="0"/>
    <xf numFmtId="0" fontId="91" fillId="0" borderId="96" applyNumberFormat="0" applyFill="0" applyAlignment="0" applyProtection="0"/>
    <xf numFmtId="0" fontId="12" fillId="0" borderId="6" applyNumberFormat="0" applyFill="0" applyAlignment="0" applyProtection="0"/>
    <xf numFmtId="0" fontId="113" fillId="0" borderId="96" applyNumberFormat="0" applyFill="0" applyAlignment="0" applyProtection="0"/>
    <xf numFmtId="0" fontId="91" fillId="0" borderId="96" applyNumberFormat="0" applyFill="0" applyAlignment="0" applyProtection="0"/>
    <xf numFmtId="0" fontId="113" fillId="0" borderId="96" applyNumberFormat="0" applyFill="0" applyAlignment="0" applyProtection="0"/>
    <xf numFmtId="0" fontId="113" fillId="0" borderId="96" applyNumberFormat="0" applyFill="0" applyAlignment="0" applyProtection="0"/>
    <xf numFmtId="0" fontId="91" fillId="0" borderId="96" applyNumberFormat="0" applyFill="0" applyAlignment="0" applyProtection="0"/>
    <xf numFmtId="0" fontId="91" fillId="0" borderId="96" applyNumberFormat="0" applyFill="0" applyAlignment="0" applyProtection="0"/>
    <xf numFmtId="0" fontId="91" fillId="0" borderId="96" applyNumberFormat="0" applyFill="0" applyAlignment="0" applyProtection="0"/>
    <xf numFmtId="0" fontId="82" fillId="72" borderId="0" applyNumberFormat="0" applyBorder="0" applyAlignment="0" applyProtection="0"/>
    <xf numFmtId="0" fontId="82" fillId="72" borderId="0" applyNumberFormat="0" applyBorder="0" applyAlignment="0" applyProtection="0"/>
    <xf numFmtId="0" fontId="82" fillId="72"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2" fillId="72" borderId="0" applyNumberFormat="0" applyBorder="0" applyAlignment="0" applyProtection="0"/>
    <xf numFmtId="0" fontId="82" fillId="72" borderId="0" applyNumberFormat="0" applyBorder="0" applyAlignment="0" applyProtection="0"/>
    <xf numFmtId="0" fontId="8" fillId="4" borderId="0" applyNumberFormat="0" applyBorder="0" applyAlignment="0" applyProtection="0"/>
    <xf numFmtId="0" fontId="82" fillId="72" borderId="0" applyNumberFormat="0" applyBorder="0" applyAlignment="0" applyProtection="0"/>
    <xf numFmtId="0" fontId="8" fillId="4" borderId="0" applyNumberFormat="0" applyBorder="0" applyAlignment="0" applyProtection="0"/>
    <xf numFmtId="0" fontId="82" fillId="72" borderId="0" applyNumberFormat="0" applyBorder="0" applyAlignment="0" applyProtection="0"/>
    <xf numFmtId="0" fontId="8" fillId="4" borderId="0" applyNumberFormat="0" applyBorder="0" applyAlignment="0" applyProtection="0"/>
    <xf numFmtId="0" fontId="114" fillId="72" borderId="0" applyNumberFormat="0" applyBorder="0" applyAlignment="0" applyProtection="0"/>
    <xf numFmtId="0" fontId="82" fillId="72" borderId="0" applyNumberFormat="0" applyBorder="0" applyAlignment="0" applyProtection="0"/>
    <xf numFmtId="0" fontId="114" fillId="72" borderId="0" applyNumberFormat="0" applyBorder="0" applyAlignment="0" applyProtection="0"/>
    <xf numFmtId="0" fontId="114" fillId="72" borderId="0" applyNumberFormat="0" applyBorder="0" applyAlignment="0" applyProtection="0"/>
    <xf numFmtId="0" fontId="82" fillId="72" borderId="0" applyNumberFormat="0" applyBorder="0" applyAlignment="0" applyProtection="0"/>
    <xf numFmtId="0" fontId="82" fillId="72" borderId="0" applyNumberFormat="0" applyBorder="0" applyAlignment="0" applyProtection="0"/>
    <xf numFmtId="0" fontId="82" fillId="72" borderId="0" applyNumberFormat="0" applyBorder="0" applyAlignment="0" applyProtection="0"/>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74" fillId="73"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97" fillId="74"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22" fillId="75"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69"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0" fontId="97" fillId="76" borderId="89"/>
    <xf numFmtId="185" fontId="115" fillId="0" borderId="0"/>
    <xf numFmtId="0" fontId="1" fillId="0" borderId="0"/>
    <xf numFmtId="186" fontId="22" fillId="0" borderId="0"/>
    <xf numFmtId="0" fontId="1" fillId="0" borderId="0"/>
    <xf numFmtId="0" fontId="1" fillId="0" borderId="0"/>
    <xf numFmtId="0" fontId="22" fillId="0" borderId="0">
      <alignment wrapText="1"/>
    </xf>
    <xf numFmtId="0" fontId="22" fillId="0" borderId="0">
      <alignment wrapText="1"/>
    </xf>
    <xf numFmtId="0" fontId="1" fillId="0" borderId="0"/>
    <xf numFmtId="0" fontId="22" fillId="0" borderId="0">
      <alignment wrapText="1"/>
    </xf>
    <xf numFmtId="0" fontId="94" fillId="0" borderId="0"/>
    <xf numFmtId="0" fontId="94" fillId="0" borderId="0"/>
    <xf numFmtId="0" fontId="54" fillId="0" borderId="0"/>
    <xf numFmtId="0" fontId="1" fillId="0" borderId="0"/>
    <xf numFmtId="0" fontId="1" fillId="0" borderId="0"/>
    <xf numFmtId="0" fontId="1" fillId="0" borderId="0"/>
    <xf numFmtId="0" fontId="1" fillId="0" borderId="0"/>
    <xf numFmtId="0" fontId="1" fillId="0" borderId="0"/>
    <xf numFmtId="0" fontId="43" fillId="0" borderId="0"/>
    <xf numFmtId="0" fontId="1" fillId="0" borderId="0"/>
    <xf numFmtId="0" fontId="43" fillId="0" borderId="0"/>
    <xf numFmtId="0" fontId="95" fillId="0" borderId="0"/>
    <xf numFmtId="0" fontId="1" fillId="0" borderId="0"/>
    <xf numFmtId="0" fontId="43" fillId="0" borderId="0"/>
    <xf numFmtId="0" fontId="43" fillId="0" borderId="0"/>
    <xf numFmtId="0" fontId="1" fillId="0" borderId="0"/>
    <xf numFmtId="0" fontId="43" fillId="0" borderId="0"/>
    <xf numFmtId="0" fontId="1" fillId="0" borderId="0"/>
    <xf numFmtId="0" fontId="95" fillId="0" borderId="0"/>
    <xf numFmtId="0" fontId="1" fillId="0" borderId="0"/>
    <xf numFmtId="0" fontId="43" fillId="0" borderId="0"/>
    <xf numFmtId="0" fontId="1" fillId="0" borderId="0"/>
    <xf numFmtId="0" fontId="1" fillId="0" borderId="0"/>
    <xf numFmtId="0" fontId="1" fillId="0" borderId="0"/>
    <xf numFmtId="0" fontId="95" fillId="0" borderId="0"/>
    <xf numFmtId="0" fontId="43" fillId="0" borderId="0"/>
    <xf numFmtId="0" fontId="43" fillId="0" borderId="0"/>
    <xf numFmtId="0" fontId="1" fillId="0" borderId="0"/>
    <xf numFmtId="0" fontId="43" fillId="0" borderId="0"/>
    <xf numFmtId="0" fontId="1" fillId="0" borderId="0"/>
    <xf numFmtId="0" fontId="95" fillId="0" borderId="0"/>
    <xf numFmtId="0" fontId="1" fillId="0" borderId="0"/>
    <xf numFmtId="0" fontId="43" fillId="0" borderId="0"/>
    <xf numFmtId="0" fontId="1" fillId="0" borderId="0"/>
    <xf numFmtId="0" fontId="1" fillId="0" borderId="0"/>
    <xf numFmtId="0" fontId="1" fillId="0" borderId="0"/>
    <xf numFmtId="0" fontId="95" fillId="0" borderId="0"/>
    <xf numFmtId="0" fontId="22" fillId="0" borderId="0">
      <alignment vertical="center"/>
    </xf>
    <xf numFmtId="0" fontId="1" fillId="0" borderId="0"/>
    <xf numFmtId="0" fontId="20" fillId="0" borderId="0">
      <alignment vertical="top"/>
    </xf>
    <xf numFmtId="0" fontId="20" fillId="0" borderId="0">
      <alignment vertical="top"/>
    </xf>
    <xf numFmtId="0" fontId="1" fillId="0" borderId="0"/>
    <xf numFmtId="0" fontId="22" fillId="0" borderId="0">
      <alignment vertical="center"/>
    </xf>
    <xf numFmtId="0" fontId="1" fillId="0" borderId="0"/>
    <xf numFmtId="0" fontId="22" fillId="0" borderId="0">
      <alignment vertical="center"/>
    </xf>
    <xf numFmtId="0" fontId="22" fillId="0" borderId="0"/>
    <xf numFmtId="0" fontId="20" fillId="0" borderId="0">
      <alignment vertical="top"/>
    </xf>
    <xf numFmtId="0" fontId="20" fillId="0" borderId="0">
      <alignment vertical="top"/>
    </xf>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22" fillId="0" borderId="0"/>
    <xf numFmtId="0" fontId="43" fillId="0" borderId="0"/>
    <xf numFmtId="0" fontId="22" fillId="0" borderId="0"/>
    <xf numFmtId="0" fontId="22" fillId="0" borderId="0"/>
    <xf numFmtId="0" fontId="43" fillId="0" borderId="0"/>
    <xf numFmtId="0" fontId="22" fillId="0" borderId="0"/>
    <xf numFmtId="0" fontId="43" fillId="0" borderId="0"/>
    <xf numFmtId="0" fontId="22" fillId="0" borderId="0"/>
    <xf numFmtId="0" fontId="22" fillId="0" borderId="0"/>
    <xf numFmtId="0" fontId="43" fillId="0" borderId="0"/>
    <xf numFmtId="0" fontId="22" fillId="0" borderId="0"/>
    <xf numFmtId="0" fontId="22" fillId="0" borderId="0"/>
    <xf numFmtId="0" fontId="31" fillId="0" borderId="0"/>
    <xf numFmtId="186" fontId="22" fillId="0" borderId="0"/>
    <xf numFmtId="0" fontId="22" fillId="0" borderId="0"/>
    <xf numFmtId="0" fontId="1" fillId="0" borderId="0"/>
    <xf numFmtId="0" fontId="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54" fillId="0" borderId="0"/>
    <xf numFmtId="0" fontId="22" fillId="0" borderId="0"/>
    <xf numFmtId="0" fontId="22" fillId="0" borderId="0"/>
    <xf numFmtId="0" fontId="1" fillId="0" borderId="0"/>
    <xf numFmtId="0" fontId="1" fillId="0" borderId="0"/>
    <xf numFmtId="0" fontId="22" fillId="0" borderId="0"/>
    <xf numFmtId="0" fontId="22"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22" fillId="0" borderId="0"/>
    <xf numFmtId="0" fontId="22" fillId="0" borderId="0"/>
    <xf numFmtId="0" fontId="22" fillId="0" borderId="0"/>
    <xf numFmtId="0" fontId="22" fillId="0" borderId="0">
      <alignment wrapText="1"/>
    </xf>
    <xf numFmtId="0" fontId="20" fillId="0" borderId="0">
      <alignment vertical="top"/>
    </xf>
    <xf numFmtId="0" fontId="20" fillId="0" borderId="0">
      <alignment vertical="top"/>
    </xf>
    <xf numFmtId="0" fontId="22" fillId="0" borderId="0"/>
    <xf numFmtId="0" fontId="54" fillId="0" borderId="0"/>
    <xf numFmtId="0" fontId="65" fillId="0" borderId="0"/>
    <xf numFmtId="0" fontId="54" fillId="0" borderId="0"/>
    <xf numFmtId="0" fontId="1" fillId="0" borderId="0"/>
    <xf numFmtId="0" fontId="1" fillId="0" borderId="0"/>
    <xf numFmtId="186" fontId="22" fillId="0" borderId="0"/>
    <xf numFmtId="0" fontId="54" fillId="0" borderId="0"/>
    <xf numFmtId="0" fontId="1" fillId="0" borderId="0"/>
    <xf numFmtId="0" fontId="1" fillId="0" borderId="0"/>
    <xf numFmtId="0" fontId="65" fillId="0" borderId="0"/>
    <xf numFmtId="0" fontId="54" fillId="0" borderId="0"/>
    <xf numFmtId="0" fontId="20" fillId="0" borderId="0">
      <alignment vertical="top"/>
    </xf>
    <xf numFmtId="0" fontId="20" fillId="0" borderId="0">
      <alignment vertical="top"/>
    </xf>
    <xf numFmtId="0" fontId="22" fillId="0" borderId="0">
      <alignment wrapText="1"/>
    </xf>
    <xf numFmtId="0" fontId="22" fillId="0" borderId="0"/>
    <xf numFmtId="0" fontId="22" fillId="0" borderId="0"/>
    <xf numFmtId="0" fontId="22" fillId="0" borderId="0"/>
    <xf numFmtId="0" fontId="22" fillId="0" borderId="0"/>
    <xf numFmtId="0" fontId="1" fillId="0" borderId="0"/>
    <xf numFmtId="0" fontId="95" fillId="0" borderId="0"/>
    <xf numFmtId="0" fontId="1" fillId="0" borderId="0"/>
    <xf numFmtId="0" fontId="95" fillId="0" borderId="0"/>
    <xf numFmtId="0" fontId="95" fillId="0" borderId="0"/>
    <xf numFmtId="0" fontId="95" fillId="0" borderId="0"/>
    <xf numFmtId="0" fontId="95" fillId="0" borderId="0"/>
    <xf numFmtId="0" fontId="95" fillId="0" borderId="0"/>
    <xf numFmtId="0" fontId="22" fillId="0" borderId="0"/>
    <xf numFmtId="0" fontId="22" fillId="0" borderId="0"/>
    <xf numFmtId="0" fontId="22" fillId="0" borderId="0"/>
    <xf numFmtId="186" fontId="22" fillId="0" borderId="0"/>
    <xf numFmtId="0" fontId="22" fillId="0" borderId="0"/>
    <xf numFmtId="0" fontId="31" fillId="0" borderId="0"/>
    <xf numFmtId="0" fontId="31" fillId="0" borderId="0"/>
    <xf numFmtId="0" fontId="31" fillId="0" borderId="0"/>
    <xf numFmtId="0" fontId="3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95" fillId="0" borderId="0"/>
    <xf numFmtId="0" fontId="22" fillId="0" borderId="0"/>
    <xf numFmtId="0" fontId="22" fillId="0" borderId="0"/>
    <xf numFmtId="0" fontId="22" fillId="0" borderId="0"/>
    <xf numFmtId="0" fontId="95" fillId="0" borderId="0"/>
    <xf numFmtId="0" fontId="22" fillId="0" borderId="0"/>
    <xf numFmtId="0" fontId="22" fillId="0" borderId="0"/>
    <xf numFmtId="0" fontId="22" fillId="0" borderId="0"/>
    <xf numFmtId="0" fontId="95" fillId="0" borderId="0"/>
    <xf numFmtId="0" fontId="95" fillId="0" borderId="0"/>
    <xf numFmtId="0" fontId="95" fillId="0" borderId="0"/>
    <xf numFmtId="0" fontId="95" fillId="0" borderId="0"/>
    <xf numFmtId="0" fontId="95" fillId="0" borderId="0"/>
    <xf numFmtId="0" fontId="22" fillId="0" borderId="0">
      <alignment vertical="center"/>
    </xf>
    <xf numFmtId="186" fontId="22" fillId="0" borderId="0"/>
    <xf numFmtId="0" fontId="22" fillId="0" borderId="0">
      <alignment vertical="center"/>
    </xf>
    <xf numFmtId="0" fontId="31" fillId="0" borderId="0"/>
    <xf numFmtId="0" fontId="31" fillId="0" borderId="0"/>
    <xf numFmtId="0" fontId="31" fillId="0" borderId="0"/>
    <xf numFmtId="0" fontId="31" fillId="0" borderId="0"/>
    <xf numFmtId="0" fontId="95" fillId="0" borderId="0"/>
    <xf numFmtId="0" fontId="95" fillId="0" borderId="0"/>
    <xf numFmtId="0" fontId="95" fillId="0" borderId="0"/>
    <xf numFmtId="0" fontId="22" fillId="0" borderId="0"/>
    <xf numFmtId="0" fontId="95" fillId="0" borderId="0"/>
    <xf numFmtId="0" fontId="95" fillId="0" borderId="0"/>
    <xf numFmtId="0" fontId="43" fillId="0" borderId="0"/>
    <xf numFmtId="0" fontId="22" fillId="0" borderId="0"/>
    <xf numFmtId="0" fontId="22" fillId="0" borderId="0"/>
    <xf numFmtId="0" fontId="22" fillId="0" borderId="0"/>
    <xf numFmtId="0" fontId="43" fillId="0" borderId="0"/>
    <xf numFmtId="186" fontId="22" fillId="0" borderId="0"/>
    <xf numFmtId="0" fontId="22" fillId="0" borderId="0"/>
    <xf numFmtId="0" fontId="31" fillId="0" borderId="0"/>
    <xf numFmtId="0" fontId="31" fillId="0" borderId="0"/>
    <xf numFmtId="0" fontId="31" fillId="0" borderId="0"/>
    <xf numFmtId="0" fontId="31" fillId="0" borderId="0"/>
    <xf numFmtId="0" fontId="43" fillId="0" borderId="0"/>
    <xf numFmtId="0" fontId="43"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1" fillId="0" borderId="0"/>
    <xf numFmtId="186" fontId="22" fillId="0" borderId="0"/>
    <xf numFmtId="0" fontId="1" fillId="0" borderId="0"/>
    <xf numFmtId="0" fontId="1" fillId="0" borderId="0"/>
    <xf numFmtId="0" fontId="31" fillId="0" borderId="0"/>
    <xf numFmtId="0" fontId="31" fillId="0" borderId="0"/>
    <xf numFmtId="0" fontId="31" fillId="0" borderId="0"/>
    <xf numFmtId="0" fontId="31" fillId="0" borderId="0"/>
    <xf numFmtId="0" fontId="1" fillId="0" borderId="0"/>
    <xf numFmtId="0" fontId="22" fillId="0" borderId="0">
      <alignment wrapText="1"/>
    </xf>
    <xf numFmtId="186" fontId="22" fillId="0" borderId="0"/>
    <xf numFmtId="0" fontId="20" fillId="0" borderId="0">
      <alignment vertical="top"/>
    </xf>
    <xf numFmtId="0" fontId="20" fillId="0" borderId="0">
      <alignment vertical="top"/>
    </xf>
    <xf numFmtId="0" fontId="22" fillId="0" borderId="0">
      <alignment wrapText="1"/>
    </xf>
    <xf numFmtId="0" fontId="22" fillId="0" borderId="0">
      <alignment wrapText="1"/>
    </xf>
    <xf numFmtId="0" fontId="20" fillId="0" borderId="0">
      <alignment vertical="top"/>
    </xf>
    <xf numFmtId="0" fontId="22" fillId="0" borderId="0">
      <alignment wrapText="1"/>
    </xf>
    <xf numFmtId="0" fontId="1" fillId="0" borderId="0"/>
    <xf numFmtId="0" fontId="1" fillId="0" borderId="0"/>
    <xf numFmtId="0" fontId="20" fillId="0" borderId="0">
      <alignment vertical="top"/>
    </xf>
    <xf numFmtId="0" fontId="20" fillId="0" borderId="0">
      <alignment vertical="top"/>
    </xf>
    <xf numFmtId="0" fontId="22" fillId="0" borderId="0">
      <alignment wrapText="1"/>
    </xf>
    <xf numFmtId="0" fontId="22" fillId="0" borderId="0">
      <alignment wrapText="1"/>
    </xf>
    <xf numFmtId="0" fontId="20" fillId="0" borderId="0">
      <alignment vertical="top"/>
    </xf>
    <xf numFmtId="0" fontId="31" fillId="0" borderId="0"/>
    <xf numFmtId="0" fontId="1" fillId="0" borderId="0"/>
    <xf numFmtId="0" fontId="1" fillId="0" borderId="0"/>
    <xf numFmtId="0" fontId="95" fillId="0" borderId="0"/>
    <xf numFmtId="0" fontId="31" fillId="0" borderId="0"/>
    <xf numFmtId="0" fontId="31" fillId="0" borderId="0"/>
    <xf numFmtId="0" fontId="31" fillId="0" borderId="0"/>
    <xf numFmtId="0" fontId="31" fillId="0" borderId="0"/>
    <xf numFmtId="0" fontId="22" fillId="0" borderId="0"/>
    <xf numFmtId="0" fontId="22" fillId="0" borderId="0"/>
    <xf numFmtId="0" fontId="22" fillId="0" borderId="0"/>
    <xf numFmtId="0" fontId="54" fillId="0" borderId="0"/>
    <xf numFmtId="0" fontId="1" fillId="0" borderId="0"/>
    <xf numFmtId="0" fontId="1" fillId="0" borderId="0"/>
    <xf numFmtId="0" fontId="54" fillId="0" borderId="0"/>
    <xf numFmtId="0" fontId="1" fillId="0" borderId="0"/>
    <xf numFmtId="0" fontId="1" fillId="0" borderId="0"/>
    <xf numFmtId="0" fontId="20" fillId="0" borderId="0"/>
    <xf numFmtId="0" fontId="1" fillId="0" borderId="0"/>
    <xf numFmtId="0" fontId="1" fillId="0" borderId="0"/>
    <xf numFmtId="0" fontId="20" fillId="0" borderId="0"/>
    <xf numFmtId="0" fontId="20" fillId="0" borderId="0"/>
    <xf numFmtId="0" fontId="1" fillId="0" borderId="0"/>
    <xf numFmtId="0" fontId="1" fillId="0" borderId="0"/>
    <xf numFmtId="0" fontId="20" fillId="0" borderId="0"/>
    <xf numFmtId="0" fontId="20" fillId="0" borderId="0"/>
    <xf numFmtId="0" fontId="1" fillId="0" borderId="0"/>
    <xf numFmtId="0" fontId="1" fillId="0" borderId="0"/>
    <xf numFmtId="0" fontId="20" fillId="0" borderId="0"/>
    <xf numFmtId="0" fontId="20" fillId="0" borderId="0"/>
    <xf numFmtId="0" fontId="1" fillId="0" borderId="0"/>
    <xf numFmtId="0" fontId="1" fillId="0" borderId="0"/>
    <xf numFmtId="0" fontId="20" fillId="0" borderId="0"/>
    <xf numFmtId="0" fontId="20" fillId="0" borderId="0"/>
    <xf numFmtId="0" fontId="1" fillId="0" borderId="0"/>
    <xf numFmtId="0" fontId="1" fillId="0" borderId="0"/>
    <xf numFmtId="0" fontId="20" fillId="0" borderId="0"/>
    <xf numFmtId="0" fontId="20" fillId="0" borderId="0"/>
    <xf numFmtId="0" fontId="1" fillId="0" borderId="0"/>
    <xf numFmtId="0" fontId="1" fillId="0" borderId="0"/>
    <xf numFmtId="0" fontId="20" fillId="0" borderId="0"/>
    <xf numFmtId="0" fontId="20" fillId="0" borderId="0"/>
    <xf numFmtId="0" fontId="1" fillId="0" borderId="0"/>
    <xf numFmtId="0" fontId="1" fillId="0" borderId="0"/>
    <xf numFmtId="0" fontId="20" fillId="0" borderId="0"/>
    <xf numFmtId="0" fontId="20" fillId="0" borderId="0"/>
    <xf numFmtId="0" fontId="1" fillId="0" borderId="0"/>
    <xf numFmtId="0" fontId="1" fillId="0" borderId="0"/>
    <xf numFmtId="0" fontId="20" fillId="0" borderId="0"/>
    <xf numFmtId="0" fontId="22" fillId="0" borderId="0"/>
    <xf numFmtId="0" fontId="1" fillId="0" borderId="0"/>
    <xf numFmtId="0" fontId="54" fillId="0" borderId="0"/>
    <xf numFmtId="0" fontId="1" fillId="0" borderId="0"/>
    <xf numFmtId="0" fontId="1" fillId="0" borderId="0"/>
    <xf numFmtId="0" fontId="22" fillId="0" borderId="0" applyNumberFormat="0" applyFill="0" applyBorder="0" applyAlignment="0" applyProtection="0"/>
    <xf numFmtId="0" fontId="1" fillId="0" borderId="0"/>
    <xf numFmtId="0" fontId="1" fillId="0" borderId="0"/>
    <xf numFmtId="0" fontId="1" fillId="0" borderId="0"/>
    <xf numFmtId="0" fontId="54" fillId="0" borderId="0"/>
    <xf numFmtId="0" fontId="116" fillId="0" borderId="0"/>
    <xf numFmtId="0" fontId="22" fillId="0" borderId="0"/>
    <xf numFmtId="0" fontId="22" fillId="0" borderId="0"/>
    <xf numFmtId="0" fontId="22" fillId="0" borderId="0"/>
    <xf numFmtId="0" fontId="22" fillId="0" borderId="0"/>
    <xf numFmtId="0" fontId="22" fillId="0" borderId="0">
      <alignment wrapText="1"/>
    </xf>
    <xf numFmtId="0" fontId="116" fillId="0" borderId="0"/>
    <xf numFmtId="0" fontId="20" fillId="0" borderId="0">
      <alignment vertical="top"/>
    </xf>
    <xf numFmtId="0" fontId="20" fillId="0" borderId="0">
      <alignment vertical="top"/>
    </xf>
    <xf numFmtId="0" fontId="1" fillId="0" borderId="0"/>
    <xf numFmtId="0" fontId="1" fillId="0" borderId="0"/>
    <xf numFmtId="0" fontId="1" fillId="0" borderId="0"/>
    <xf numFmtId="0" fontId="1" fillId="0" borderId="0"/>
    <xf numFmtId="0" fontId="20" fillId="0" borderId="0">
      <alignment vertical="top"/>
    </xf>
    <xf numFmtId="0" fontId="20" fillId="0" borderId="0">
      <alignment vertical="top"/>
    </xf>
    <xf numFmtId="0" fontId="22" fillId="0" borderId="0"/>
    <xf numFmtId="0" fontId="22" fillId="0" borderId="0">
      <alignment wrapText="1"/>
    </xf>
    <xf numFmtId="0" fontId="20" fillId="0" borderId="0">
      <alignment vertical="top"/>
    </xf>
    <xf numFmtId="0" fontId="22" fillId="0" borderId="0">
      <alignment wrapText="1"/>
    </xf>
    <xf numFmtId="0" fontId="20" fillId="0" borderId="0">
      <alignment vertical="top"/>
    </xf>
    <xf numFmtId="0" fontId="20" fillId="0" borderId="0">
      <alignment vertical="top"/>
    </xf>
    <xf numFmtId="0" fontId="22" fillId="0" borderId="0"/>
    <xf numFmtId="0" fontId="22" fillId="0" borderId="0"/>
    <xf numFmtId="0" fontId="20" fillId="0" borderId="0">
      <alignment vertical="top"/>
    </xf>
    <xf numFmtId="0" fontId="22" fillId="0" borderId="0"/>
    <xf numFmtId="0" fontId="22" fillId="0" borderId="0">
      <alignment wrapText="1"/>
    </xf>
    <xf numFmtId="186" fontId="22" fillId="0" borderId="0"/>
    <xf numFmtId="0" fontId="22" fillId="0" borderId="0"/>
    <xf numFmtId="0" fontId="22" fillId="0" borderId="0">
      <alignment wrapText="1"/>
    </xf>
    <xf numFmtId="0" fontId="22" fillId="0" borderId="0"/>
    <xf numFmtId="0" fontId="22" fillId="0" borderId="0">
      <alignment wrapText="1"/>
    </xf>
    <xf numFmtId="0" fontId="22" fillId="0" borderId="0"/>
    <xf numFmtId="0" fontId="22" fillId="0" borderId="0">
      <alignment wrapText="1"/>
    </xf>
    <xf numFmtId="0" fontId="22" fillId="0" borderId="0"/>
    <xf numFmtId="0" fontId="22" fillId="0" borderId="0">
      <alignment wrapText="1"/>
    </xf>
    <xf numFmtId="0" fontId="22" fillId="0" borderId="0"/>
    <xf numFmtId="0" fontId="1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68" fillId="0" borderId="0" applyFont="0" applyFill="0" applyBorder="0" applyAlignment="0" applyProtection="0">
      <alignment wrapText="1"/>
    </xf>
    <xf numFmtId="0" fontId="22" fillId="0" borderId="0"/>
    <xf numFmtId="0" fontId="22" fillId="0" borderId="0"/>
    <xf numFmtId="0" fontId="22" fillId="0" borderId="0"/>
    <xf numFmtId="44" fontId="68" fillId="0" borderId="0" applyFont="0" applyFill="0" applyBorder="0" applyAlignment="0" applyProtection="0">
      <alignment wrapText="1"/>
    </xf>
    <xf numFmtId="44" fontId="68" fillId="0" borderId="0" applyFont="0" applyFill="0" applyBorder="0" applyAlignment="0" applyProtection="0">
      <alignment wrapText="1"/>
    </xf>
    <xf numFmtId="0" fontId="22" fillId="0" borderId="0"/>
    <xf numFmtId="0" fontId="22" fillId="0" borderId="0"/>
    <xf numFmtId="44" fontId="68" fillId="0" borderId="0" applyFont="0" applyFill="0" applyBorder="0" applyAlignment="0" applyProtection="0">
      <alignment wrapText="1"/>
    </xf>
    <xf numFmtId="44" fontId="68" fillId="0" borderId="0" applyFont="0" applyFill="0" applyBorder="0" applyAlignment="0" applyProtection="0">
      <alignment wrapText="1"/>
    </xf>
    <xf numFmtId="0" fontId="22" fillId="0" borderId="0"/>
    <xf numFmtId="0" fontId="22" fillId="0" borderId="0"/>
    <xf numFmtId="44" fontId="68" fillId="0" borderId="0" applyFont="0" applyFill="0" applyBorder="0" applyAlignment="0" applyProtection="0">
      <alignment wrapText="1"/>
    </xf>
    <xf numFmtId="44" fontId="68" fillId="0" borderId="0" applyFont="0" applyFill="0" applyBorder="0" applyAlignment="0" applyProtection="0">
      <alignment wrapText="1"/>
    </xf>
    <xf numFmtId="0" fontId="22" fillId="0" borderId="0"/>
    <xf numFmtId="0" fontId="22" fillId="0" borderId="0"/>
    <xf numFmtId="44" fontId="68" fillId="0" borderId="0" applyFont="0" applyFill="0" applyBorder="0" applyAlignment="0" applyProtection="0">
      <alignment wrapText="1"/>
    </xf>
    <xf numFmtId="44" fontId="68" fillId="0" borderId="0" applyFont="0" applyFill="0" applyBorder="0" applyAlignment="0" applyProtection="0">
      <alignment wrapText="1"/>
    </xf>
    <xf numFmtId="44" fontId="68" fillId="0" borderId="0" applyFont="0" applyFill="0" applyBorder="0" applyAlignment="0" applyProtection="0">
      <alignment wrapText="1"/>
    </xf>
    <xf numFmtId="0" fontId="22" fillId="0" borderId="0"/>
    <xf numFmtId="0" fontId="22" fillId="0" borderId="0"/>
    <xf numFmtId="0" fontId="22" fillId="0" borderId="0"/>
    <xf numFmtId="0" fontId="22" fillId="0" borderId="0"/>
    <xf numFmtId="0" fontId="20" fillId="0" borderId="0"/>
    <xf numFmtId="0" fontId="20" fillId="0" borderId="0"/>
    <xf numFmtId="0" fontId="1" fillId="0" borderId="0"/>
    <xf numFmtId="0" fontId="1" fillId="0" borderId="0"/>
    <xf numFmtId="0" fontId="22" fillId="0" borderId="0"/>
    <xf numFmtId="0" fontId="1" fillId="0" borderId="0"/>
    <xf numFmtId="0" fontId="1" fillId="0" borderId="0"/>
    <xf numFmtId="0" fontId="22" fillId="0" borderId="0"/>
    <xf numFmtId="0" fontId="1" fillId="0" borderId="0"/>
    <xf numFmtId="0" fontId="1" fillId="0" borderId="0"/>
    <xf numFmtId="0" fontId="22" fillId="0" borderId="0"/>
    <xf numFmtId="0" fontId="1" fillId="0" borderId="0"/>
    <xf numFmtId="0" fontId="1" fillId="0" borderId="0"/>
    <xf numFmtId="0" fontId="22"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20" fillId="0" borderId="0"/>
    <xf numFmtId="0" fontId="1" fillId="0" borderId="0"/>
    <xf numFmtId="0" fontId="1" fillId="0" borderId="0"/>
    <xf numFmtId="0" fontId="20" fillId="0" borderId="0"/>
    <xf numFmtId="0" fontId="20" fillId="0" borderId="0"/>
    <xf numFmtId="0" fontId="1" fillId="0" borderId="0"/>
    <xf numFmtId="0" fontId="1" fillId="0" borderId="0"/>
    <xf numFmtId="0" fontId="20" fillId="0" borderId="0"/>
    <xf numFmtId="0" fontId="22" fillId="0" borderId="0"/>
    <xf numFmtId="0" fontId="22" fillId="0" borderId="0"/>
    <xf numFmtId="0" fontId="116" fillId="0" borderId="0"/>
    <xf numFmtId="0" fontId="116" fillId="0" borderId="0"/>
    <xf numFmtId="0" fontId="43" fillId="0" borderId="0"/>
    <xf numFmtId="0" fontId="35" fillId="0" borderId="0"/>
    <xf numFmtId="0" fontId="87" fillId="0" borderId="0"/>
    <xf numFmtId="0" fontId="116" fillId="0" borderId="0"/>
    <xf numFmtId="0" fontId="22" fillId="0" borderId="0"/>
    <xf numFmtId="0" fontId="94" fillId="0" borderId="0"/>
    <xf numFmtId="0" fontId="117" fillId="0" borderId="0"/>
    <xf numFmtId="0" fontId="117" fillId="0" borderId="0"/>
    <xf numFmtId="0" fontId="94" fillId="0" borderId="0"/>
    <xf numFmtId="0" fontId="1" fillId="0" borderId="0"/>
    <xf numFmtId="186" fontId="1" fillId="0" borderId="0"/>
    <xf numFmtId="18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94" fillId="0" borderId="0"/>
    <xf numFmtId="0" fontId="117"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4" fillId="0" borderId="0"/>
    <xf numFmtId="0" fontId="94" fillId="0" borderId="0"/>
    <xf numFmtId="0" fontId="54" fillId="0" borderId="0"/>
    <xf numFmtId="0" fontId="94" fillId="0" borderId="0"/>
    <xf numFmtId="0" fontId="94" fillId="0" borderId="0"/>
    <xf numFmtId="0" fontId="94" fillId="0" borderId="0"/>
    <xf numFmtId="0" fontId="94" fillId="0" borderId="0"/>
    <xf numFmtId="0" fontId="1" fillId="0" borderId="0"/>
    <xf numFmtId="0" fontId="1" fillId="0" borderId="0"/>
    <xf numFmtId="0" fontId="20" fillId="0" borderId="0">
      <alignment vertical="top"/>
    </xf>
    <xf numFmtId="0" fontId="31" fillId="0" borderId="0"/>
    <xf numFmtId="0" fontId="31" fillId="0" borderId="0"/>
    <xf numFmtId="0" fontId="118" fillId="0" borderId="0"/>
    <xf numFmtId="0" fontId="116" fillId="0" borderId="0"/>
    <xf numFmtId="0" fontId="20" fillId="0" borderId="0">
      <alignment vertical="top"/>
    </xf>
    <xf numFmtId="0" fontId="20" fillId="0" borderId="0">
      <alignment vertical="top"/>
    </xf>
    <xf numFmtId="0" fontId="22" fillId="0" borderId="0"/>
    <xf numFmtId="0" fontId="22" fillId="0" borderId="0"/>
    <xf numFmtId="0" fontId="20" fillId="0" borderId="0">
      <alignment vertical="top"/>
    </xf>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6" fontId="1" fillId="0" borderId="0"/>
    <xf numFmtId="186"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22" fontId="68" fillId="0" borderId="0" applyFont="0" applyFill="0" applyBorder="0" applyAlignment="0" applyProtection="0">
      <alignment wrapText="1"/>
    </xf>
    <xf numFmtId="0" fontId="31" fillId="0" borderId="0"/>
    <xf numFmtId="0" fontId="31" fillId="0" borderId="0"/>
    <xf numFmtId="0" fontId="31" fillId="0" borderId="0"/>
    <xf numFmtId="0" fontId="31" fillId="0" borderId="0"/>
    <xf numFmtId="0" fontId="31" fillId="0" borderId="0"/>
    <xf numFmtId="22" fontId="68" fillId="0" borderId="0" applyFont="0" applyFill="0" applyBorder="0" applyAlignment="0" applyProtection="0">
      <alignment wrapText="1"/>
    </xf>
    <xf numFmtId="22" fontId="68" fillId="0" borderId="0" applyFont="0" applyFill="0" applyBorder="0" applyAlignment="0" applyProtection="0">
      <alignment wrapText="1"/>
    </xf>
    <xf numFmtId="0" fontId="31" fillId="0" borderId="0"/>
    <xf numFmtId="0" fontId="31" fillId="0" borderId="0"/>
    <xf numFmtId="0" fontId="31" fillId="0" borderId="0"/>
    <xf numFmtId="22" fontId="68" fillId="0" borderId="0" applyFont="0" applyFill="0" applyBorder="0" applyAlignment="0" applyProtection="0">
      <alignment wrapText="1"/>
    </xf>
    <xf numFmtId="22" fontId="68" fillId="0" borderId="0" applyFont="0" applyFill="0" applyBorder="0" applyAlignment="0" applyProtection="0">
      <alignment wrapText="1"/>
    </xf>
    <xf numFmtId="0" fontId="31" fillId="0" borderId="0"/>
    <xf numFmtId="0" fontId="31" fillId="0" borderId="0"/>
    <xf numFmtId="0" fontId="31" fillId="0" borderId="0"/>
    <xf numFmtId="22" fontId="68" fillId="0" borderId="0" applyFont="0" applyFill="0" applyBorder="0" applyAlignment="0" applyProtection="0">
      <alignment wrapText="1"/>
    </xf>
    <xf numFmtId="0" fontId="31" fillId="0" borderId="0"/>
    <xf numFmtId="22" fontId="68" fillId="0" borderId="0" applyFont="0" applyFill="0" applyBorder="0" applyAlignment="0" applyProtection="0">
      <alignment wrapText="1"/>
    </xf>
    <xf numFmtId="0" fontId="31" fillId="0" borderId="0"/>
    <xf numFmtId="0" fontId="31" fillId="0" borderId="0"/>
    <xf numFmtId="0" fontId="31" fillId="0" borderId="0"/>
    <xf numFmtId="0" fontId="31" fillId="0" borderId="0"/>
    <xf numFmtId="0" fontId="31" fillId="0" borderId="0"/>
    <xf numFmtId="22" fontId="68" fillId="0" borderId="0" applyFont="0" applyFill="0" applyBorder="0" applyAlignment="0" applyProtection="0">
      <alignment wrapText="1"/>
    </xf>
    <xf numFmtId="22" fontId="68" fillId="0" borderId="0" applyFont="0" applyFill="0" applyBorder="0" applyAlignment="0" applyProtection="0">
      <alignment wrapText="1"/>
    </xf>
    <xf numFmtId="22" fontId="68" fillId="0" borderId="0" applyFont="0" applyFill="0" applyBorder="0" applyAlignment="0" applyProtection="0">
      <alignment wrapText="1"/>
    </xf>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2" fillId="0" borderId="0"/>
    <xf numFmtId="0" fontId="22" fillId="0" borderId="0"/>
    <xf numFmtId="0" fontId="1" fillId="0" borderId="0"/>
    <xf numFmtId="0" fontId="117" fillId="0" borderId="0"/>
    <xf numFmtId="181" fontId="78" fillId="0" borderId="0" applyFill="0" applyBorder="0" applyAlignment="0" applyProtection="0"/>
    <xf numFmtId="0" fontId="1" fillId="0" borderId="0"/>
    <xf numFmtId="183" fontId="22" fillId="0" borderId="0"/>
    <xf numFmtId="183" fontId="22" fillId="0" borderId="0"/>
    <xf numFmtId="183" fontId="22" fillId="0" borderId="0"/>
    <xf numFmtId="0" fontId="1" fillId="0" borderId="0"/>
    <xf numFmtId="0" fontId="1" fillId="0" borderId="0"/>
    <xf numFmtId="0" fontId="1" fillId="0" borderId="0"/>
    <xf numFmtId="183" fontId="22" fillId="0" borderId="0"/>
    <xf numFmtId="183" fontId="22" fillId="0" borderId="0"/>
    <xf numFmtId="0" fontId="1" fillId="0" borderId="0"/>
    <xf numFmtId="0" fontId="1" fillId="0" borderId="0"/>
    <xf numFmtId="0" fontId="1" fillId="0" borderId="0"/>
    <xf numFmtId="183" fontId="22" fillId="0" borderId="0"/>
    <xf numFmtId="183" fontId="22" fillId="0" borderId="0"/>
    <xf numFmtId="0" fontId="1" fillId="0" borderId="0"/>
    <xf numFmtId="0" fontId="1" fillId="0" borderId="0"/>
    <xf numFmtId="0" fontId="1" fillId="0" borderId="0"/>
    <xf numFmtId="0" fontId="1" fillId="0" borderId="0"/>
    <xf numFmtId="0" fontId="1" fillId="0" borderId="0"/>
    <xf numFmtId="183" fontId="22" fillId="0" borderId="0"/>
    <xf numFmtId="183"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2" fillId="0" borderId="0"/>
    <xf numFmtId="183" fontId="22" fillId="0" borderId="0"/>
    <xf numFmtId="183" fontId="22" fillId="0" borderId="0"/>
    <xf numFmtId="183" fontId="22" fillId="0" borderId="0"/>
    <xf numFmtId="0" fontId="1" fillId="0" borderId="0"/>
    <xf numFmtId="0" fontId="1" fillId="0" borderId="0"/>
    <xf numFmtId="0" fontId="1" fillId="0" borderId="0"/>
    <xf numFmtId="0" fontId="1" fillId="0" borderId="0"/>
    <xf numFmtId="181" fontId="78" fillId="0" borderId="0" applyFill="0" applyBorder="0" applyAlignment="0" applyProtection="0"/>
    <xf numFmtId="181" fontId="78" fillId="0" borderId="0" applyFill="0" applyBorder="0" applyAlignment="0" applyProtection="0"/>
    <xf numFmtId="0" fontId="1" fillId="0" borderId="0"/>
    <xf numFmtId="0" fontId="1" fillId="0" borderId="0"/>
    <xf numFmtId="0" fontId="1" fillId="0" borderId="0"/>
    <xf numFmtId="181" fontId="78" fillId="0" borderId="0" applyFill="0" applyBorder="0" applyAlignment="0" applyProtection="0"/>
    <xf numFmtId="181" fontId="78" fillId="0" borderId="0" applyFill="0" applyBorder="0" applyAlignment="0" applyProtection="0"/>
    <xf numFmtId="0" fontId="1" fillId="0" borderId="0"/>
    <xf numFmtId="0" fontId="1" fillId="0" borderId="0"/>
    <xf numFmtId="0" fontId="1" fillId="0" borderId="0"/>
    <xf numFmtId="181" fontId="78" fillId="0" borderId="0" applyFill="0" applyBorder="0" applyAlignment="0" applyProtection="0"/>
    <xf numFmtId="0" fontId="1" fillId="0" borderId="0"/>
    <xf numFmtId="181" fontId="78"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181" fontId="78" fillId="0" borderId="0" applyFill="0" applyBorder="0" applyAlignment="0" applyProtection="0"/>
    <xf numFmtId="181" fontId="78" fillId="0" borderId="0" applyFill="0" applyBorder="0" applyAlignment="0" applyProtection="0"/>
    <xf numFmtId="181" fontId="78"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22" fillId="0" borderId="0"/>
    <xf numFmtId="0" fontId="22" fillId="0" borderId="0"/>
    <xf numFmtId="0" fontId="1" fillId="0" borderId="0"/>
    <xf numFmtId="0" fontId="117" fillId="0" borderId="0"/>
    <xf numFmtId="0" fontId="117" fillId="0" borderId="0"/>
    <xf numFmtId="0" fontId="22" fillId="0" borderId="0"/>
    <xf numFmtId="0" fontId="1" fillId="0" borderId="0"/>
    <xf numFmtId="0" fontId="1" fillId="0" borderId="0"/>
    <xf numFmtId="186" fontId="1" fillId="0" borderId="0"/>
    <xf numFmtId="186" fontId="1" fillId="0" borderId="0"/>
    <xf numFmtId="0" fontId="22" fillId="0" borderId="0"/>
    <xf numFmtId="0" fontId="117" fillId="0" borderId="0"/>
    <xf numFmtId="0" fontId="54" fillId="0" borderId="0"/>
    <xf numFmtId="0" fontId="1" fillId="0" borderId="0"/>
    <xf numFmtId="0" fontId="1" fillId="0" borderId="0"/>
    <xf numFmtId="0" fontId="54" fillId="0" borderId="0"/>
    <xf numFmtId="0" fontId="1" fillId="0" borderId="0"/>
    <xf numFmtId="0" fontId="1" fillId="0" borderId="0"/>
    <xf numFmtId="0" fontId="22" fillId="0" borderId="0">
      <alignment wrapText="1"/>
    </xf>
    <xf numFmtId="186"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 fontId="78"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3" fontId="78" fillId="0" borderId="0" applyFill="0" applyBorder="0" applyAlignment="0" applyProtection="0"/>
    <xf numFmtId="3" fontId="78" fillId="0" borderId="0" applyFill="0" applyBorder="0" applyAlignment="0" applyProtection="0"/>
    <xf numFmtId="0" fontId="1" fillId="0" borderId="0"/>
    <xf numFmtId="0" fontId="1" fillId="0" borderId="0"/>
    <xf numFmtId="0" fontId="1" fillId="0" borderId="0"/>
    <xf numFmtId="3" fontId="78" fillId="0" borderId="0" applyFill="0" applyBorder="0" applyAlignment="0" applyProtection="0"/>
    <xf numFmtId="3" fontId="78" fillId="0" borderId="0" applyFill="0" applyBorder="0" applyAlignment="0" applyProtection="0"/>
    <xf numFmtId="0" fontId="1" fillId="0" borderId="0"/>
    <xf numFmtId="0" fontId="1" fillId="0" borderId="0"/>
    <xf numFmtId="0" fontId="1" fillId="0" borderId="0"/>
    <xf numFmtId="3" fontId="78" fillId="0" borderId="0" applyFill="0" applyBorder="0" applyAlignment="0" applyProtection="0"/>
    <xf numFmtId="0" fontId="1" fillId="0" borderId="0"/>
    <xf numFmtId="3" fontId="78"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3" fontId="78" fillId="0" borderId="0" applyFill="0" applyBorder="0" applyAlignment="0" applyProtection="0"/>
    <xf numFmtId="3" fontId="78" fillId="0" borderId="0" applyFill="0" applyBorder="0" applyAlignment="0" applyProtection="0"/>
    <xf numFmtId="3" fontId="78"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1" fillId="0" borderId="0"/>
    <xf numFmtId="0" fontId="1" fillId="0" borderId="0"/>
    <xf numFmtId="0" fontId="1" fillId="0" borderId="0"/>
    <xf numFmtId="0" fontId="31" fillId="0" borderId="0"/>
    <xf numFmtId="0" fontId="31" fillId="0" borderId="0"/>
    <xf numFmtId="0" fontId="31" fillId="0" borderId="0"/>
    <xf numFmtId="0" fontId="1" fillId="0" borderId="0"/>
    <xf numFmtId="0" fontId="1" fillId="0" borderId="0"/>
    <xf numFmtId="0" fontId="1" fillId="0" borderId="0"/>
    <xf numFmtId="0" fontId="31" fillId="0" borderId="0"/>
    <xf numFmtId="0" fontId="31" fillId="0" borderId="0"/>
    <xf numFmtId="0" fontId="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6" fontId="22" fillId="0" borderId="0"/>
    <xf numFmtId="0" fontId="1" fillId="0" borderId="0"/>
    <xf numFmtId="0" fontId="22" fillId="0" borderId="0">
      <alignment wrapText="1"/>
    </xf>
    <xf numFmtId="0" fontId="1" fillId="0" borderId="0"/>
    <xf numFmtId="0" fontId="1" fillId="0" borderId="0"/>
    <xf numFmtId="0" fontId="22" fillId="0" borderId="0">
      <alignment wrapText="1"/>
    </xf>
    <xf numFmtId="0" fontId="1" fillId="0" borderId="0"/>
    <xf numFmtId="0" fontId="1" fillId="0" borderId="0"/>
    <xf numFmtId="0" fontId="31" fillId="0" borderId="0"/>
    <xf numFmtId="0" fontId="22" fillId="0" borderId="0"/>
    <xf numFmtId="0" fontId="31" fillId="0" borderId="0"/>
    <xf numFmtId="0" fontId="31" fillId="0" borderId="0"/>
    <xf numFmtId="0" fontId="22" fillId="0" borderId="0"/>
    <xf numFmtId="0" fontId="31" fillId="0" borderId="0"/>
    <xf numFmtId="0" fontId="31" fillId="0" borderId="0"/>
    <xf numFmtId="0" fontId="22" fillId="0" borderId="0"/>
    <xf numFmtId="0" fontId="31" fillId="0" borderId="0"/>
    <xf numFmtId="0" fontId="31" fillId="0" borderId="0"/>
    <xf numFmtId="0" fontId="1" fillId="0" borderId="0"/>
    <xf numFmtId="0" fontId="1" fillId="0" borderId="0"/>
    <xf numFmtId="0" fontId="31" fillId="0" borderId="0"/>
    <xf numFmtId="0" fontId="22" fillId="0" borderId="0">
      <alignment wrapText="1"/>
    </xf>
    <xf numFmtId="0" fontId="1" fillId="0" borderId="0"/>
    <xf numFmtId="0" fontId="1" fillId="0" borderId="0"/>
    <xf numFmtId="0" fontId="54" fillId="0" borderId="0"/>
    <xf numFmtId="0" fontId="22" fillId="0" borderId="0">
      <alignment wrapText="1"/>
    </xf>
    <xf numFmtId="0" fontId="1" fillId="0" borderId="0"/>
    <xf numFmtId="0" fontId="1" fillId="0" borderId="0"/>
    <xf numFmtId="0" fontId="54" fillId="0" borderId="0"/>
    <xf numFmtId="0" fontId="22" fillId="0" borderId="0"/>
    <xf numFmtId="0" fontId="22" fillId="0" borderId="0"/>
    <xf numFmtId="0" fontId="117" fillId="0" borderId="0"/>
    <xf numFmtId="0" fontId="43" fillId="0" borderId="0"/>
    <xf numFmtId="0" fontId="1" fillId="0" borderId="0"/>
    <xf numFmtId="0" fontId="1" fillId="0" borderId="0"/>
    <xf numFmtId="0" fontId="1" fillId="0" borderId="0"/>
    <xf numFmtId="0" fontId="1" fillId="0" borderId="0"/>
    <xf numFmtId="0" fontId="43"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0" borderId="0"/>
    <xf numFmtId="0" fontId="1" fillId="0" borderId="0"/>
    <xf numFmtId="0" fontId="1" fillId="0" borderId="0"/>
    <xf numFmtId="0" fontId="2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1" fillId="0" borderId="0"/>
    <xf numFmtId="0" fontId="22" fillId="0" borderId="0"/>
    <xf numFmtId="183" fontId="1" fillId="0" borderId="0"/>
    <xf numFmtId="0" fontId="22" fillId="0" borderId="0"/>
    <xf numFmtId="183" fontId="1" fillId="0" borderId="0"/>
    <xf numFmtId="183" fontId="1" fillId="0" borderId="0"/>
    <xf numFmtId="183" fontId="1" fillId="0" borderId="0"/>
    <xf numFmtId="18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186" fontId="22"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0" fontId="54" fillId="0" borderId="0"/>
    <xf numFmtId="0" fontId="1" fillId="0" borderId="0"/>
    <xf numFmtId="0" fontId="1" fillId="0" borderId="0"/>
    <xf numFmtId="3" fontId="97" fillId="0" borderId="0"/>
    <xf numFmtId="0" fontId="54" fillId="0" borderId="0"/>
    <xf numFmtId="0" fontId="119" fillId="0" borderId="0"/>
    <xf numFmtId="0" fontId="22"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2" fillId="0" borderId="0">
      <alignment wrapText="1"/>
    </xf>
    <xf numFmtId="0" fontId="1" fillId="0" borderId="0"/>
    <xf numFmtId="0" fontId="1" fillId="0" borderId="0"/>
    <xf numFmtId="0" fontId="22" fillId="0" borderId="0">
      <alignment wrapText="1"/>
    </xf>
    <xf numFmtId="0" fontId="54" fillId="0" borderId="0"/>
    <xf numFmtId="0" fontId="54" fillId="0" borderId="0"/>
    <xf numFmtId="0" fontId="22" fillId="0" borderId="0">
      <alignment wrapText="1"/>
    </xf>
    <xf numFmtId="0" fontId="22" fillId="0" borderId="0"/>
    <xf numFmtId="0" fontId="1" fillId="0" borderId="0"/>
    <xf numFmtId="0" fontId="1" fillId="0" borderId="0"/>
    <xf numFmtId="0" fontId="1" fillId="0" borderId="0"/>
    <xf numFmtId="0" fontId="1" fillId="0" borderId="0"/>
    <xf numFmtId="0" fontId="22" fillId="0" borderId="0">
      <alignment wrapText="1"/>
    </xf>
    <xf numFmtId="0" fontId="22" fillId="0" borderId="0">
      <alignment wrapText="1"/>
    </xf>
    <xf numFmtId="0" fontId="1" fillId="0" borderId="0"/>
    <xf numFmtId="0" fontId="1" fillId="0" borderId="0"/>
    <xf numFmtId="0" fontId="1" fillId="0" borderId="0"/>
    <xf numFmtId="0" fontId="1" fillId="0" borderId="0"/>
    <xf numFmtId="0" fontId="22" fillId="0" borderId="0">
      <alignment wrapText="1"/>
    </xf>
    <xf numFmtId="0" fontId="1" fillId="0" borderId="0"/>
    <xf numFmtId="0" fontId="43" fillId="0" borderId="0"/>
    <xf numFmtId="0" fontId="1" fillId="0" borderId="0"/>
    <xf numFmtId="0" fontId="54" fillId="0" borderId="0"/>
    <xf numFmtId="0" fontId="1" fillId="0" borderId="0"/>
    <xf numFmtId="0" fontId="1" fillId="0" borderId="0"/>
    <xf numFmtId="0" fontId="31" fillId="0" borderId="0"/>
    <xf numFmtId="0" fontId="31" fillId="0" borderId="0"/>
    <xf numFmtId="0" fontId="1" fillId="0" borderId="0"/>
    <xf numFmtId="0" fontId="1" fillId="0" borderId="0"/>
    <xf numFmtId="0" fontId="31" fillId="0" borderId="0"/>
    <xf numFmtId="0" fontId="31" fillId="0" borderId="0"/>
    <xf numFmtId="0" fontId="1" fillId="0" borderId="0"/>
    <xf numFmtId="0" fontId="22" fillId="0" borderId="0"/>
    <xf numFmtId="0" fontId="22" fillId="0" borderId="0"/>
    <xf numFmtId="0" fontId="54" fillId="0" borderId="0"/>
    <xf numFmtId="0" fontId="54" fillId="0" borderId="0"/>
    <xf numFmtId="0" fontId="95" fillId="0" borderId="0"/>
    <xf numFmtId="0" fontId="1" fillId="0" borderId="0"/>
    <xf numFmtId="0" fontId="1" fillId="0" borderId="0"/>
    <xf numFmtId="0" fontId="22" fillId="0" borderId="0"/>
    <xf numFmtId="0" fontId="54" fillId="0" borderId="0"/>
    <xf numFmtId="0" fontId="54" fillId="0" borderId="0"/>
    <xf numFmtId="0" fontId="1" fillId="0" borderId="0"/>
    <xf numFmtId="0" fontId="22" fillId="0" borderId="0"/>
    <xf numFmtId="0" fontId="35" fillId="0" borderId="0"/>
    <xf numFmtId="0" fontId="22" fillId="0" borderId="0"/>
    <xf numFmtId="0" fontId="22" fillId="0" borderId="0"/>
    <xf numFmtId="0" fontId="95" fillId="0" borderId="0"/>
    <xf numFmtId="0" fontId="1" fillId="0" borderId="0"/>
    <xf numFmtId="0" fontId="1" fillId="0" borderId="0"/>
    <xf numFmtId="0" fontId="22" fillId="0" borderId="0"/>
    <xf numFmtId="0" fontId="22" fillId="0" borderId="0"/>
    <xf numFmtId="0" fontId="1" fillId="0" borderId="0"/>
    <xf numFmtId="0" fontId="119" fillId="0" borderId="0"/>
    <xf numFmtId="0" fontId="1" fillId="0" borderId="0"/>
    <xf numFmtId="0" fontId="1" fillId="0" borderId="0"/>
    <xf numFmtId="0" fontId="54" fillId="0" borderId="0"/>
    <xf numFmtId="0" fontId="22" fillId="0" borderId="0"/>
    <xf numFmtId="0" fontId="1" fillId="0" borderId="0"/>
    <xf numFmtId="0" fontId="1" fillId="0" borderId="0"/>
    <xf numFmtId="0" fontId="95" fillId="0" borderId="0"/>
    <xf numFmtId="0" fontId="1" fillId="0" borderId="0"/>
    <xf numFmtId="0" fontId="1" fillId="0" borderId="0"/>
    <xf numFmtId="0" fontId="95" fillId="0" borderId="0"/>
    <xf numFmtId="0" fontId="1" fillId="0" borderId="0"/>
    <xf numFmtId="0" fontId="22" fillId="0" borderId="0">
      <alignment wrapText="1"/>
    </xf>
    <xf numFmtId="0" fontId="2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alignment wrapText="1"/>
    </xf>
    <xf numFmtId="0" fontId="22" fillId="0" borderId="0">
      <alignment wrapText="1"/>
    </xf>
    <xf numFmtId="0" fontId="22" fillId="0" borderId="0">
      <alignment wrapText="1"/>
    </xf>
    <xf numFmtId="0" fontId="22" fillId="0" borderId="0">
      <alignment wrapText="1"/>
    </xf>
    <xf numFmtId="0" fontId="22" fillId="0" borderId="0">
      <alignment wrapText="1"/>
    </xf>
    <xf numFmtId="0" fontId="22" fillId="0" borderId="0">
      <alignment wrapText="1"/>
    </xf>
    <xf numFmtId="0" fontId="1" fillId="0" borderId="0"/>
    <xf numFmtId="0" fontId="1" fillId="0" borderId="0"/>
    <xf numFmtId="0" fontId="22" fillId="0" borderId="0">
      <alignment wrapText="1"/>
    </xf>
    <xf numFmtId="0" fontId="22" fillId="0" borderId="0"/>
    <xf numFmtId="0" fontId="1" fillId="0" borderId="0"/>
    <xf numFmtId="0" fontId="22" fillId="0" borderId="0"/>
    <xf numFmtId="0" fontId="22" fillId="0" borderId="0"/>
    <xf numFmtId="186" fontId="22" fillId="0" borderId="0"/>
    <xf numFmtId="0" fontId="22" fillId="0" borderId="0"/>
    <xf numFmtId="186" fontId="22" fillId="0" borderId="0"/>
    <xf numFmtId="186" fontId="22" fillId="0" borderId="0"/>
    <xf numFmtId="0" fontId="1" fillId="0" borderId="0"/>
    <xf numFmtId="0" fontId="1"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20" fillId="0" borderId="0"/>
    <xf numFmtId="0" fontId="20" fillId="0" borderId="0"/>
    <xf numFmtId="0" fontId="54" fillId="0" borderId="0"/>
    <xf numFmtId="0" fontId="54" fillId="0" borderId="0"/>
    <xf numFmtId="0" fontId="1" fillId="0" borderId="0"/>
    <xf numFmtId="0" fontId="22" fillId="0" borderId="0"/>
    <xf numFmtId="0" fontId="1" fillId="0" borderId="0"/>
    <xf numFmtId="0" fontId="22" fillId="0" borderId="0"/>
    <xf numFmtId="44" fontId="68" fillId="0" borderId="0" applyFont="0" applyFill="0" applyBorder="0" applyAlignment="0" applyProtection="0">
      <alignment wrapText="1"/>
    </xf>
    <xf numFmtId="44" fontId="68" fillId="0" borderId="0" applyFont="0" applyFill="0" applyBorder="0" applyAlignment="0" applyProtection="0">
      <alignment wrapText="1"/>
    </xf>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1" fillId="0" borderId="0"/>
    <xf numFmtId="0" fontId="1" fillId="0" borderId="0"/>
    <xf numFmtId="0" fontId="1" fillId="0" borderId="0"/>
    <xf numFmtId="0" fontId="31" fillId="0" borderId="0"/>
    <xf numFmtId="0" fontId="31" fillId="0" borderId="0"/>
    <xf numFmtId="0" fontId="31" fillId="0" borderId="0"/>
    <xf numFmtId="0" fontId="1" fillId="0" borderId="0"/>
    <xf numFmtId="0" fontId="1" fillId="0" borderId="0"/>
    <xf numFmtId="0" fontId="1" fillId="0" borderId="0"/>
    <xf numFmtId="0" fontId="31" fillId="0" borderId="0"/>
    <xf numFmtId="0" fontId="31" fillId="0" borderId="0"/>
    <xf numFmtId="0" fontId="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54" fillId="0" borderId="0"/>
    <xf numFmtId="0" fontId="31" fillId="0" borderId="0"/>
    <xf numFmtId="0" fontId="31" fillId="0" borderId="0"/>
    <xf numFmtId="0" fontId="31" fillId="0" borderId="0"/>
    <xf numFmtId="44" fontId="68" fillId="0" borderId="0" applyFont="0" applyFill="0" applyBorder="0" applyAlignment="0" applyProtection="0">
      <alignment wrapText="1"/>
    </xf>
    <xf numFmtId="44" fontId="68" fillId="0" borderId="0" applyFont="0" applyFill="0" applyBorder="0" applyAlignment="0" applyProtection="0">
      <alignment wrapText="1"/>
    </xf>
    <xf numFmtId="0" fontId="31" fillId="0" borderId="0"/>
    <xf numFmtId="0" fontId="31" fillId="0" borderId="0"/>
    <xf numFmtId="0" fontId="31" fillId="0" borderId="0"/>
    <xf numFmtId="44" fontId="68" fillId="0" borderId="0" applyFont="0" applyFill="0" applyBorder="0" applyAlignment="0" applyProtection="0">
      <alignment wrapText="1"/>
    </xf>
    <xf numFmtId="44" fontId="68" fillId="0" borderId="0" applyFont="0" applyFill="0" applyBorder="0" applyAlignment="0" applyProtection="0">
      <alignment wrapText="1"/>
    </xf>
    <xf numFmtId="0" fontId="31" fillId="0" borderId="0"/>
    <xf numFmtId="0" fontId="31" fillId="0" borderId="0"/>
    <xf numFmtId="0" fontId="31" fillId="0" borderId="0"/>
    <xf numFmtId="44" fontId="68" fillId="0" borderId="0" applyFont="0" applyFill="0" applyBorder="0" applyAlignment="0" applyProtection="0">
      <alignment wrapText="1"/>
    </xf>
    <xf numFmtId="0" fontId="31" fillId="0" borderId="0"/>
    <xf numFmtId="44" fontId="68" fillId="0" borderId="0" applyFont="0" applyFill="0" applyBorder="0" applyAlignment="0" applyProtection="0">
      <alignment wrapText="1"/>
    </xf>
    <xf numFmtId="0" fontId="31" fillId="0" borderId="0"/>
    <xf numFmtId="0" fontId="31" fillId="0" borderId="0"/>
    <xf numFmtId="0" fontId="31" fillId="0" borderId="0"/>
    <xf numFmtId="0" fontId="31" fillId="0" borderId="0"/>
    <xf numFmtId="0" fontId="31" fillId="0" borderId="0"/>
    <xf numFmtId="44" fontId="68" fillId="0" borderId="0" applyFont="0" applyFill="0" applyBorder="0" applyAlignment="0" applyProtection="0">
      <alignment wrapText="1"/>
    </xf>
    <xf numFmtId="44" fontId="68" fillId="0" borderId="0" applyFont="0" applyFill="0" applyBorder="0" applyAlignment="0" applyProtection="0">
      <alignment wrapText="1"/>
    </xf>
    <xf numFmtId="44" fontId="68" fillId="0" borderId="0" applyFont="0" applyFill="0" applyBorder="0" applyAlignment="0" applyProtection="0">
      <alignment wrapText="1"/>
    </xf>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54" fillId="0" borderId="0"/>
    <xf numFmtId="0" fontId="120" fillId="0" borderId="0"/>
    <xf numFmtId="0" fontId="20" fillId="0" borderId="0"/>
    <xf numFmtId="0" fontId="20" fillId="0" borderId="0"/>
    <xf numFmtId="0" fontId="54" fillId="0" borderId="0"/>
    <xf numFmtId="0" fontId="54" fillId="0" borderId="0"/>
    <xf numFmtId="0" fontId="54" fillId="0" borderId="0"/>
    <xf numFmtId="0" fontId="94" fillId="0" borderId="0"/>
    <xf numFmtId="0" fontId="22" fillId="0" borderId="0">
      <alignment wrapText="1"/>
    </xf>
    <xf numFmtId="0" fontId="22" fillId="0" borderId="0">
      <alignment wrapText="1"/>
    </xf>
    <xf numFmtId="0" fontId="54" fillId="0" borderId="0"/>
    <xf numFmtId="0" fontId="22" fillId="0" borderId="0">
      <alignment wrapText="1"/>
    </xf>
    <xf numFmtId="0" fontId="22" fillId="0" borderId="0">
      <alignment wrapText="1"/>
    </xf>
    <xf numFmtId="0" fontId="22" fillId="0" borderId="0">
      <alignment wrapText="1"/>
    </xf>
    <xf numFmtId="0" fontId="22" fillId="0" borderId="0">
      <alignment wrapText="1"/>
    </xf>
    <xf numFmtId="0" fontId="1" fillId="0" borderId="0"/>
    <xf numFmtId="0" fontId="22" fillId="0" borderId="0">
      <alignment wrapText="1"/>
    </xf>
    <xf numFmtId="0" fontId="22" fillId="0" borderId="0"/>
    <xf numFmtId="0" fontId="22" fillId="0" borderId="0"/>
    <xf numFmtId="0" fontId="1" fillId="0" borderId="0"/>
    <xf numFmtId="0" fontId="1" fillId="0" borderId="0"/>
    <xf numFmtId="0" fontId="1" fillId="0" borderId="0"/>
    <xf numFmtId="0" fontId="22" fillId="0" borderId="0">
      <alignment wrapText="1"/>
    </xf>
    <xf numFmtId="0" fontId="1" fillId="0" borderId="0"/>
    <xf numFmtId="0" fontId="1" fillId="0" borderId="0"/>
    <xf numFmtId="0" fontId="22" fillId="0" borderId="0">
      <alignment wrapText="1"/>
    </xf>
    <xf numFmtId="0" fontId="22" fillId="0" borderId="0">
      <alignment wrapText="1"/>
    </xf>
    <xf numFmtId="0" fontId="22" fillId="0" borderId="0"/>
    <xf numFmtId="0" fontId="22" fillId="0" borderId="0"/>
    <xf numFmtId="0" fontId="22" fillId="0" borderId="0">
      <alignment wrapText="1"/>
    </xf>
    <xf numFmtId="0" fontId="119" fillId="0" borderId="0"/>
    <xf numFmtId="0" fontId="54" fillId="0" borderId="0"/>
    <xf numFmtId="0" fontId="1" fillId="0" borderId="0"/>
    <xf numFmtId="0" fontId="1" fillId="0" borderId="0"/>
    <xf numFmtId="0" fontId="50" fillId="0" borderId="0"/>
    <xf numFmtId="0" fontId="54" fillId="0" borderId="0"/>
    <xf numFmtId="0" fontId="22" fillId="0" borderId="0"/>
    <xf numFmtId="0" fontId="54" fillId="0" borderId="0"/>
    <xf numFmtId="0" fontId="54" fillId="0" borderId="0"/>
    <xf numFmtId="186" fontId="22" fillId="0" borderId="0"/>
    <xf numFmtId="0" fontId="54" fillId="0" borderId="0"/>
    <xf numFmtId="0" fontId="1" fillId="0" borderId="0"/>
    <xf numFmtId="0" fontId="1" fillId="0" borderId="0"/>
    <xf numFmtId="0" fontId="1" fillId="0" borderId="0"/>
    <xf numFmtId="0" fontId="1" fillId="0" borderId="0"/>
    <xf numFmtId="0" fontId="1" fillId="0" borderId="0"/>
    <xf numFmtId="0" fontId="22" fillId="0" borderId="0"/>
    <xf numFmtId="0" fontId="54" fillId="0" borderId="0"/>
    <xf numFmtId="0" fontId="54" fillId="0" borderId="0"/>
    <xf numFmtId="0" fontId="22" fillId="0" borderId="0"/>
    <xf numFmtId="0" fontId="1" fillId="0" borderId="0"/>
    <xf numFmtId="0" fontId="1" fillId="0" borderId="0"/>
    <xf numFmtId="0" fontId="54"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22" fillId="0" borderId="0"/>
    <xf numFmtId="0" fontId="22"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22" fillId="0" borderId="0"/>
    <xf numFmtId="0" fontId="22" fillId="0" borderId="0"/>
    <xf numFmtId="186" fontId="22"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22" fillId="0" borderId="0"/>
    <xf numFmtId="0" fontId="31" fillId="0" borderId="0"/>
    <xf numFmtId="0" fontId="31" fillId="0" borderId="0"/>
    <xf numFmtId="0" fontId="31" fillId="0" borderId="0"/>
    <xf numFmtId="0" fontId="31" fillId="0" borderId="0"/>
    <xf numFmtId="0" fontId="1" fillId="0" borderId="0"/>
    <xf numFmtId="183" fontId="1" fillId="0" borderId="0"/>
    <xf numFmtId="183" fontId="1" fillId="0" borderId="0"/>
    <xf numFmtId="0" fontId="1" fillId="0" borderId="0"/>
    <xf numFmtId="0" fontId="1" fillId="0" borderId="0"/>
    <xf numFmtId="0" fontId="22" fillId="0" borderId="0"/>
    <xf numFmtId="0" fontId="22" fillId="0" borderId="0"/>
    <xf numFmtId="0" fontId="1" fillId="0" borderId="0"/>
    <xf numFmtId="0" fontId="22"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54" fillId="0" borderId="0"/>
    <xf numFmtId="0" fontId="22" fillId="0" borderId="0">
      <alignment wrapText="1"/>
    </xf>
    <xf numFmtId="0" fontId="22" fillId="0" borderId="0">
      <alignment wrapText="1"/>
    </xf>
    <xf numFmtId="0" fontId="22" fillId="0" borderId="0">
      <alignment wrapText="1"/>
    </xf>
    <xf numFmtId="0" fontId="22" fillId="0" borderId="0">
      <alignment wrapText="1"/>
    </xf>
    <xf numFmtId="0" fontId="54" fillId="0" borderId="0"/>
    <xf numFmtId="0" fontId="54" fillId="0" borderId="0"/>
    <xf numFmtId="0" fontId="54" fillId="0" borderId="0"/>
    <xf numFmtId="0" fontId="54" fillId="0" borderId="0"/>
    <xf numFmtId="0" fontId="1" fillId="0" borderId="0"/>
    <xf numFmtId="0" fontId="1" fillId="0" borderId="0"/>
    <xf numFmtId="0" fontId="20"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20" fillId="0" borderId="0"/>
    <xf numFmtId="186" fontId="22"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22" fillId="0" borderId="0">
      <alignment wrapText="1"/>
    </xf>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1" fillId="0" borderId="0"/>
    <xf numFmtId="0" fontId="1" fillId="0" borderId="0"/>
    <xf numFmtId="0" fontId="22" fillId="0" borderId="0"/>
    <xf numFmtId="0" fontId="1" fillId="0" borderId="0"/>
    <xf numFmtId="0" fontId="1" fillId="0" borderId="0"/>
    <xf numFmtId="186" fontId="22" fillId="0" borderId="0"/>
    <xf numFmtId="0" fontId="20" fillId="0" borderId="0"/>
    <xf numFmtId="0" fontId="20" fillId="0" borderId="0"/>
    <xf numFmtId="0" fontId="1" fillId="0" borderId="0"/>
    <xf numFmtId="0" fontId="1" fillId="0" borderId="0"/>
    <xf numFmtId="0" fontId="94" fillId="0" borderId="0"/>
    <xf numFmtId="0" fontId="1" fillId="0" borderId="0"/>
    <xf numFmtId="0" fontId="1" fillId="0" borderId="0"/>
    <xf numFmtId="0" fontId="94" fillId="0" borderId="0"/>
    <xf numFmtId="0" fontId="1" fillId="0" borderId="0"/>
    <xf numFmtId="0" fontId="22" fillId="0" borderId="0"/>
    <xf numFmtId="0" fontId="54" fillId="0" borderId="0"/>
    <xf numFmtId="0" fontId="31" fillId="0" borderId="0"/>
    <xf numFmtId="0" fontId="1" fillId="0" borderId="0"/>
    <xf numFmtId="0" fontId="1" fillId="0" borderId="0"/>
    <xf numFmtId="0" fontId="31" fillId="0" borderId="0"/>
    <xf numFmtId="0" fontId="22" fillId="0" borderId="0"/>
    <xf numFmtId="0" fontId="22"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xf numFmtId="0" fontId="1" fillId="0" borderId="0"/>
    <xf numFmtId="0" fontId="1" fillId="0" borderId="0"/>
    <xf numFmtId="0" fontId="95" fillId="0" borderId="0"/>
    <xf numFmtId="0" fontId="95" fillId="0" borderId="0"/>
    <xf numFmtId="0" fontId="1" fillId="0" borderId="0"/>
    <xf numFmtId="0" fontId="1" fillId="0" borderId="0"/>
    <xf numFmtId="0" fontId="95" fillId="0" borderId="0"/>
    <xf numFmtId="0" fontId="95" fillId="0" borderId="0"/>
    <xf numFmtId="0" fontId="1" fillId="0" borderId="0"/>
    <xf numFmtId="0" fontId="1" fillId="0" borderId="0"/>
    <xf numFmtId="0" fontId="95" fillId="0" borderId="0"/>
    <xf numFmtId="0" fontId="95" fillId="0" borderId="0"/>
    <xf numFmtId="0" fontId="1" fillId="0" borderId="0"/>
    <xf numFmtId="0" fontId="1" fillId="0" borderId="0"/>
    <xf numFmtId="0" fontId="95" fillId="0" borderId="0"/>
    <xf numFmtId="0" fontId="95" fillId="0" borderId="0"/>
    <xf numFmtId="0" fontId="1" fillId="0" borderId="0"/>
    <xf numFmtId="0" fontId="95" fillId="0" borderId="0"/>
    <xf numFmtId="0" fontId="1" fillId="0" borderId="0"/>
    <xf numFmtId="0" fontId="95" fillId="0" borderId="0"/>
    <xf numFmtId="0" fontId="1" fillId="0" borderId="0"/>
    <xf numFmtId="0" fontId="22" fillId="77" borderId="97"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1" fillId="8" borderId="8"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2" fillId="77" borderId="97" applyNumberFormat="0" applyFont="0" applyAlignment="0" applyProtection="0"/>
    <xf numFmtId="0" fontId="54"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1" fillId="8" borderId="8"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1" fillId="8" borderId="8"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1" fillId="8" borderId="8" applyNumberFormat="0" applyFont="0" applyAlignment="0" applyProtection="0"/>
    <xf numFmtId="0" fontId="22" fillId="77" borderId="97"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1" fillId="8" borderId="8"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54"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54"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31" fillId="77" borderId="97"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1" fillId="8" borderId="8"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1" fillId="8" borderId="8"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1" fillId="8" borderId="8"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22" fillId="77" borderId="97"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97" fillId="68" borderId="89"/>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10" fillId="6" borderId="5"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10" fillId="6" borderId="5"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10" fillId="6" borderId="5"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10" fillId="6" borderId="5"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10" fillId="6" borderId="5"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10" fillId="6" borderId="5"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121"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0" fontId="83" fillId="69" borderId="98" applyNumberFormat="0" applyAlignment="0" applyProtection="0"/>
    <xf numFmtId="175" fontId="22" fillId="0" borderId="0" applyFont="0" applyFill="0" applyBorder="0" applyAlignment="0" applyProtection="0"/>
    <xf numFmtId="10" fontId="22"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1"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0" fontId="83" fillId="0" borderId="0" applyNumberForma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0" fontId="108" fillId="54" borderId="0" applyNumberFormat="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0" fontId="108" fillId="54" borderId="0" applyNumberFormat="0" applyBorder="0" applyAlignment="0" applyProtection="0"/>
    <xf numFmtId="0" fontId="108" fillId="54" borderId="0" applyNumberFormat="0" applyBorder="0" applyAlignment="0" applyProtection="0"/>
    <xf numFmtId="9" fontId="95" fillId="0" borderId="0" applyFont="0" applyFill="0" applyBorder="0" applyAlignment="0" applyProtection="0"/>
    <xf numFmtId="9" fontId="95" fillId="0" borderId="0" applyFont="0" applyFill="0" applyBorder="0" applyAlignment="0" applyProtection="0"/>
    <xf numFmtId="0" fontId="108" fillId="54" borderId="0" applyNumberFormat="0" applyBorder="0" applyAlignment="0" applyProtection="0"/>
    <xf numFmtId="0" fontId="108" fillId="54" borderId="0" applyNumberFormat="0" applyBorder="0" applyAlignment="0" applyProtection="0"/>
    <xf numFmtId="9" fontId="95" fillId="0" borderId="0" applyFont="0" applyFill="0" applyBorder="0" applyAlignment="0" applyProtection="0"/>
    <xf numFmtId="9" fontId="95" fillId="0" borderId="0" applyFont="0" applyFill="0" applyBorder="0" applyAlignment="0" applyProtection="0"/>
    <xf numFmtId="0" fontId="108" fillId="54" borderId="0" applyNumberFormat="0" applyBorder="0" applyAlignment="0" applyProtection="0"/>
    <xf numFmtId="0" fontId="108" fillId="54" borderId="0" applyNumberFormat="0" applyBorder="0" applyAlignment="0" applyProtection="0"/>
    <xf numFmtId="9" fontId="95" fillId="0" borderId="0" applyFont="0" applyFill="0" applyBorder="0" applyAlignment="0" applyProtection="0"/>
    <xf numFmtId="9" fontId="95" fillId="0" borderId="0" applyFont="0" applyFill="0" applyBorder="0" applyAlignment="0" applyProtection="0"/>
    <xf numFmtId="0" fontId="108" fillId="54" borderId="0" applyNumberFormat="0" applyBorder="0" applyAlignment="0" applyProtection="0"/>
    <xf numFmtId="0" fontId="108" fillId="54" borderId="0" applyNumberFormat="0" applyBorder="0" applyAlignment="0" applyProtection="0"/>
    <xf numFmtId="0" fontId="108" fillId="54" borderId="0" applyNumberFormat="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22" fillId="0" borderId="0" applyFont="0" applyFill="0" applyBorder="0" applyAlignment="0" applyProtection="0"/>
    <xf numFmtId="9" fontId="54" fillId="0" borderId="0" applyFont="0" applyFill="0" applyBorder="0" applyAlignment="0" applyProtection="0"/>
    <xf numFmtId="9" fontId="22" fillId="0" borderId="0" applyFont="0" applyFill="0" applyBorder="0" applyAlignment="0" applyProtection="0"/>
    <xf numFmtId="9" fontId="20" fillId="0" borderId="0" applyFont="0" applyFill="0" applyBorder="0" applyAlignment="0" applyProtection="0">
      <alignment vertical="top"/>
    </xf>
    <xf numFmtId="9" fontId="20" fillId="0" borderId="0" applyFont="0" applyFill="0" applyBorder="0" applyAlignment="0" applyProtection="0">
      <alignment vertical="top"/>
    </xf>
    <xf numFmtId="9" fontId="54" fillId="0" borderId="0" applyFont="0" applyFill="0" applyBorder="0" applyAlignment="0" applyProtection="0"/>
    <xf numFmtId="9" fontId="54" fillId="0" borderId="0" applyFont="0" applyFill="0" applyBorder="0" applyAlignment="0" applyProtection="0"/>
    <xf numFmtId="9" fontId="20" fillId="0" borderId="0" applyFont="0" applyFill="0" applyBorder="0" applyAlignment="0" applyProtection="0">
      <alignment vertical="top"/>
    </xf>
    <xf numFmtId="9" fontId="20" fillId="0" borderId="0" applyFont="0" applyFill="0" applyBorder="0" applyAlignment="0" applyProtection="0">
      <alignment vertical="top"/>
    </xf>
    <xf numFmtId="9" fontId="22"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22" fillId="0" borderId="0" applyFont="0" applyFill="0" applyBorder="0" applyAlignment="0" applyProtection="0">
      <alignment wrapText="1"/>
    </xf>
    <xf numFmtId="9" fontId="22" fillId="0" borderId="0" applyFont="0" applyFill="0" applyBorder="0" applyAlignment="0" applyProtection="0">
      <alignment wrapText="1"/>
    </xf>
    <xf numFmtId="9" fontId="22" fillId="0" borderId="0" applyFont="0" applyFill="0" applyBorder="0" applyAlignment="0" applyProtection="0">
      <alignment wrapText="1"/>
    </xf>
    <xf numFmtId="9" fontId="22" fillId="0" borderId="0" applyFont="0" applyFill="0" applyBorder="0" applyAlignment="0" applyProtection="0">
      <alignment wrapText="1"/>
    </xf>
    <xf numFmtId="9" fontId="22" fillId="0" borderId="0" applyFont="0" applyFill="0" applyBorder="0" applyAlignment="0" applyProtection="0">
      <alignment wrapText="1"/>
    </xf>
    <xf numFmtId="9" fontId="22" fillId="0" borderId="0" applyFont="0" applyFill="0" applyBorder="0" applyAlignment="0" applyProtection="0">
      <alignment wrapText="1"/>
    </xf>
    <xf numFmtId="9" fontId="22" fillId="0" borderId="0" applyFont="0" applyFill="0" applyBorder="0" applyAlignment="0" applyProtection="0">
      <alignment wrapText="1"/>
    </xf>
    <xf numFmtId="9" fontId="22" fillId="0" borderId="0" applyFont="0" applyFill="0" applyBorder="0" applyAlignment="0" applyProtection="0"/>
    <xf numFmtId="9" fontId="20" fillId="0" borderId="0" applyFont="0" applyFill="0" applyBorder="0" applyAlignment="0" applyProtection="0">
      <alignment vertical="top"/>
    </xf>
    <xf numFmtId="9" fontId="20" fillId="0" borderId="0" applyFont="0" applyFill="0" applyBorder="0" applyAlignment="0" applyProtection="0">
      <alignment vertical="top"/>
    </xf>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20" fillId="0" borderId="0" applyFont="0" applyFill="0" applyBorder="0" applyAlignment="0" applyProtection="0">
      <alignment vertical="top"/>
    </xf>
    <xf numFmtId="9" fontId="20" fillId="0" borderId="0" applyFont="0" applyFill="0" applyBorder="0" applyAlignment="0" applyProtection="0">
      <alignment vertical="top"/>
    </xf>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44" fontId="31"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44" fontId="31"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22"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3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9" fontId="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3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5" fillId="0" borderId="0" applyFont="0" applyFill="0" applyBorder="0" applyAlignment="0" applyProtection="0"/>
    <xf numFmtId="9" fontId="1" fillId="0" borderId="0" applyFont="0" applyFill="0" applyBorder="0" applyAlignment="0" applyProtection="0"/>
    <xf numFmtId="9" fontId="5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54" fillId="0" borderId="0" applyFont="0" applyFill="0" applyBorder="0" applyAlignment="0" applyProtection="0"/>
    <xf numFmtId="9" fontId="95" fillId="0" borderId="0" applyFont="0" applyFill="0" applyBorder="0" applyAlignment="0" applyProtection="0"/>
    <xf numFmtId="9" fontId="22"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4"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2" fillId="0" borderId="0" applyFont="0" applyFill="0" applyBorder="0" applyAlignment="0" applyProtection="0"/>
    <xf numFmtId="9" fontId="6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5"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alignment vertical="top"/>
    </xf>
    <xf numFmtId="9" fontId="20" fillId="0" borderId="0" applyFont="0" applyFill="0" applyBorder="0" applyAlignment="0" applyProtection="0">
      <alignment vertical="top"/>
    </xf>
    <xf numFmtId="9" fontId="22" fillId="0" borderId="0" applyFont="0" applyFill="0" applyBorder="0" applyAlignment="0" applyProtection="0"/>
    <xf numFmtId="9" fontId="1"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alignment vertical="top"/>
    </xf>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alignment vertical="top"/>
    </xf>
    <xf numFmtId="9" fontId="20" fillId="0" borderId="0" applyFont="0" applyFill="0" applyBorder="0" applyAlignment="0" applyProtection="0">
      <alignment vertical="top"/>
    </xf>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0" fillId="0" borderId="0" applyFont="0" applyFill="0" applyBorder="0" applyAlignment="0" applyProtection="0">
      <alignment vertical="top"/>
    </xf>
    <xf numFmtId="9" fontId="54" fillId="0" borderId="0" applyFont="0" applyFill="0" applyBorder="0" applyAlignment="0" applyProtection="0"/>
    <xf numFmtId="9" fontId="20" fillId="0" borderId="0" applyFont="0" applyFill="0" applyBorder="0" applyAlignment="0" applyProtection="0">
      <alignment vertical="top"/>
    </xf>
    <xf numFmtId="9" fontId="20" fillId="0" borderId="0" applyFont="0" applyFill="0" applyBorder="0" applyAlignment="0" applyProtection="0">
      <alignment vertical="top"/>
    </xf>
    <xf numFmtId="9" fontId="3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9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alignment vertical="top"/>
    </xf>
    <xf numFmtId="9" fontId="20" fillId="0" borderId="0" applyFont="0" applyFill="0" applyBorder="0" applyAlignment="0" applyProtection="0">
      <alignment vertical="top"/>
    </xf>
    <xf numFmtId="9" fontId="122" fillId="0" borderId="0" applyFont="0" applyFill="0" applyBorder="0" applyAlignment="0" applyProtection="0"/>
    <xf numFmtId="9" fontId="122" fillId="0" borderId="0" applyFont="0" applyFill="0" applyBorder="0" applyAlignment="0" applyProtection="0"/>
    <xf numFmtId="9" fontId="54" fillId="0" borderId="0" applyFont="0" applyFill="0" applyBorder="0" applyAlignment="0" applyProtection="0"/>
    <xf numFmtId="9" fontId="122"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4" fillId="0" borderId="0" applyFont="0" applyFill="0" applyBorder="0" applyAlignment="0" applyProtection="0"/>
    <xf numFmtId="9" fontId="122" fillId="0" borderId="0" applyFont="0" applyFill="0" applyBorder="0" applyAlignment="0" applyProtection="0"/>
    <xf numFmtId="9" fontId="22" fillId="0" borderId="0" applyFont="0" applyFill="0" applyBorder="0" applyAlignment="0" applyProtection="0">
      <alignment wrapText="1"/>
    </xf>
    <xf numFmtId="9" fontId="22" fillId="0" borderId="0" applyFont="0" applyFill="0" applyBorder="0" applyAlignment="0" applyProtection="0">
      <alignment wrapText="1"/>
    </xf>
    <xf numFmtId="9" fontId="54" fillId="0" borderId="0" applyFont="0" applyFill="0" applyBorder="0" applyAlignment="0" applyProtection="0"/>
    <xf numFmtId="9" fontId="22"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5" fillId="0" borderId="0" applyFont="0" applyFill="0" applyBorder="0" applyAlignment="0" applyProtection="0"/>
    <xf numFmtId="9" fontId="20" fillId="0" borderId="0" applyFont="0" applyFill="0" applyBorder="0" applyAlignment="0" applyProtection="0">
      <alignment vertical="top"/>
    </xf>
    <xf numFmtId="9" fontId="20" fillId="0" borderId="0" applyFont="0" applyFill="0" applyBorder="0" applyAlignment="0" applyProtection="0">
      <alignment vertical="top"/>
    </xf>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1" fillId="0" borderId="0" applyFont="0" applyFill="0" applyBorder="0" applyAlignment="0" applyProtection="0"/>
    <xf numFmtId="9" fontId="95" fillId="0" borderId="0" applyFont="0" applyFill="0" applyBorder="0" applyAlignment="0" applyProtection="0"/>
    <xf numFmtId="9" fontId="1" fillId="0" borderId="0" applyFont="0" applyFill="0" applyBorder="0" applyAlignment="0" applyProtection="0"/>
    <xf numFmtId="9" fontId="95"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31" fillId="0" borderId="0" applyFont="0" applyFill="0" applyBorder="0" applyAlignment="0" applyProtection="0"/>
    <xf numFmtId="9" fontId="22" fillId="0" borderId="0" applyFont="0" applyFill="0" applyBorder="0" applyAlignment="0" applyProtection="0">
      <alignment vertical="center"/>
    </xf>
    <xf numFmtId="9" fontId="22" fillId="0" borderId="0" applyFont="0" applyFill="0" applyBorder="0" applyAlignment="0" applyProtection="0">
      <alignment vertical="center"/>
    </xf>
    <xf numFmtId="9" fontId="54" fillId="0" borderId="0" applyFont="0" applyFill="0" applyBorder="0" applyAlignment="0" applyProtection="0"/>
    <xf numFmtId="9" fontId="54" fillId="0" borderId="0" applyFont="0" applyFill="0" applyBorder="0" applyAlignment="0" applyProtection="0"/>
    <xf numFmtId="9" fontId="22" fillId="0" borderId="0" applyFont="0" applyFill="0" applyBorder="0" applyAlignment="0" applyProtection="0">
      <alignment vertical="center"/>
    </xf>
    <xf numFmtId="9" fontId="94" fillId="0" borderId="0" applyFont="0" applyFill="0" applyBorder="0" applyAlignment="0" applyProtection="0"/>
    <xf numFmtId="9" fontId="94" fillId="0" borderId="0" applyFont="0" applyFill="0" applyBorder="0" applyAlignment="0" applyProtection="0"/>
    <xf numFmtId="9" fontId="22" fillId="0" borderId="0" applyFont="0" applyFill="0" applyBorder="0" applyAlignment="0" applyProtection="0">
      <alignment vertical="center"/>
    </xf>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20" fillId="0" borderId="0" applyFont="0" applyFill="0" applyBorder="0" applyAlignment="0" applyProtection="0"/>
    <xf numFmtId="9" fontId="54"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4" fillId="0" borderId="0" applyFont="0" applyFill="0" applyBorder="0" applyAlignment="0" applyProtection="0"/>
    <xf numFmtId="9" fontId="20" fillId="0" borderId="0" applyFont="0" applyFill="0" applyBorder="0" applyAlignment="0" applyProtection="0">
      <alignment vertical="top"/>
    </xf>
    <xf numFmtId="9" fontId="20" fillId="0" borderId="0" applyFont="0" applyFill="0" applyBorder="0" applyAlignment="0" applyProtection="0">
      <alignment vertical="top"/>
    </xf>
    <xf numFmtId="9" fontId="22" fillId="0" borderId="0" applyFont="0" applyFill="0" applyBorder="0" applyAlignment="0" applyProtection="0"/>
    <xf numFmtId="9" fontId="22" fillId="0" borderId="0" applyFont="0" applyFill="0" applyBorder="0" applyAlignment="0" applyProtection="0"/>
    <xf numFmtId="9" fontId="20" fillId="0" borderId="0" applyFont="0" applyFill="0" applyBorder="0" applyAlignment="0" applyProtection="0">
      <alignment vertical="top"/>
    </xf>
    <xf numFmtId="9" fontId="22" fillId="0" borderId="0" applyFont="0" applyFill="0" applyBorder="0" applyAlignment="0" applyProtection="0"/>
    <xf numFmtId="9" fontId="22"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95"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0" fontId="65" fillId="0" borderId="0" applyNumberFormat="0" applyFont="0" applyFill="0" applyBorder="0" applyAlignment="0" applyProtection="0">
      <alignment horizontal="left"/>
    </xf>
    <xf numFmtId="183" fontId="65" fillId="0" borderId="0" applyNumberFormat="0" applyFont="0" applyFill="0" applyBorder="0" applyAlignment="0" applyProtection="0">
      <alignment horizontal="left"/>
    </xf>
    <xf numFmtId="15" fontId="65" fillId="0" borderId="0" applyFont="0" applyFill="0" applyBorder="0" applyAlignment="0" applyProtection="0"/>
    <xf numFmtId="4" fontId="65" fillId="0" borderId="0" applyFont="0" applyFill="0" applyBorder="0" applyAlignment="0" applyProtection="0"/>
    <xf numFmtId="0" fontId="123" fillId="0" borderId="58">
      <alignment horizontal="center"/>
    </xf>
    <xf numFmtId="0" fontId="123" fillId="0" borderId="58">
      <alignment horizontal="center"/>
    </xf>
    <xf numFmtId="0" fontId="123" fillId="0" borderId="58">
      <alignment horizontal="center"/>
    </xf>
    <xf numFmtId="0" fontId="123" fillId="0" borderId="58">
      <alignment horizontal="center"/>
    </xf>
    <xf numFmtId="0" fontId="123" fillId="0" borderId="58">
      <alignment horizontal="center"/>
    </xf>
    <xf numFmtId="0" fontId="123" fillId="0" borderId="58">
      <alignment horizontal="center"/>
    </xf>
    <xf numFmtId="0" fontId="123" fillId="0" borderId="58">
      <alignment horizontal="center"/>
    </xf>
    <xf numFmtId="0" fontId="123" fillId="0" borderId="58">
      <alignment horizontal="center"/>
    </xf>
    <xf numFmtId="0" fontId="123" fillId="0" borderId="58">
      <alignment horizontal="center"/>
    </xf>
    <xf numFmtId="0" fontId="123" fillId="0" borderId="58">
      <alignment horizontal="center"/>
    </xf>
    <xf numFmtId="0" fontId="123" fillId="0" borderId="58">
      <alignment horizontal="center"/>
    </xf>
    <xf numFmtId="0" fontId="123" fillId="0" borderId="58">
      <alignment horizontal="center"/>
    </xf>
    <xf numFmtId="0" fontId="123" fillId="0" borderId="58">
      <alignment horizontal="center"/>
    </xf>
    <xf numFmtId="0" fontId="123" fillId="0" borderId="58">
      <alignment horizontal="center"/>
    </xf>
    <xf numFmtId="0" fontId="123" fillId="0" borderId="58">
      <alignment horizontal="center"/>
    </xf>
    <xf numFmtId="0" fontId="123" fillId="0" borderId="58">
      <alignment horizontal="center"/>
    </xf>
    <xf numFmtId="0" fontId="123" fillId="0" borderId="58">
      <alignment horizontal="center"/>
    </xf>
    <xf numFmtId="0" fontId="123" fillId="0" borderId="58">
      <alignment horizontal="center"/>
    </xf>
    <xf numFmtId="0" fontId="123" fillId="0" borderId="58">
      <alignment horizontal="center"/>
    </xf>
    <xf numFmtId="0" fontId="123" fillId="0" borderId="58">
      <alignment horizontal="center"/>
    </xf>
    <xf numFmtId="0" fontId="123" fillId="0" borderId="58">
      <alignment horizontal="center"/>
    </xf>
    <xf numFmtId="0" fontId="123" fillId="0" borderId="58">
      <alignment horizontal="center"/>
    </xf>
    <xf numFmtId="183" fontId="123" fillId="0" borderId="58">
      <alignment horizontal="center"/>
    </xf>
    <xf numFmtId="183" fontId="123" fillId="0" borderId="58">
      <alignment horizontal="center"/>
    </xf>
    <xf numFmtId="0" fontId="123" fillId="0" borderId="58">
      <alignment horizontal="center"/>
    </xf>
    <xf numFmtId="0" fontId="123" fillId="0" borderId="58">
      <alignment horizontal="center"/>
    </xf>
    <xf numFmtId="0" fontId="123" fillId="0" borderId="58">
      <alignment horizontal="center"/>
    </xf>
    <xf numFmtId="0" fontId="123" fillId="0" borderId="58">
      <alignment horizontal="center"/>
    </xf>
    <xf numFmtId="0" fontId="123" fillId="0" borderId="58">
      <alignment horizontal="center"/>
    </xf>
    <xf numFmtId="0" fontId="123" fillId="0" borderId="58">
      <alignment horizontal="center"/>
    </xf>
    <xf numFmtId="0" fontId="123" fillId="0" borderId="58">
      <alignment horizontal="center"/>
    </xf>
    <xf numFmtId="0" fontId="123" fillId="0" borderId="58">
      <alignment horizontal="center"/>
    </xf>
    <xf numFmtId="0" fontId="123" fillId="0" borderId="58">
      <alignment horizontal="center"/>
    </xf>
    <xf numFmtId="0" fontId="123" fillId="0" borderId="58">
      <alignment horizontal="center"/>
    </xf>
    <xf numFmtId="0" fontId="123" fillId="0" borderId="58">
      <alignment horizontal="center"/>
    </xf>
    <xf numFmtId="0" fontId="123" fillId="0" borderId="58">
      <alignment horizontal="center"/>
    </xf>
    <xf numFmtId="0" fontId="123" fillId="0" borderId="58">
      <alignment horizontal="center"/>
    </xf>
    <xf numFmtId="0" fontId="123" fillId="0" borderId="58">
      <alignment horizontal="center"/>
    </xf>
    <xf numFmtId="0" fontId="123" fillId="0" borderId="58">
      <alignment horizontal="center"/>
    </xf>
    <xf numFmtId="0" fontId="123" fillId="0" borderId="58">
      <alignment horizontal="center"/>
    </xf>
    <xf numFmtId="0" fontId="123" fillId="0" borderId="58">
      <alignment horizontal="center"/>
    </xf>
    <xf numFmtId="0" fontId="123" fillId="0" borderId="58">
      <alignment horizontal="center"/>
    </xf>
    <xf numFmtId="0" fontId="123" fillId="0" borderId="58">
      <alignment horizontal="center"/>
    </xf>
    <xf numFmtId="0" fontId="123" fillId="0" borderId="58">
      <alignment horizontal="center"/>
    </xf>
    <xf numFmtId="0" fontId="123" fillId="0" borderId="58">
      <alignment horizontal="center"/>
    </xf>
    <xf numFmtId="0" fontId="123" fillId="0" borderId="58">
      <alignment horizontal="center"/>
    </xf>
    <xf numFmtId="0" fontId="123" fillId="0" borderId="58">
      <alignment horizontal="center"/>
    </xf>
    <xf numFmtId="0" fontId="123" fillId="0" borderId="58">
      <alignment horizontal="center"/>
    </xf>
    <xf numFmtId="0" fontId="123" fillId="0" borderId="58">
      <alignment horizontal="center"/>
    </xf>
    <xf numFmtId="0" fontId="123" fillId="0" borderId="58">
      <alignment horizontal="center"/>
    </xf>
    <xf numFmtId="0" fontId="123" fillId="0" borderId="58">
      <alignment horizontal="center"/>
    </xf>
    <xf numFmtId="0" fontId="123" fillId="0" borderId="58">
      <alignment horizontal="center"/>
    </xf>
    <xf numFmtId="0" fontId="123" fillId="0" borderId="58">
      <alignment horizontal="center"/>
    </xf>
    <xf numFmtId="0" fontId="123" fillId="0" borderId="58">
      <alignment horizontal="center"/>
    </xf>
    <xf numFmtId="0" fontId="123" fillId="0" borderId="58">
      <alignment horizontal="center"/>
    </xf>
    <xf numFmtId="0" fontId="123" fillId="0" borderId="58">
      <alignment horizontal="center"/>
    </xf>
    <xf numFmtId="0" fontId="123" fillId="0" borderId="58">
      <alignment horizontal="center"/>
    </xf>
    <xf numFmtId="0" fontId="123" fillId="0" borderId="58">
      <alignment horizontal="center"/>
    </xf>
    <xf numFmtId="0" fontId="123" fillId="0" borderId="58">
      <alignment horizontal="center"/>
    </xf>
    <xf numFmtId="0" fontId="123" fillId="0" borderId="58">
      <alignment horizontal="center"/>
    </xf>
    <xf numFmtId="0" fontId="123" fillId="0" borderId="58">
      <alignment horizontal="center"/>
    </xf>
    <xf numFmtId="0" fontId="123" fillId="0" borderId="58">
      <alignment horizontal="center"/>
    </xf>
    <xf numFmtId="0" fontId="123" fillId="0" borderId="58">
      <alignment horizontal="center"/>
    </xf>
    <xf numFmtId="0" fontId="123" fillId="0" borderId="58">
      <alignment horizontal="center"/>
    </xf>
    <xf numFmtId="0" fontId="123" fillId="0" borderId="58">
      <alignment horizontal="center"/>
    </xf>
    <xf numFmtId="0" fontId="123" fillId="0" borderId="58">
      <alignment horizontal="center"/>
    </xf>
    <xf numFmtId="0" fontId="123" fillId="0" borderId="58">
      <alignment horizontal="center"/>
    </xf>
    <xf numFmtId="0" fontId="123" fillId="0" borderId="58">
      <alignment horizontal="center"/>
    </xf>
    <xf numFmtId="0" fontId="123" fillId="0" borderId="58">
      <alignment horizontal="center"/>
    </xf>
    <xf numFmtId="0" fontId="123" fillId="0" borderId="58">
      <alignment horizontal="center"/>
    </xf>
    <xf numFmtId="0" fontId="123" fillId="0" borderId="58">
      <alignment horizontal="center"/>
    </xf>
    <xf numFmtId="0" fontId="123" fillId="0" borderId="58">
      <alignment horizontal="center"/>
    </xf>
    <xf numFmtId="0" fontId="123" fillId="0" borderId="58">
      <alignment horizontal="center"/>
    </xf>
    <xf numFmtId="0" fontId="123" fillId="0" borderId="58">
      <alignment horizontal="center"/>
    </xf>
    <xf numFmtId="3" fontId="65" fillId="0" borderId="0" applyFont="0" applyFill="0" applyBorder="0" applyAlignment="0" applyProtection="0"/>
    <xf numFmtId="183" fontId="65" fillId="78" borderId="0" applyNumberFormat="0" applyFont="0" applyBorder="0" applyAlignment="0" applyProtection="0"/>
    <xf numFmtId="0" fontId="111" fillId="0" borderId="0"/>
    <xf numFmtId="0" fontId="68" fillId="0" borderId="0" applyNumberFormat="0" applyFill="0" applyBorder="0" applyAlignment="0" applyProtection="0"/>
    <xf numFmtId="0" fontId="68" fillId="79" borderId="99" applyNumberFormat="0" applyProtection="0">
      <alignment horizontal="center" wrapText="1"/>
    </xf>
    <xf numFmtId="0" fontId="68" fillId="0" borderId="0" applyNumberFormat="0" applyFill="0" applyBorder="0" applyAlignment="0" applyProtection="0"/>
    <xf numFmtId="0" fontId="68" fillId="79" borderId="99" applyNumberFormat="0" applyProtection="0">
      <alignment horizontal="center" wrapText="1"/>
    </xf>
    <xf numFmtId="0" fontId="68" fillId="79" borderId="99" applyNumberFormat="0" applyProtection="0">
      <alignment horizontal="center" wrapText="1"/>
    </xf>
    <xf numFmtId="0" fontId="68" fillId="79" borderId="99" applyNumberFormat="0" applyProtection="0">
      <alignment horizontal="center" wrapText="1"/>
    </xf>
    <xf numFmtId="0" fontId="68" fillId="79" borderId="99" applyNumberFormat="0" applyProtection="0">
      <alignment horizontal="center" wrapText="1"/>
    </xf>
    <xf numFmtId="0" fontId="68" fillId="79" borderId="99" applyNumberFormat="0" applyProtection="0">
      <alignment horizontal="center" wrapText="1"/>
    </xf>
    <xf numFmtId="0" fontId="68" fillId="79" borderId="99" applyNumberFormat="0" applyProtection="0">
      <alignment horizontal="center" wrapText="1"/>
    </xf>
    <xf numFmtId="0" fontId="68" fillId="79" borderId="99" applyNumberFormat="0" applyProtection="0">
      <alignment horizontal="center" wrapText="1"/>
    </xf>
    <xf numFmtId="0" fontId="68" fillId="79" borderId="99" applyNumberFormat="0" applyProtection="0">
      <alignment horizontal="center" wrapText="1"/>
    </xf>
    <xf numFmtId="0" fontId="68" fillId="79" borderId="99" applyNumberFormat="0" applyProtection="0">
      <alignment horizontal="center" wrapText="1"/>
    </xf>
    <xf numFmtId="0" fontId="68" fillId="79" borderId="99" applyNumberFormat="0" applyProtection="0">
      <alignment horizontal="center" wrapText="1"/>
    </xf>
    <xf numFmtId="0" fontId="68" fillId="79" borderId="99" applyNumberFormat="0" applyProtection="0">
      <alignment horizontal="center" wrapText="1"/>
    </xf>
    <xf numFmtId="0" fontId="68" fillId="79" borderId="99" applyNumberFormat="0" applyProtection="0">
      <alignment horizontal="center" wrapText="1"/>
    </xf>
    <xf numFmtId="0" fontId="68" fillId="79" borderId="99" applyNumberFormat="0" applyProtection="0">
      <alignment horizontal="center" wrapText="1"/>
    </xf>
    <xf numFmtId="0" fontId="68" fillId="79" borderId="99" applyNumberFormat="0" applyProtection="0">
      <alignment horizontal="center" wrapText="1"/>
    </xf>
    <xf numFmtId="0" fontId="68" fillId="79" borderId="99" applyNumberFormat="0" applyProtection="0">
      <alignment horizontal="center" wrapText="1"/>
    </xf>
    <xf numFmtId="0" fontId="68" fillId="79" borderId="99" applyNumberFormat="0" applyProtection="0">
      <alignment horizontal="center" wrapText="1"/>
    </xf>
    <xf numFmtId="0" fontId="68" fillId="79" borderId="99" applyNumberFormat="0" applyProtection="0">
      <alignment horizontal="center" wrapText="1"/>
    </xf>
    <xf numFmtId="0" fontId="68" fillId="79" borderId="99" applyNumberFormat="0" applyProtection="0">
      <alignment horizontal="center" wrapText="1"/>
    </xf>
    <xf numFmtId="0" fontId="68" fillId="79" borderId="99" applyNumberFormat="0" applyProtection="0">
      <alignment horizontal="center" wrapText="1"/>
    </xf>
    <xf numFmtId="0" fontId="68" fillId="79" borderId="99" applyNumberFormat="0" applyProtection="0">
      <alignment horizontal="center" wrapText="1"/>
    </xf>
    <xf numFmtId="0" fontId="68" fillId="79" borderId="99" applyNumberFormat="0" applyProtection="0">
      <alignment horizontal="center" wrapText="1"/>
    </xf>
    <xf numFmtId="0" fontId="68" fillId="79" borderId="99" applyNumberFormat="0" applyProtection="0">
      <alignment horizontal="center" wrapText="1"/>
    </xf>
    <xf numFmtId="0" fontId="68" fillId="79" borderId="99" applyNumberFormat="0" applyProtection="0">
      <alignment horizontal="center" wrapText="1"/>
    </xf>
    <xf numFmtId="0" fontId="68" fillId="79" borderId="99" applyNumberFormat="0" applyProtection="0">
      <alignment horizontal="center" wrapText="1"/>
    </xf>
    <xf numFmtId="0" fontId="68" fillId="79" borderId="99" applyNumberFormat="0" applyProtection="0">
      <alignment horizontal="center" wrapText="1"/>
    </xf>
    <xf numFmtId="0" fontId="68" fillId="79" borderId="99" applyNumberFormat="0" applyProtection="0">
      <alignment horizontal="center" wrapText="1"/>
    </xf>
    <xf numFmtId="0" fontId="68" fillId="79" borderId="99" applyNumberFormat="0" applyProtection="0">
      <alignment horizontal="center" wrapText="1"/>
    </xf>
    <xf numFmtId="0" fontId="68" fillId="79" borderId="99" applyNumberFormat="0" applyProtection="0">
      <alignment horizontal="center" wrapText="1"/>
    </xf>
    <xf numFmtId="0" fontId="68" fillId="79" borderId="99" applyNumberFormat="0" applyProtection="0">
      <alignment horizontal="center" wrapText="1"/>
    </xf>
    <xf numFmtId="0" fontId="68" fillId="79" borderId="99" applyNumberFormat="0" applyProtection="0">
      <alignment horizontal="center" wrapText="1"/>
    </xf>
    <xf numFmtId="0" fontId="68" fillId="79" borderId="99" applyNumberFormat="0" applyProtection="0">
      <alignment horizontal="center" wrapText="1"/>
    </xf>
    <xf numFmtId="0" fontId="68" fillId="79" borderId="99" applyNumberFormat="0" applyProtection="0">
      <alignment horizontal="center" wrapText="1"/>
    </xf>
    <xf numFmtId="0" fontId="68" fillId="79" borderId="99" applyNumberFormat="0" applyProtection="0">
      <alignment horizontal="center" wrapText="1"/>
    </xf>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Protection="0">
      <alignment horizontal="left"/>
    </xf>
    <xf numFmtId="0" fontId="68" fillId="0" borderId="0" applyNumberFormat="0" applyFill="0" applyBorder="0" applyProtection="0">
      <alignment horizontal="left"/>
    </xf>
    <xf numFmtId="0" fontId="68" fillId="0" borderId="0" applyNumberFormat="0" applyFill="0" applyBorder="0" applyAlignment="0" applyProtection="0"/>
    <xf numFmtId="0" fontId="68" fillId="0" borderId="0" applyNumberFormat="0" applyFill="0" applyBorder="0" applyProtection="0">
      <alignment horizontal="left"/>
    </xf>
    <xf numFmtId="0" fontId="68" fillId="0" borderId="0" applyNumberFormat="0" applyFill="0" applyBorder="0" applyProtection="0">
      <alignment horizontal="left"/>
    </xf>
    <xf numFmtId="0" fontId="68" fillId="0" borderId="0" applyNumberFormat="0" applyFill="0" applyBorder="0" applyProtection="0">
      <alignment horizontal="left"/>
    </xf>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22" fillId="0" borderId="0" applyNumberFormat="0" applyFill="0" applyBorder="0" applyProtection="0">
      <alignment horizontal="right"/>
    </xf>
    <xf numFmtId="0" fontId="22" fillId="0" borderId="0" applyNumberFormat="0" applyFill="0" applyBorder="0" applyProtection="0">
      <alignment horizontal="right"/>
    </xf>
    <xf numFmtId="0" fontId="68" fillId="0" borderId="0" applyNumberFormat="0" applyFill="0" applyBorder="0" applyAlignment="0" applyProtection="0"/>
    <xf numFmtId="0" fontId="22" fillId="0" borderId="0" applyNumberFormat="0" applyFill="0" applyBorder="0" applyProtection="0">
      <alignment horizontal="right"/>
    </xf>
    <xf numFmtId="0" fontId="22" fillId="0" borderId="0" applyNumberFormat="0" applyFill="0" applyBorder="0" applyProtection="0">
      <alignment horizontal="right"/>
    </xf>
    <xf numFmtId="0" fontId="80" fillId="0" borderId="15" applyNumberFormat="0" applyFill="0" applyAlignment="0" applyProtection="0"/>
    <xf numFmtId="2" fontId="22" fillId="0" borderId="0" applyFont="0" applyFill="0" applyBorder="0" applyProtection="0">
      <alignment horizontal="right"/>
    </xf>
    <xf numFmtId="2" fontId="22" fillId="0" borderId="0" applyFont="0" applyFill="0" applyBorder="0" applyProtection="0">
      <alignment horizontal="right"/>
    </xf>
    <xf numFmtId="2" fontId="22" fillId="0" borderId="0" applyFont="0" applyFill="0" applyBorder="0" applyProtection="0">
      <alignment horizontal="right"/>
    </xf>
    <xf numFmtId="0" fontId="106" fillId="0" borderId="0" applyNumberFormat="0" applyFill="0" applyBorder="0" applyAlignment="0" applyProtection="0"/>
    <xf numFmtId="0" fontId="106" fillId="0" borderId="0" applyNumberFormat="0" applyFill="0" applyBorder="0" applyAlignment="0" applyProtection="0"/>
    <xf numFmtId="2" fontId="22" fillId="80" borderId="0" applyFont="0" applyBorder="0" applyProtection="0">
      <alignment horizontal="right"/>
    </xf>
    <xf numFmtId="2" fontId="22" fillId="0" borderId="0" applyFont="0" applyFill="0" applyBorder="0" applyProtection="0">
      <alignment horizontal="right"/>
    </xf>
    <xf numFmtId="2" fontId="22" fillId="80" borderId="0" applyFont="0" applyBorder="0" applyProtection="0">
      <alignment horizontal="right"/>
    </xf>
    <xf numFmtId="2" fontId="22" fillId="80" borderId="0" applyFont="0" applyBorder="0" applyProtection="0">
      <alignment horizontal="right"/>
    </xf>
    <xf numFmtId="0" fontId="106" fillId="0" borderId="0" applyNumberFormat="0" applyFill="0" applyBorder="0" applyAlignment="0" applyProtection="0"/>
    <xf numFmtId="0" fontId="106" fillId="0" borderId="0" applyNumberFormat="0" applyFill="0" applyBorder="0" applyAlignment="0" applyProtection="0"/>
    <xf numFmtId="2" fontId="22" fillId="80" borderId="0" applyFont="0" applyBorder="0" applyProtection="0">
      <alignment horizontal="right"/>
    </xf>
    <xf numFmtId="2" fontId="22" fillId="80" borderId="0" applyFont="0" applyBorder="0" applyProtection="0">
      <alignment horizontal="right"/>
    </xf>
    <xf numFmtId="0" fontId="106" fillId="0" borderId="0" applyNumberFormat="0" applyFill="0" applyBorder="0" applyAlignment="0" applyProtection="0"/>
    <xf numFmtId="0" fontId="106" fillId="0" borderId="0" applyNumberFormat="0" applyFill="0" applyBorder="0" applyAlignment="0" applyProtection="0"/>
    <xf numFmtId="2" fontId="22" fillId="80" borderId="0" applyFont="0" applyBorder="0" applyProtection="0">
      <alignment horizontal="right"/>
    </xf>
    <xf numFmtId="2" fontId="22" fillId="80" borderId="0" applyFont="0" applyBorder="0" applyProtection="0">
      <alignment horizontal="right"/>
    </xf>
    <xf numFmtId="0" fontId="106" fillId="0" borderId="0" applyNumberFormat="0" applyFill="0" applyBorder="0" applyAlignment="0" applyProtection="0"/>
    <xf numFmtId="0" fontId="106" fillId="0" borderId="0" applyNumberFormat="0" applyFill="0" applyBorder="0" applyAlignment="0" applyProtection="0"/>
    <xf numFmtId="2" fontId="22" fillId="80" borderId="0" applyFont="0" applyBorder="0" applyProtection="0">
      <alignment horizontal="right"/>
    </xf>
    <xf numFmtId="2" fontId="22" fillId="80" borderId="0" applyFont="0" applyBorder="0" applyProtection="0">
      <alignment horizontal="right"/>
    </xf>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2" fontId="22" fillId="80" borderId="0" applyFont="0" applyBorder="0" applyProtection="0">
      <alignment horizontal="right"/>
    </xf>
    <xf numFmtId="2" fontId="22" fillId="80" borderId="0" applyFont="0" applyBorder="0" applyProtection="0">
      <alignment horizontal="right"/>
    </xf>
    <xf numFmtId="2" fontId="22" fillId="80" borderId="0" applyFont="0" applyBorder="0" applyProtection="0">
      <alignment horizontal="right"/>
    </xf>
    <xf numFmtId="2" fontId="22" fillId="80" borderId="0" applyFont="0" applyBorder="0" applyProtection="0">
      <alignment horizontal="right"/>
    </xf>
    <xf numFmtId="0" fontId="68" fillId="0" borderId="0" applyNumberFormat="0" applyFill="0" applyBorder="0" applyProtection="0">
      <alignment horizontal="right"/>
    </xf>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2" fontId="22" fillId="81" borderId="0" applyFont="0" applyBorder="0" applyProtection="0">
      <alignment horizontal="right"/>
    </xf>
    <xf numFmtId="0" fontId="68" fillId="0" borderId="0" applyNumberFormat="0" applyFill="0" applyBorder="0" applyProtection="0">
      <alignment horizontal="right"/>
    </xf>
    <xf numFmtId="2" fontId="22" fillId="81" borderId="0" applyFont="0" applyBorder="0" applyProtection="0">
      <alignment horizontal="right"/>
    </xf>
    <xf numFmtId="2" fontId="22" fillId="81" borderId="0" applyFont="0" applyBorder="0" applyProtection="0">
      <alignment horizontal="right"/>
    </xf>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2" fontId="22" fillId="81" borderId="0" applyFont="0" applyBorder="0" applyProtection="0">
      <alignment horizontal="right"/>
    </xf>
    <xf numFmtId="2" fontId="22" fillId="81" borderId="0" applyFont="0" applyBorder="0" applyProtection="0">
      <alignment horizontal="right"/>
    </xf>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2" fontId="22" fillId="81" borderId="0" applyFont="0" applyBorder="0" applyProtection="0">
      <alignment horizontal="right"/>
    </xf>
    <xf numFmtId="2" fontId="22" fillId="81" borderId="0" applyFont="0" applyBorder="0" applyProtection="0">
      <alignment horizontal="right"/>
    </xf>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2" fontId="22" fillId="81" borderId="0" applyFont="0" applyBorder="0" applyProtection="0">
      <alignment horizontal="right"/>
    </xf>
    <xf numFmtId="2" fontId="22" fillId="81" borderId="0" applyFont="0" applyBorder="0" applyProtection="0">
      <alignment horizontal="right"/>
    </xf>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2" fontId="22" fillId="81" borderId="0" applyFont="0" applyBorder="0" applyProtection="0">
      <alignment horizontal="right"/>
    </xf>
    <xf numFmtId="2" fontId="22" fillId="81" borderId="0" applyFont="0" applyBorder="0" applyProtection="0">
      <alignment horizontal="right"/>
    </xf>
    <xf numFmtId="2" fontId="22" fillId="81" borderId="0" applyFont="0" applyBorder="0" applyProtection="0">
      <alignment horizontal="right"/>
    </xf>
    <xf numFmtId="2" fontId="22" fillId="81" borderId="0" applyFont="0" applyBorder="0" applyProtection="0">
      <alignment horizontal="right"/>
    </xf>
    <xf numFmtId="0" fontId="68" fillId="0" borderId="0" applyNumberFormat="0" applyFill="0" applyBorder="0" applyProtection="0">
      <alignment horizontal="right"/>
    </xf>
    <xf numFmtId="44" fontId="12" fillId="0" borderId="0" applyFont="0" applyFill="0" applyBorder="0" applyAlignment="0" applyProtection="0"/>
    <xf numFmtId="44" fontId="12" fillId="0" borderId="0" applyFont="0" applyFill="0" applyBorder="0" applyAlignment="0" applyProtection="0"/>
    <xf numFmtId="0" fontId="68" fillId="80" borderId="0" applyNumberFormat="0" applyBorder="0" applyProtection="0">
      <alignment horizontal="right"/>
    </xf>
    <xf numFmtId="0" fontId="68" fillId="0" borderId="0" applyNumberFormat="0" applyFill="0" applyBorder="0" applyProtection="0">
      <alignment horizontal="right"/>
    </xf>
    <xf numFmtId="0" fontId="68" fillId="80" borderId="0" applyNumberFormat="0" applyBorder="0" applyProtection="0">
      <alignment horizontal="right"/>
    </xf>
    <xf numFmtId="0" fontId="68" fillId="80" borderId="0" applyNumberFormat="0" applyBorder="0" applyProtection="0">
      <alignment horizontal="right"/>
    </xf>
    <xf numFmtId="44" fontId="12" fillId="0" borderId="0" applyFont="0" applyFill="0" applyBorder="0" applyAlignment="0" applyProtection="0"/>
    <xf numFmtId="44" fontId="12" fillId="0" borderId="0" applyFont="0" applyFill="0" applyBorder="0" applyAlignment="0" applyProtection="0"/>
    <xf numFmtId="0" fontId="68" fillId="80" borderId="0" applyNumberFormat="0" applyBorder="0" applyProtection="0">
      <alignment horizontal="right"/>
    </xf>
    <xf numFmtId="0" fontId="68" fillId="80" borderId="0" applyNumberFormat="0" applyBorder="0" applyProtection="0">
      <alignment horizontal="right"/>
    </xf>
    <xf numFmtId="44" fontId="12" fillId="0" borderId="0" applyFont="0" applyFill="0" applyBorder="0" applyAlignment="0" applyProtection="0"/>
    <xf numFmtId="44" fontId="12" fillId="0" borderId="0" applyFont="0" applyFill="0" applyBorder="0" applyAlignment="0" applyProtection="0"/>
    <xf numFmtId="0" fontId="68" fillId="80" borderId="0" applyNumberFormat="0" applyBorder="0" applyProtection="0">
      <alignment horizontal="right"/>
    </xf>
    <xf numFmtId="0" fontId="68" fillId="80" borderId="0" applyNumberFormat="0" applyBorder="0" applyProtection="0">
      <alignment horizontal="right"/>
    </xf>
    <xf numFmtId="44" fontId="12" fillId="0" borderId="0" applyFont="0" applyFill="0" applyBorder="0" applyAlignment="0" applyProtection="0"/>
    <xf numFmtId="44" fontId="12" fillId="0" borderId="0" applyFont="0" applyFill="0" applyBorder="0" applyAlignment="0" applyProtection="0"/>
    <xf numFmtId="0" fontId="68" fillId="80" borderId="0" applyNumberFormat="0" applyBorder="0" applyProtection="0">
      <alignment horizontal="right"/>
    </xf>
    <xf numFmtId="0" fontId="68" fillId="80" borderId="0" applyNumberFormat="0" applyBorder="0" applyProtection="0">
      <alignment horizontal="right"/>
    </xf>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68" fillId="80" borderId="0" applyNumberFormat="0" applyBorder="0" applyProtection="0">
      <alignment horizontal="right"/>
    </xf>
    <xf numFmtId="0" fontId="68" fillId="80" borderId="0" applyNumberFormat="0" applyBorder="0" applyProtection="0">
      <alignment horizontal="right"/>
    </xf>
    <xf numFmtId="0" fontId="68" fillId="80" borderId="0" applyNumberFormat="0" applyBorder="0" applyProtection="0">
      <alignment horizontal="right"/>
    </xf>
    <xf numFmtId="0" fontId="68" fillId="80" borderId="0" applyNumberFormat="0" applyBorder="0" applyProtection="0">
      <alignment horizontal="right"/>
    </xf>
    <xf numFmtId="0" fontId="68" fillId="80" borderId="0" applyNumberFormat="0" applyBorder="0" applyProtection="0">
      <alignment horizontal="right"/>
    </xf>
    <xf numFmtId="0" fontId="68" fillId="0" borderId="0" applyNumberFormat="0" applyFill="0" applyBorder="0" applyProtection="0">
      <alignment horizontal="right"/>
    </xf>
    <xf numFmtId="0" fontId="68" fillId="0" borderId="0" applyNumberFormat="0" applyFill="0" applyBorder="0" applyProtection="0">
      <alignment horizontal="right"/>
    </xf>
    <xf numFmtId="0" fontId="68" fillId="0" borderId="0" applyNumberFormat="0" applyFill="0" applyBorder="0" applyProtection="0">
      <alignment horizontal="right"/>
    </xf>
    <xf numFmtId="0" fontId="68" fillId="81" borderId="0" applyNumberFormat="0" applyBorder="0" applyProtection="0">
      <alignment horizontal="right"/>
    </xf>
    <xf numFmtId="0" fontId="68" fillId="81" borderId="0" applyNumberFormat="0" applyBorder="0" applyProtection="0">
      <alignment horizontal="right"/>
    </xf>
    <xf numFmtId="0" fontId="68" fillId="0" borderId="0" applyNumberFormat="0" applyFill="0" applyBorder="0" applyProtection="0">
      <alignment horizontal="right"/>
    </xf>
    <xf numFmtId="0" fontId="68" fillId="81" borderId="0" applyNumberFormat="0" applyBorder="0" applyProtection="0">
      <alignment horizontal="right"/>
    </xf>
    <xf numFmtId="0" fontId="68" fillId="81" borderId="0" applyNumberFormat="0" applyBorder="0" applyProtection="0">
      <alignment horizontal="right"/>
    </xf>
    <xf numFmtId="44" fontId="12" fillId="0" borderId="0" applyFont="0" applyFill="0" applyBorder="0" applyAlignment="0" applyProtection="0"/>
    <xf numFmtId="187" fontId="22" fillId="0" borderId="0" applyFill="0" applyBorder="0" applyAlignment="0" applyProtection="0">
      <alignment wrapText="1"/>
    </xf>
    <xf numFmtId="0" fontId="109" fillId="0" borderId="99" applyNumberFormat="0" applyFill="0" applyAlignment="0" applyProtection="0"/>
    <xf numFmtId="187" fontId="22" fillId="0" borderId="0" applyFill="0" applyBorder="0" applyAlignment="0" applyProtection="0">
      <alignment wrapText="1"/>
    </xf>
    <xf numFmtId="187" fontId="22" fillId="0" borderId="0" applyFill="0" applyBorder="0" applyAlignment="0" applyProtection="0">
      <alignment wrapText="1"/>
    </xf>
    <xf numFmtId="187" fontId="22" fillId="0" borderId="0" applyFill="0" applyBorder="0" applyAlignment="0" applyProtection="0">
      <alignment wrapText="1"/>
    </xf>
    <xf numFmtId="0" fontId="109" fillId="0" borderId="99" applyNumberFormat="0" applyFill="0" applyAlignment="0" applyProtection="0"/>
    <xf numFmtId="0" fontId="109" fillId="0" borderId="99" applyNumberFormat="0" applyFill="0" applyAlignment="0" applyProtection="0"/>
    <xf numFmtId="187" fontId="22" fillId="0" borderId="0" applyFill="0" applyBorder="0" applyAlignment="0" applyProtection="0">
      <alignment wrapText="1"/>
    </xf>
    <xf numFmtId="187" fontId="22" fillId="0" borderId="0" applyFill="0" applyBorder="0" applyAlignment="0" applyProtection="0">
      <alignment wrapText="1"/>
    </xf>
    <xf numFmtId="0" fontId="109" fillId="0" borderId="99" applyNumberFormat="0" applyFill="0" applyAlignment="0" applyProtection="0"/>
    <xf numFmtId="0" fontId="109" fillId="0" borderId="99" applyNumberFormat="0" applyFill="0" applyAlignment="0" applyProtection="0"/>
    <xf numFmtId="187" fontId="22" fillId="0" borderId="0" applyFill="0" applyBorder="0" applyAlignment="0" applyProtection="0">
      <alignment wrapText="1"/>
    </xf>
    <xf numFmtId="187" fontId="22" fillId="0" borderId="0" applyFill="0" applyBorder="0" applyAlignment="0" applyProtection="0">
      <alignment wrapText="1"/>
    </xf>
    <xf numFmtId="0" fontId="109" fillId="0" borderId="99" applyNumberFormat="0" applyFill="0" applyAlignment="0" applyProtection="0"/>
    <xf numFmtId="0" fontId="109" fillId="0" borderId="99" applyNumberFormat="0" applyFill="0" applyAlignment="0" applyProtection="0"/>
    <xf numFmtId="187" fontId="22" fillId="0" borderId="0" applyFill="0" applyBorder="0" applyAlignment="0" applyProtection="0">
      <alignment wrapText="1"/>
    </xf>
    <xf numFmtId="187" fontId="22" fillId="0" borderId="0" applyFill="0" applyBorder="0" applyAlignment="0" applyProtection="0">
      <alignment wrapText="1"/>
    </xf>
    <xf numFmtId="0" fontId="109" fillId="0" borderId="99" applyNumberFormat="0" applyFill="0" applyAlignment="0" applyProtection="0"/>
    <xf numFmtId="0" fontId="109" fillId="0" borderId="99" applyNumberFormat="0" applyFill="0" applyAlignment="0" applyProtection="0"/>
    <xf numFmtId="0" fontId="109" fillId="0" borderId="99" applyNumberFormat="0" applyFill="0" applyAlignment="0" applyProtection="0"/>
    <xf numFmtId="187" fontId="22" fillId="0" borderId="0" applyFill="0" applyBorder="0" applyAlignment="0" applyProtection="0">
      <alignment wrapText="1"/>
    </xf>
    <xf numFmtId="187" fontId="22" fillId="0" borderId="0" applyFill="0" applyBorder="0" applyAlignment="0" applyProtection="0">
      <alignment wrapText="1"/>
    </xf>
    <xf numFmtId="187" fontId="22" fillId="0" borderId="0" applyFill="0" applyBorder="0" applyAlignment="0" applyProtection="0">
      <alignment wrapText="1"/>
    </xf>
    <xf numFmtId="187" fontId="22" fillId="0" borderId="0" applyFill="0" applyBorder="0" applyAlignment="0" applyProtection="0">
      <alignment wrapText="1"/>
    </xf>
    <xf numFmtId="187" fontId="22" fillId="0" borderId="0" applyFill="0" applyBorder="0" applyAlignment="0" applyProtection="0">
      <alignment wrapText="1"/>
    </xf>
    <xf numFmtId="0" fontId="22" fillId="0" borderId="0" applyNumberFormat="0" applyFill="0" applyBorder="0" applyProtection="0">
      <alignment horizontal="right" wrapText="1"/>
    </xf>
    <xf numFmtId="0" fontId="22" fillId="0" borderId="0" applyNumberFormat="0" applyFill="0" applyBorder="0" applyProtection="0">
      <alignment horizontal="right" wrapText="1"/>
    </xf>
    <xf numFmtId="0" fontId="22" fillId="0" borderId="0" applyNumberFormat="0" applyFill="0" applyBorder="0" applyProtection="0">
      <alignment horizontal="right" wrapText="1"/>
    </xf>
    <xf numFmtId="0" fontId="22" fillId="0" borderId="0" applyNumberFormat="0" applyFill="0" applyBorder="0">
      <alignment horizontal="right" wrapText="1"/>
    </xf>
    <xf numFmtId="0" fontId="22" fillId="0" borderId="0" applyNumberFormat="0" applyFill="0" applyBorder="0">
      <alignment horizontal="right" wrapText="1"/>
    </xf>
    <xf numFmtId="0" fontId="22" fillId="0" borderId="0" applyNumberFormat="0" applyFill="0" applyBorder="0">
      <alignment horizontal="right" wrapText="1"/>
    </xf>
    <xf numFmtId="17" fontId="22" fillId="0" borderId="0" applyFill="0" applyBorder="0">
      <alignment horizontal="right" wrapText="1"/>
    </xf>
    <xf numFmtId="17" fontId="22" fillId="0" borderId="0" applyFill="0" applyBorder="0">
      <alignment horizontal="right" wrapText="1"/>
    </xf>
    <xf numFmtId="17" fontId="22" fillId="0" borderId="0" applyFill="0" applyBorder="0">
      <alignment horizontal="right" wrapText="1"/>
    </xf>
    <xf numFmtId="8" fontId="22" fillId="0" borderId="0" applyFill="0" applyBorder="0" applyAlignment="0" applyProtection="0">
      <alignment wrapText="1"/>
    </xf>
    <xf numFmtId="8" fontId="22" fillId="0" borderId="0" applyFill="0" applyBorder="0" applyAlignment="0" applyProtection="0">
      <alignment wrapText="1"/>
    </xf>
    <xf numFmtId="43" fontId="68" fillId="0" borderId="0" applyFont="0" applyFill="0" applyBorder="0" applyAlignment="0" applyProtection="0">
      <alignment wrapText="1"/>
    </xf>
    <xf numFmtId="0" fontId="68" fillId="0" borderId="0" applyNumberFormat="0" applyFill="0" applyBorder="0">
      <alignment horizontal="center" wrapText="1"/>
    </xf>
    <xf numFmtId="0" fontId="68" fillId="0" borderId="0" applyNumberFormat="0" applyFill="0" applyBorder="0">
      <alignment horizontal="center" wrapText="1"/>
    </xf>
    <xf numFmtId="0" fontId="68" fillId="0" borderId="0" applyNumberFormat="0" applyFill="0" applyBorder="0">
      <alignment horizontal="center" wrapText="1"/>
    </xf>
    <xf numFmtId="0" fontId="68" fillId="0" borderId="0" applyNumberFormat="0" applyFill="0" applyBorder="0">
      <alignment horizontal="center" wrapText="1"/>
    </xf>
    <xf numFmtId="0" fontId="68" fillId="0" borderId="0" applyNumberFormat="0" applyFill="0" applyBorder="0">
      <alignment horizontal="center" wrapText="1"/>
    </xf>
    <xf numFmtId="0" fontId="68" fillId="0" borderId="0" applyNumberFormat="0" applyFill="0" applyBorder="0">
      <alignment horizontal="center" wrapText="1"/>
    </xf>
    <xf numFmtId="0" fontId="68" fillId="0" borderId="0" applyNumberFormat="0" applyFill="0" applyBorder="0">
      <alignment horizontal="center" wrapText="1"/>
    </xf>
    <xf numFmtId="0" fontId="68" fillId="0" borderId="0" applyNumberFormat="0" applyFill="0" applyBorder="0">
      <alignment horizontal="center" wrapText="1"/>
    </xf>
    <xf numFmtId="0" fontId="68" fillId="0" borderId="0" applyNumberFormat="0" applyFill="0" applyBorder="0">
      <alignment horizontal="center" wrapText="1"/>
    </xf>
    <xf numFmtId="0" fontId="124" fillId="0" borderId="15">
      <alignment horizontal="center"/>
    </xf>
    <xf numFmtId="183" fontId="125" fillId="0" borderId="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2" fillId="0" borderId="0" applyNumberFormat="0" applyFill="0" applyBorder="0" applyAlignment="0" applyProtection="0"/>
    <xf numFmtId="0" fontId="126"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2" fillId="0" borderId="0" applyNumberFormat="0" applyFill="0" applyBorder="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6" fillId="0" borderId="9"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6" fillId="0" borderId="9"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6" fillId="0" borderId="9"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96" fillId="0" borderId="101" applyNumberFormat="0" applyFill="0" applyAlignment="0" applyProtection="0"/>
    <xf numFmtId="0" fontId="96" fillId="0" borderId="101" applyNumberFormat="0" applyFill="0" applyAlignment="0" applyProtection="0"/>
    <xf numFmtId="0" fontId="96" fillId="0" borderId="101" applyNumberFormat="0" applyFill="0" applyAlignment="0" applyProtection="0"/>
    <xf numFmtId="0" fontId="96" fillId="0" borderId="101" applyNumberFormat="0" applyFill="0" applyAlignment="0" applyProtection="0"/>
    <xf numFmtId="0" fontId="96" fillId="0" borderId="101" applyNumberFormat="0" applyFill="0" applyAlignment="0" applyProtection="0"/>
    <xf numFmtId="0" fontId="96" fillId="0" borderId="101" applyNumberFormat="0" applyFill="0" applyAlignment="0" applyProtection="0"/>
    <xf numFmtId="0" fontId="96" fillId="0" borderId="101" applyNumberFormat="0" applyFill="0" applyAlignment="0" applyProtection="0"/>
    <xf numFmtId="0" fontId="96" fillId="0" borderId="101" applyNumberFormat="0" applyFill="0" applyAlignment="0" applyProtection="0"/>
    <xf numFmtId="0" fontId="96" fillId="0" borderId="101" applyNumberFormat="0" applyFill="0" applyAlignment="0" applyProtection="0"/>
    <xf numFmtId="0" fontId="16" fillId="0" borderId="9" applyNumberFormat="0" applyFill="0" applyAlignment="0" applyProtection="0"/>
    <xf numFmtId="0" fontId="96" fillId="0" borderId="101" applyNumberFormat="0" applyFill="0" applyAlignment="0" applyProtection="0"/>
    <xf numFmtId="0" fontId="96" fillId="0" borderId="101"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96" fillId="0" borderId="101" applyNumberFormat="0" applyFill="0" applyAlignment="0" applyProtection="0"/>
    <xf numFmtId="0" fontId="96" fillId="0" borderId="101" applyNumberFormat="0" applyFill="0" applyAlignment="0" applyProtection="0"/>
    <xf numFmtId="0" fontId="96" fillId="0" borderId="101" applyNumberFormat="0" applyFill="0" applyAlignment="0" applyProtection="0"/>
    <xf numFmtId="0" fontId="96" fillId="0" borderId="101" applyNumberFormat="0" applyFill="0" applyAlignment="0" applyProtection="0"/>
    <xf numFmtId="0" fontId="96" fillId="0" borderId="101" applyNumberFormat="0" applyFill="0" applyAlignment="0" applyProtection="0"/>
    <xf numFmtId="0" fontId="96" fillId="0" borderId="101" applyNumberFormat="0" applyFill="0" applyAlignment="0" applyProtection="0"/>
    <xf numFmtId="0" fontId="96" fillId="0" borderId="101" applyNumberFormat="0" applyFill="0" applyAlignment="0" applyProtection="0"/>
    <xf numFmtId="0" fontId="16" fillId="0" borderId="9" applyNumberFormat="0" applyFill="0" applyAlignment="0" applyProtection="0"/>
    <xf numFmtId="0" fontId="96" fillId="0" borderId="101" applyNumberFormat="0" applyFill="0" applyAlignment="0" applyProtection="0"/>
    <xf numFmtId="0" fontId="96" fillId="0" borderId="101" applyNumberFormat="0" applyFill="0" applyAlignment="0" applyProtection="0"/>
    <xf numFmtId="0" fontId="16" fillId="0" borderId="9"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8"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7" fillId="0" borderId="100" applyNumberFormat="0" applyFill="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4" fillId="0" borderId="0" applyNumberFormat="0" applyFill="0" applyBorder="0" applyAlignment="0" applyProtection="0"/>
    <xf numFmtId="0" fontId="129" fillId="0" borderId="0" applyNumberFormat="0" applyFill="0" applyBorder="0" applyAlignment="0" applyProtection="0"/>
    <xf numFmtId="0" fontId="14" fillId="0" borderId="0" applyNumberFormat="0" applyFill="0" applyBorder="0" applyAlignment="0" applyProtection="0"/>
    <xf numFmtId="0" fontId="129" fillId="0" borderId="0" applyNumberFormat="0" applyFill="0" applyBorder="0" applyAlignment="0" applyProtection="0"/>
    <xf numFmtId="0" fontId="14" fillId="0" borderId="0" applyNumberFormat="0" applyFill="0" applyBorder="0" applyAlignment="0" applyProtection="0"/>
    <xf numFmtId="0" fontId="130" fillId="0" borderId="0" applyNumberFormat="0" applyFill="0" applyBorder="0" applyAlignment="0" applyProtection="0"/>
    <xf numFmtId="0" fontId="129"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54" fillId="0" borderId="0">
      <alignment horizontal="left" wrapText="1"/>
    </xf>
    <xf numFmtId="0" fontId="54" fillId="0" borderId="0">
      <alignment horizontal="left" wrapText="1"/>
    </xf>
    <xf numFmtId="0" fontId="54" fillId="0" borderId="0">
      <alignment horizontal="left" wrapText="1"/>
    </xf>
    <xf numFmtId="0" fontId="54" fillId="0" borderId="0">
      <alignment horizontal="left" wrapText="1"/>
    </xf>
    <xf numFmtId="0" fontId="54" fillId="0" borderId="0">
      <alignment horizontal="left" wrapText="1"/>
    </xf>
    <xf numFmtId="0" fontId="54" fillId="0" borderId="0">
      <alignment horizontal="left" wrapText="1"/>
    </xf>
  </cellStyleXfs>
  <cellXfs count="890">
    <xf numFmtId="0" fontId="0" fillId="0" borderId="0" xfId="0"/>
    <xf numFmtId="0" fontId="19" fillId="0" borderId="0" xfId="0" applyFont="1"/>
    <xf numFmtId="0" fontId="21" fillId="0" borderId="11" xfId="4" applyFont="1" applyBorder="1"/>
    <xf numFmtId="164" fontId="21" fillId="0" borderId="12" xfId="1" applyNumberFormat="1" applyFont="1" applyBorder="1"/>
    <xf numFmtId="0" fontId="19" fillId="0" borderId="0" xfId="4" applyFont="1"/>
    <xf numFmtId="0" fontId="18" fillId="0" borderId="13" xfId="4" applyFont="1" applyBorder="1"/>
    <xf numFmtId="0" fontId="19" fillId="0" borderId="13" xfId="0" applyFont="1" applyBorder="1"/>
    <xf numFmtId="43" fontId="19" fillId="0" borderId="13" xfId="1" applyFont="1" applyBorder="1"/>
    <xf numFmtId="44" fontId="19" fillId="0" borderId="13" xfId="2" applyFont="1" applyBorder="1"/>
    <xf numFmtId="0" fontId="18" fillId="0" borderId="14" xfId="4" applyFont="1" applyBorder="1"/>
    <xf numFmtId="43" fontId="18" fillId="0" borderId="14" xfId="1" applyFont="1" applyBorder="1"/>
    <xf numFmtId="44" fontId="19" fillId="0" borderId="14" xfId="2" applyFont="1" applyBorder="1"/>
    <xf numFmtId="44" fontId="18" fillId="0" borderId="14" xfId="2" applyFont="1" applyBorder="1"/>
    <xf numFmtId="0" fontId="19" fillId="0" borderId="15" xfId="4" applyFont="1" applyBorder="1"/>
    <xf numFmtId="43" fontId="18" fillId="0" borderId="0" xfId="1" applyFont="1" applyBorder="1"/>
    <xf numFmtId="10" fontId="19" fillId="0" borderId="0" xfId="4" applyNumberFormat="1" applyFont="1"/>
    <xf numFmtId="165" fontId="19" fillId="0" borderId="16" xfId="2" applyNumberFormat="1" applyFont="1" applyBorder="1"/>
    <xf numFmtId="0" fontId="19" fillId="0" borderId="13" xfId="4" applyFont="1" applyBorder="1"/>
    <xf numFmtId="10" fontId="19" fillId="0" borderId="13" xfId="3" applyNumberFormat="1" applyFont="1" applyBorder="1"/>
    <xf numFmtId="0" fontId="18" fillId="0" borderId="17" xfId="4" applyFont="1" applyBorder="1"/>
    <xf numFmtId="0" fontId="18" fillId="0" borderId="18" xfId="4" applyFont="1" applyBorder="1"/>
    <xf numFmtId="44" fontId="18" fillId="0" borderId="19" xfId="2" applyFont="1" applyBorder="1"/>
    <xf numFmtId="0" fontId="19" fillId="0" borderId="16" xfId="4" applyFont="1" applyBorder="1"/>
    <xf numFmtId="0" fontId="18" fillId="0" borderId="0" xfId="4" applyFont="1"/>
    <xf numFmtId="9" fontId="19" fillId="0" borderId="13" xfId="3" applyFont="1" applyBorder="1"/>
    <xf numFmtId="0" fontId="18" fillId="0" borderId="20" xfId="4" applyFont="1" applyBorder="1"/>
    <xf numFmtId="0" fontId="18" fillId="0" borderId="21" xfId="4" applyFont="1" applyBorder="1"/>
    <xf numFmtId="44" fontId="18" fillId="0" borderId="22" xfId="2" applyFont="1" applyBorder="1"/>
    <xf numFmtId="0" fontId="18" fillId="0" borderId="23" xfId="4" applyFont="1" applyBorder="1"/>
    <xf numFmtId="0" fontId="18" fillId="0" borderId="24" xfId="4" applyFont="1" applyBorder="1"/>
    <xf numFmtId="44" fontId="18" fillId="34" borderId="25" xfId="2" applyFont="1" applyFill="1" applyBorder="1"/>
    <xf numFmtId="10" fontId="19" fillId="0" borderId="0" xfId="3" applyNumberFormat="1" applyFont="1"/>
    <xf numFmtId="14" fontId="23" fillId="0" borderId="0" xfId="5" applyNumberFormat="1" applyFont="1" applyAlignment="1">
      <alignment horizontal="left"/>
    </xf>
    <xf numFmtId="0" fontId="19" fillId="0" borderId="0" xfId="5" applyFont="1"/>
    <xf numFmtId="0" fontId="18" fillId="0" borderId="0" xfId="5" applyFont="1" applyAlignment="1">
      <alignment horizontal="center"/>
    </xf>
    <xf numFmtId="0" fontId="18" fillId="0" borderId="31" xfId="5" applyFont="1" applyBorder="1" applyAlignment="1">
      <alignment horizontal="center"/>
    </xf>
    <xf numFmtId="0" fontId="18" fillId="0" borderId="32" xfId="5" applyFont="1" applyBorder="1" applyAlignment="1">
      <alignment horizontal="center"/>
    </xf>
    <xf numFmtId="0" fontId="23" fillId="0" borderId="0" xfId="5" applyFont="1" applyAlignment="1">
      <alignment horizontal="center"/>
    </xf>
    <xf numFmtId="164" fontId="23" fillId="0" borderId="33" xfId="1" applyNumberFormat="1" applyFont="1" applyFill="1" applyBorder="1" applyAlignment="1">
      <alignment horizontal="center"/>
    </xf>
    <xf numFmtId="0" fontId="19" fillId="36" borderId="0" xfId="5" applyFont="1" applyFill="1"/>
    <xf numFmtId="166" fontId="19" fillId="0" borderId="0" xfId="5" applyNumberFormat="1" applyFont="1" applyAlignment="1">
      <alignment horizontal="center"/>
    </xf>
    <xf numFmtId="0" fontId="19" fillId="36" borderId="35" xfId="0" applyFont="1" applyFill="1" applyBorder="1"/>
    <xf numFmtId="0" fontId="19" fillId="0" borderId="34" xfId="0" applyFont="1" applyBorder="1"/>
    <xf numFmtId="167" fontId="19" fillId="0" borderId="13" xfId="1" applyNumberFormat="1" applyFont="1" applyFill="1" applyBorder="1"/>
    <xf numFmtId="166" fontId="19" fillId="0" borderId="13" xfId="0" applyNumberFormat="1" applyFont="1" applyBorder="1" applyAlignment="1">
      <alignment horizontal="center"/>
    </xf>
    <xf numFmtId="0" fontId="19" fillId="0" borderId="36" xfId="0" applyFont="1" applyBorder="1" applyAlignment="1">
      <alignment horizontal="center"/>
    </xf>
    <xf numFmtId="6" fontId="19" fillId="0" borderId="0" xfId="5" applyNumberFormat="1" applyFont="1" applyAlignment="1">
      <alignment horizontal="left"/>
    </xf>
    <xf numFmtId="166" fontId="19" fillId="0" borderId="13" xfId="2" applyNumberFormat="1" applyFont="1" applyFill="1" applyBorder="1"/>
    <xf numFmtId="165" fontId="19" fillId="0" borderId="36" xfId="2" applyNumberFormat="1" applyFont="1" applyFill="1" applyBorder="1"/>
    <xf numFmtId="164" fontId="19" fillId="0" borderId="0" xfId="5" applyNumberFormat="1" applyFont="1"/>
    <xf numFmtId="43" fontId="19" fillId="0" borderId="0" xfId="1" applyFont="1" applyFill="1" applyBorder="1" applyAlignment="1">
      <alignment horizontal="left"/>
    </xf>
    <xf numFmtId="0" fontId="18" fillId="0" borderId="34" xfId="5" applyFont="1" applyBorder="1"/>
    <xf numFmtId="0" fontId="18" fillId="0" borderId="37" xfId="5" applyFont="1" applyBorder="1"/>
    <xf numFmtId="166" fontId="19" fillId="0" borderId="38" xfId="5" applyNumberFormat="1" applyFont="1" applyBorder="1" applyAlignment="1">
      <alignment horizontal="center"/>
    </xf>
    <xf numFmtId="0" fontId="19" fillId="36" borderId="39" xfId="0" applyFont="1" applyFill="1" applyBorder="1"/>
    <xf numFmtId="0" fontId="19" fillId="0" borderId="40" xfId="0" applyFont="1" applyBorder="1"/>
    <xf numFmtId="167" fontId="19" fillId="0" borderId="14" xfId="1" applyNumberFormat="1" applyFont="1" applyFill="1" applyBorder="1"/>
    <xf numFmtId="166" fontId="19" fillId="0" borderId="14" xfId="2" applyNumberFormat="1" applyFont="1" applyFill="1" applyBorder="1"/>
    <xf numFmtId="165" fontId="19" fillId="0" borderId="41" xfId="2" applyNumberFormat="1" applyFont="1" applyFill="1" applyBorder="1"/>
    <xf numFmtId="0" fontId="19" fillId="0" borderId="33" xfId="5" applyFont="1" applyBorder="1"/>
    <xf numFmtId="0" fontId="18" fillId="0" borderId="42" xfId="5" applyFont="1" applyBorder="1" applyAlignment="1">
      <alignment horizontal="left"/>
    </xf>
    <xf numFmtId="167" fontId="18" fillId="0" borderId="43" xfId="5" applyNumberFormat="1" applyFont="1" applyBorder="1"/>
    <xf numFmtId="44" fontId="18" fillId="0" borderId="43" xfId="2" applyFont="1" applyFill="1" applyBorder="1"/>
    <xf numFmtId="165" fontId="18" fillId="0" borderId="44" xfId="2" applyNumberFormat="1" applyFont="1" applyFill="1" applyBorder="1"/>
    <xf numFmtId="0" fontId="19" fillId="0" borderId="32" xfId="5" applyFont="1" applyBorder="1"/>
    <xf numFmtId="2" fontId="19" fillId="0" borderId="16" xfId="5" applyNumberFormat="1" applyFont="1" applyBorder="1" applyAlignment="1">
      <alignment horizontal="center"/>
    </xf>
    <xf numFmtId="10" fontId="19" fillId="0" borderId="0" xfId="5" applyNumberFormat="1" applyFont="1"/>
    <xf numFmtId="165" fontId="19" fillId="0" borderId="33" xfId="5" applyNumberFormat="1" applyFont="1" applyBorder="1"/>
    <xf numFmtId="0" fontId="19" fillId="0" borderId="32" xfId="5" applyFont="1" applyBorder="1" applyAlignment="1">
      <alignment horizontal="left"/>
    </xf>
    <xf numFmtId="10" fontId="19" fillId="0" borderId="0" xfId="3" applyNumberFormat="1" applyFont="1" applyFill="1" applyBorder="1"/>
    <xf numFmtId="165" fontId="19" fillId="0" borderId="33" xfId="2" applyNumberFormat="1" applyFont="1" applyFill="1" applyBorder="1"/>
    <xf numFmtId="0" fontId="18" fillId="0" borderId="45" xfId="5" applyFont="1" applyBorder="1" applyAlignment="1">
      <alignment horizontal="left"/>
    </xf>
    <xf numFmtId="0" fontId="18" fillId="0" borderId="46" xfId="5" applyFont="1" applyBorder="1"/>
    <xf numFmtId="165" fontId="18" fillId="0" borderId="47" xfId="2" applyNumberFormat="1" applyFont="1" applyFill="1" applyBorder="1"/>
    <xf numFmtId="2" fontId="19" fillId="0" borderId="0" xfId="5" applyNumberFormat="1" applyFont="1" applyAlignment="1">
      <alignment horizontal="center"/>
    </xf>
    <xf numFmtId="0" fontId="19" fillId="0" borderId="35" xfId="5" applyFont="1" applyBorder="1"/>
    <xf numFmtId="7" fontId="19" fillId="0" borderId="0" xfId="2" applyNumberFormat="1" applyFont="1" applyFill="1" applyBorder="1" applyAlignment="1">
      <alignment horizontal="right"/>
    </xf>
    <xf numFmtId="165" fontId="19" fillId="0" borderId="33" xfId="2" applyNumberFormat="1" applyFont="1" applyFill="1" applyBorder="1" applyAlignment="1">
      <alignment horizontal="center"/>
    </xf>
    <xf numFmtId="0" fontId="18" fillId="0" borderId="50" xfId="5" applyFont="1" applyBorder="1" applyAlignment="1">
      <alignment horizontal="center"/>
    </xf>
    <xf numFmtId="0" fontId="19" fillId="0" borderId="51" xfId="5" applyFont="1" applyBorder="1"/>
    <xf numFmtId="0" fontId="19" fillId="0" borderId="24" xfId="0" applyFont="1" applyBorder="1"/>
    <xf numFmtId="7" fontId="19" fillId="0" borderId="24" xfId="2" applyNumberFormat="1" applyFont="1" applyFill="1" applyBorder="1"/>
    <xf numFmtId="165" fontId="19" fillId="0" borderId="52" xfId="2" applyNumberFormat="1" applyFont="1" applyFill="1" applyBorder="1"/>
    <xf numFmtId="10" fontId="18" fillId="0" borderId="0" xfId="5" applyNumberFormat="1" applyFont="1" applyAlignment="1">
      <alignment horizontal="center"/>
    </xf>
    <xf numFmtId="0" fontId="18" fillId="0" borderId="53" xfId="5" applyFont="1" applyBorder="1"/>
    <xf numFmtId="6" fontId="18" fillId="0" borderId="18" xfId="5" applyNumberFormat="1" applyFont="1" applyBorder="1" applyAlignment="1">
      <alignment horizontal="left"/>
    </xf>
    <xf numFmtId="44" fontId="18" fillId="0" borderId="18" xfId="2" applyFont="1" applyFill="1" applyBorder="1" applyAlignment="1">
      <alignment horizontal="left"/>
    </xf>
    <xf numFmtId="165" fontId="18" fillId="0" borderId="54" xfId="2" applyNumberFormat="1" applyFont="1" applyFill="1" applyBorder="1" applyAlignment="1">
      <alignment horizontal="left"/>
    </xf>
    <xf numFmtId="7" fontId="19" fillId="0" borderId="0" xfId="2" applyNumberFormat="1" applyFont="1" applyFill="1" applyBorder="1" applyAlignment="1">
      <alignment horizontal="center"/>
    </xf>
    <xf numFmtId="6" fontId="19" fillId="0" borderId="35" xfId="5" applyNumberFormat="1" applyFont="1" applyBorder="1" applyAlignment="1">
      <alignment horizontal="left"/>
    </xf>
    <xf numFmtId="6" fontId="19" fillId="0" borderId="32" xfId="5" applyNumberFormat="1" applyFont="1" applyBorder="1" applyAlignment="1">
      <alignment horizontal="left"/>
    </xf>
    <xf numFmtId="165" fontId="19" fillId="0" borderId="33" xfId="5" applyNumberFormat="1" applyFont="1" applyBorder="1" applyAlignment="1">
      <alignment horizontal="left"/>
    </xf>
    <xf numFmtId="0" fontId="19" fillId="0" borderId="0" xfId="0" applyFont="1" applyAlignment="1">
      <alignment horizontal="left"/>
    </xf>
    <xf numFmtId="10" fontId="18" fillId="0" borderId="0" xfId="3" applyNumberFormat="1" applyFont="1" applyFill="1" applyBorder="1" applyAlignment="1">
      <alignment horizontal="center"/>
    </xf>
    <xf numFmtId="0" fontId="19" fillId="0" borderId="55" xfId="5" applyFont="1" applyBorder="1"/>
    <xf numFmtId="10" fontId="19" fillId="0" borderId="56" xfId="5" applyNumberFormat="1" applyFont="1" applyBorder="1" applyAlignment="1">
      <alignment horizontal="center"/>
    </xf>
    <xf numFmtId="0" fontId="19" fillId="0" borderId="24" xfId="5" applyFont="1" applyBorder="1"/>
    <xf numFmtId="0" fontId="19" fillId="0" borderId="55" xfId="0" applyFont="1" applyBorder="1"/>
    <xf numFmtId="10" fontId="19" fillId="0" borderId="56" xfId="3" applyNumberFormat="1" applyFont="1" applyFill="1" applyBorder="1" applyAlignment="1">
      <alignment horizontal="center"/>
    </xf>
    <xf numFmtId="0" fontId="19" fillId="0" borderId="28" xfId="0" applyFont="1" applyBorder="1"/>
    <xf numFmtId="0" fontId="21" fillId="0" borderId="0" xfId="0" applyFont="1" applyAlignment="1">
      <alignment horizontal="left" vertical="top" wrapText="1"/>
    </xf>
    <xf numFmtId="0" fontId="18" fillId="0" borderId="0" xfId="5" applyFont="1"/>
    <xf numFmtId="0" fontId="21" fillId="36" borderId="60" xfId="5" applyFont="1" applyFill="1" applyBorder="1"/>
    <xf numFmtId="0" fontId="19" fillId="36" borderId="49" xfId="5" applyFont="1" applyFill="1" applyBorder="1"/>
    <xf numFmtId="0" fontId="19" fillId="36" borderId="61" xfId="5" applyFont="1" applyFill="1" applyBorder="1"/>
    <xf numFmtId="0" fontId="18" fillId="0" borderId="0" xfId="0" applyFont="1" applyAlignment="1">
      <alignment horizontal="left"/>
    </xf>
    <xf numFmtId="10" fontId="19" fillId="0" borderId="0" xfId="3" applyNumberFormat="1" applyFont="1" applyFill="1" applyAlignment="1">
      <alignment horizontal="center"/>
    </xf>
    <xf numFmtId="0" fontId="18" fillId="0" borderId="0" xfId="0" applyFont="1"/>
    <xf numFmtId="0" fontId="18" fillId="0" borderId="0" xfId="0" applyFont="1" applyAlignment="1">
      <alignment horizontal="center"/>
    </xf>
    <xf numFmtId="43" fontId="19" fillId="0" borderId="0" xfId="1" applyFont="1" applyFill="1" applyBorder="1"/>
    <xf numFmtId="44" fontId="19" fillId="0" borderId="0" xfId="2" applyFont="1" applyFill="1" applyBorder="1"/>
    <xf numFmtId="44" fontId="19" fillId="0" borderId="0" xfId="5" applyNumberFormat="1" applyFont="1"/>
    <xf numFmtId="0" fontId="21" fillId="0" borderId="0" xfId="5" applyFont="1"/>
    <xf numFmtId="43" fontId="21" fillId="0" borderId="0" xfId="5" applyNumberFormat="1" applyFont="1"/>
    <xf numFmtId="43" fontId="18" fillId="0" borderId="0" xfId="6" applyFont="1" applyFill="1" applyBorder="1"/>
    <xf numFmtId="44" fontId="18" fillId="0" borderId="0" xfId="7" applyFont="1" applyFill="1" applyBorder="1"/>
    <xf numFmtId="0" fontId="19" fillId="0" borderId="0" xfId="9" applyFont="1" applyAlignment="1">
      <alignment horizontal="left" vertical="top"/>
    </xf>
    <xf numFmtId="43" fontId="19" fillId="0" borderId="0" xfId="6" applyFont="1" applyFill="1" applyBorder="1"/>
    <xf numFmtId="44" fontId="19" fillId="0" borderId="0" xfId="7" applyFont="1" applyFill="1" applyBorder="1"/>
    <xf numFmtId="8" fontId="19" fillId="0" borderId="0" xfId="5" applyNumberFormat="1" applyFont="1"/>
    <xf numFmtId="0" fontId="18" fillId="0" borderId="0" xfId="9" applyFont="1" applyAlignment="1">
      <alignment horizontal="left" vertical="top"/>
    </xf>
    <xf numFmtId="14" fontId="23" fillId="0" borderId="0" xfId="0" applyNumberFormat="1" applyFont="1" applyAlignment="1">
      <alignment horizontal="left"/>
    </xf>
    <xf numFmtId="0" fontId="25" fillId="0" borderId="0" xfId="0" applyFont="1" applyAlignment="1">
      <alignment horizontal="center"/>
    </xf>
    <xf numFmtId="0" fontId="25" fillId="0" borderId="0" xfId="0" applyFont="1"/>
    <xf numFmtId="0" fontId="25" fillId="0" borderId="0" xfId="0" applyFont="1" applyAlignment="1">
      <alignment horizontal="center" wrapText="1"/>
    </xf>
    <xf numFmtId="0" fontId="25" fillId="0" borderId="0" xfId="0" applyFont="1" applyAlignment="1">
      <alignment horizontal="left" wrapText="1"/>
    </xf>
    <xf numFmtId="0" fontId="18" fillId="0" borderId="36" xfId="5" applyFont="1" applyBorder="1" applyAlignment="1">
      <alignment horizontal="center" vertical="center"/>
    </xf>
    <xf numFmtId="0" fontId="18" fillId="0" borderId="0" xfId="5" applyFont="1" applyAlignment="1">
      <alignment horizontal="center" vertical="center"/>
    </xf>
    <xf numFmtId="0" fontId="18" fillId="0" borderId="32" xfId="5" applyFont="1" applyBorder="1" applyAlignment="1">
      <alignment horizontal="center" vertical="center"/>
    </xf>
    <xf numFmtId="164" fontId="18" fillId="0" borderId="33" xfId="1" applyNumberFormat="1" applyFont="1" applyFill="1" applyBorder="1" applyAlignment="1">
      <alignment horizontal="center" vertical="center"/>
    </xf>
    <xf numFmtId="0" fontId="18" fillId="0" borderId="0" xfId="5" applyFont="1" applyAlignment="1">
      <alignment horizontal="left" vertical="center"/>
    </xf>
    <xf numFmtId="0" fontId="19" fillId="0" borderId="30" xfId="0" applyFont="1" applyBorder="1" applyAlignment="1">
      <alignment horizontal="left"/>
    </xf>
    <xf numFmtId="165" fontId="19" fillId="0" borderId="66" xfId="2" applyNumberFormat="1" applyFont="1" applyFill="1" applyBorder="1" applyAlignment="1">
      <alignment horizontal="center"/>
    </xf>
    <xf numFmtId="0" fontId="18" fillId="0" borderId="34" xfId="0" applyFont="1" applyBorder="1"/>
    <xf numFmtId="0" fontId="18" fillId="0" borderId="13" xfId="0" applyFont="1" applyBorder="1"/>
    <xf numFmtId="0" fontId="18" fillId="0" borderId="36" xfId="0" applyFont="1" applyBorder="1"/>
    <xf numFmtId="165" fontId="19" fillId="0" borderId="67" xfId="2" applyNumberFormat="1" applyFont="1" applyFill="1" applyBorder="1" applyAlignment="1">
      <alignment horizontal="center"/>
    </xf>
    <xf numFmtId="0" fontId="19" fillId="0" borderId="34" xfId="0" applyFont="1" applyBorder="1" applyAlignment="1">
      <alignment horizontal="left"/>
    </xf>
    <xf numFmtId="43" fontId="19" fillId="0" borderId="13" xfId="1" applyFont="1" applyFill="1" applyBorder="1"/>
    <xf numFmtId="44" fontId="19" fillId="0" borderId="13" xfId="2" applyFont="1" applyFill="1" applyBorder="1"/>
    <xf numFmtId="165" fontId="19" fillId="0" borderId="30" xfId="2" applyNumberFormat="1" applyFont="1" applyFill="1" applyBorder="1" applyAlignment="1">
      <alignment horizontal="left"/>
    </xf>
    <xf numFmtId="165" fontId="19" fillId="0" borderId="34" xfId="2" applyNumberFormat="1" applyFont="1" applyFill="1" applyBorder="1" applyAlignment="1">
      <alignment horizontal="left"/>
    </xf>
    <xf numFmtId="49" fontId="19" fillId="0" borderId="0" xfId="1" applyNumberFormat="1" applyFont="1" applyFill="1" applyBorder="1" applyAlignment="1">
      <alignment horizontal="left"/>
    </xf>
    <xf numFmtId="165" fontId="19" fillId="0" borderId="0" xfId="2" applyNumberFormat="1" applyFont="1" applyFill="1" applyBorder="1" applyAlignment="1">
      <alignment horizontal="center"/>
    </xf>
    <xf numFmtId="49" fontId="19" fillId="0" borderId="0" xfId="2" applyNumberFormat="1" applyFont="1" applyFill="1" applyBorder="1" applyAlignment="1">
      <alignment horizontal="left"/>
    </xf>
    <xf numFmtId="165" fontId="19" fillId="0" borderId="0" xfId="2" applyNumberFormat="1" applyFont="1" applyFill="1" applyBorder="1" applyAlignment="1">
      <alignment horizontal="left"/>
    </xf>
    <xf numFmtId="49" fontId="19" fillId="0" borderId="0" xfId="1" applyNumberFormat="1" applyFont="1" applyFill="1" applyBorder="1" applyAlignment="1"/>
    <xf numFmtId="165" fontId="19" fillId="0" borderId="67" xfId="2" applyNumberFormat="1" applyFont="1" applyBorder="1" applyAlignment="1">
      <alignment horizontal="center"/>
    </xf>
    <xf numFmtId="49" fontId="19" fillId="0" borderId="0" xfId="2" applyNumberFormat="1" applyFont="1" applyFill="1" applyBorder="1" applyAlignment="1"/>
    <xf numFmtId="0" fontId="19" fillId="0" borderId="57" xfId="0" applyFont="1" applyBorder="1"/>
    <xf numFmtId="165" fontId="19" fillId="0" borderId="68" xfId="2" applyNumberFormat="1" applyFont="1" applyBorder="1" applyAlignment="1">
      <alignment horizontal="center"/>
    </xf>
    <xf numFmtId="165" fontId="19" fillId="0" borderId="40" xfId="2" applyNumberFormat="1" applyFont="1" applyFill="1" applyBorder="1" applyAlignment="1">
      <alignment horizontal="left"/>
    </xf>
    <xf numFmtId="43" fontId="19" fillId="0" borderId="14" xfId="1" applyFont="1" applyFill="1" applyBorder="1"/>
    <xf numFmtId="44" fontId="19" fillId="0" borderId="14" xfId="2" applyFont="1" applyFill="1" applyBorder="1"/>
    <xf numFmtId="164" fontId="19" fillId="0" borderId="0" xfId="1" applyNumberFormat="1" applyFont="1" applyFill="1" applyBorder="1" applyAlignment="1">
      <alignment horizontal="center"/>
    </xf>
    <xf numFmtId="165" fontId="19" fillId="0" borderId="35" xfId="2" applyNumberFormat="1" applyFont="1" applyFill="1" applyBorder="1" applyAlignment="1">
      <alignment horizontal="center"/>
    </xf>
    <xf numFmtId="165" fontId="18" fillId="0" borderId="69" xfId="2" applyNumberFormat="1" applyFont="1" applyFill="1" applyBorder="1" applyAlignment="1">
      <alignment horizontal="left"/>
    </xf>
    <xf numFmtId="43" fontId="18" fillId="0" borderId="43" xfId="1" applyFont="1" applyFill="1" applyBorder="1" applyAlignment="1">
      <alignment horizontal="left"/>
    </xf>
    <xf numFmtId="165" fontId="18" fillId="0" borderId="43" xfId="2" applyNumberFormat="1" applyFont="1" applyFill="1" applyBorder="1" applyAlignment="1">
      <alignment horizontal="left"/>
    </xf>
    <xf numFmtId="165" fontId="18" fillId="0" borderId="44" xfId="2" applyNumberFormat="1" applyFont="1" applyFill="1" applyBorder="1" applyAlignment="1">
      <alignment horizontal="left"/>
    </xf>
    <xf numFmtId="165" fontId="18" fillId="0" borderId="0" xfId="2" applyNumberFormat="1" applyFont="1" applyFill="1" applyBorder="1" applyAlignment="1">
      <alignment horizontal="left"/>
    </xf>
    <xf numFmtId="0" fontId="19" fillId="0" borderId="32" xfId="0" applyFont="1" applyBorder="1"/>
    <xf numFmtId="2" fontId="19" fillId="0" borderId="0" xfId="0" applyNumberFormat="1" applyFont="1" applyAlignment="1">
      <alignment horizontal="center"/>
    </xf>
    <xf numFmtId="165" fontId="19" fillId="0" borderId="35" xfId="2" applyNumberFormat="1" applyFont="1" applyFill="1" applyBorder="1" applyAlignment="1">
      <alignment horizontal="left"/>
    </xf>
    <xf numFmtId="165" fontId="19" fillId="0" borderId="48" xfId="2" applyNumberFormat="1" applyFont="1" applyFill="1" applyBorder="1" applyAlignment="1">
      <alignment horizontal="left"/>
    </xf>
    <xf numFmtId="165" fontId="19" fillId="0" borderId="49" xfId="2" applyNumberFormat="1" applyFont="1" applyFill="1" applyBorder="1" applyAlignment="1">
      <alignment horizontal="center"/>
    </xf>
    <xf numFmtId="10" fontId="19" fillId="0" borderId="49" xfId="3" applyNumberFormat="1" applyFont="1" applyFill="1" applyBorder="1" applyAlignment="1">
      <alignment horizontal="right"/>
    </xf>
    <xf numFmtId="165" fontId="19" fillId="0" borderId="70" xfId="2" applyNumberFormat="1" applyFont="1" applyFill="1" applyBorder="1" applyAlignment="1">
      <alignment horizontal="center"/>
    </xf>
    <xf numFmtId="0" fontId="19" fillId="0" borderId="14" xfId="0" applyFont="1" applyBorder="1"/>
    <xf numFmtId="10" fontId="19" fillId="0" borderId="14" xfId="3" applyNumberFormat="1" applyFont="1" applyFill="1" applyBorder="1"/>
    <xf numFmtId="6" fontId="18" fillId="0" borderId="32" xfId="5" applyNumberFormat="1" applyFont="1" applyBorder="1" applyAlignment="1">
      <alignment horizontal="left"/>
    </xf>
    <xf numFmtId="6" fontId="18" fillId="0" borderId="0" xfId="5" applyNumberFormat="1" applyFont="1" applyAlignment="1">
      <alignment horizontal="left"/>
    </xf>
    <xf numFmtId="165" fontId="18" fillId="0" borderId="33" xfId="2" applyNumberFormat="1" applyFont="1" applyFill="1" applyBorder="1" applyAlignment="1">
      <alignment horizontal="left"/>
    </xf>
    <xf numFmtId="165" fontId="19" fillId="0" borderId="33" xfId="2" applyNumberFormat="1" applyFont="1" applyFill="1" applyBorder="1" applyAlignment="1">
      <alignment horizontal="left"/>
    </xf>
    <xf numFmtId="0" fontId="19" fillId="0" borderId="51" xfId="0" applyFont="1" applyBorder="1"/>
    <xf numFmtId="2" fontId="19" fillId="0" borderId="24" xfId="0" applyNumberFormat="1" applyFont="1" applyBorder="1" applyAlignment="1">
      <alignment horizontal="center"/>
    </xf>
    <xf numFmtId="165" fontId="19" fillId="0" borderId="44" xfId="2" applyNumberFormat="1" applyFont="1" applyFill="1" applyBorder="1" applyAlignment="1">
      <alignment horizontal="left"/>
    </xf>
    <xf numFmtId="168" fontId="21" fillId="0" borderId="0" xfId="5" applyNumberFormat="1" applyFont="1"/>
    <xf numFmtId="165" fontId="19" fillId="0" borderId="50" xfId="2" applyNumberFormat="1" applyFont="1" applyFill="1" applyBorder="1" applyAlignment="1">
      <alignment horizontal="center"/>
    </xf>
    <xf numFmtId="10" fontId="19" fillId="0" borderId="0" xfId="3" applyNumberFormat="1" applyFont="1" applyFill="1" applyBorder="1" applyAlignment="1">
      <alignment horizontal="center"/>
    </xf>
    <xf numFmtId="0" fontId="19" fillId="0" borderId="53" xfId="0" applyFont="1" applyBorder="1"/>
    <xf numFmtId="0" fontId="19" fillId="0" borderId="18" xfId="0" applyFont="1" applyBorder="1"/>
    <xf numFmtId="165" fontId="19" fillId="0" borderId="54" xfId="0" applyNumberFormat="1" applyFont="1" applyBorder="1"/>
    <xf numFmtId="44" fontId="19" fillId="0" borderId="0" xfId="2" applyFont="1" applyBorder="1" applyAlignment="1">
      <alignment horizontal="center"/>
    </xf>
    <xf numFmtId="0" fontId="18" fillId="0" borderId="57" xfId="0" applyFont="1" applyBorder="1" applyAlignment="1">
      <alignment horizontal="left"/>
    </xf>
    <xf numFmtId="0" fontId="18" fillId="0" borderId="58" xfId="0" applyFont="1" applyBorder="1" applyAlignment="1">
      <alignment horizontal="left"/>
    </xf>
    <xf numFmtId="165" fontId="18" fillId="0" borderId="59" xfId="2" applyNumberFormat="1" applyFont="1" applyFill="1" applyBorder="1" applyAlignment="1">
      <alignment horizontal="left"/>
    </xf>
    <xf numFmtId="44" fontId="19" fillId="0" borderId="0" xfId="2" applyFont="1" applyFill="1" applyBorder="1" applyAlignment="1">
      <alignment horizontal="center"/>
    </xf>
    <xf numFmtId="0" fontId="19" fillId="0" borderId="0" xfId="5" applyFont="1" applyAlignment="1">
      <alignment horizontal="left"/>
    </xf>
    <xf numFmtId="0" fontId="19" fillId="0" borderId="34" xfId="0" applyFont="1" applyBorder="1" applyAlignment="1">
      <alignment horizontal="left" vertical="top" wrapText="1"/>
    </xf>
    <xf numFmtId="0" fontId="19" fillId="0" borderId="13" xfId="0" applyFont="1" applyBorder="1" applyAlignment="1">
      <alignment horizontal="left" vertical="top" wrapText="1"/>
    </xf>
    <xf numFmtId="10" fontId="19" fillId="0" borderId="13" xfId="3" applyNumberFormat="1" applyFont="1" applyFill="1" applyBorder="1" applyAlignment="1">
      <alignment horizontal="right" wrapText="1"/>
    </xf>
    <xf numFmtId="165" fontId="19" fillId="0" borderId="36" xfId="2" applyNumberFormat="1" applyFont="1" applyFill="1" applyBorder="1" applyAlignment="1">
      <alignment horizontal="left" vertical="top" wrapText="1"/>
    </xf>
    <xf numFmtId="10" fontId="18" fillId="0" borderId="56" xfId="3" applyNumberFormat="1" applyFont="1" applyFill="1" applyBorder="1" applyAlignment="1">
      <alignment horizontal="center"/>
    </xf>
    <xf numFmtId="0" fontId="21" fillId="0" borderId="32" xfId="0" applyFont="1" applyBorder="1" applyAlignment="1">
      <alignment horizontal="left" vertical="top" wrapText="1"/>
    </xf>
    <xf numFmtId="0" fontId="18" fillId="0" borderId="0" xfId="0" applyFont="1" applyAlignment="1">
      <alignment horizontal="right" wrapText="1"/>
    </xf>
    <xf numFmtId="165" fontId="18" fillId="0" borderId="33" xfId="2" applyNumberFormat="1" applyFont="1" applyFill="1" applyBorder="1" applyAlignment="1">
      <alignment horizontal="left" vertical="top" wrapText="1"/>
    </xf>
    <xf numFmtId="0" fontId="21" fillId="0" borderId="55" xfId="0" applyFont="1" applyBorder="1" applyAlignment="1">
      <alignment horizontal="left" vertical="top" wrapText="1"/>
    </xf>
    <xf numFmtId="0" fontId="21" fillId="0" borderId="65" xfId="0" applyFont="1" applyBorder="1" applyAlignment="1">
      <alignment horizontal="left" vertical="top" wrapText="1"/>
    </xf>
    <xf numFmtId="0" fontId="18" fillId="0" borderId="65" xfId="0" applyFont="1" applyBorder="1" applyAlignment="1">
      <alignment horizontal="right" wrapText="1"/>
    </xf>
    <xf numFmtId="165" fontId="18" fillId="0" borderId="28" xfId="2" applyNumberFormat="1" applyFont="1" applyFill="1" applyBorder="1" applyAlignment="1">
      <alignment horizontal="left" vertical="top" wrapText="1"/>
    </xf>
    <xf numFmtId="165" fontId="18" fillId="0" borderId="33" xfId="0" applyNumberFormat="1" applyFont="1" applyBorder="1" applyAlignment="1">
      <alignment horizontal="left" vertical="top" wrapText="1"/>
    </xf>
    <xf numFmtId="0" fontId="18" fillId="0" borderId="32" xfId="0" applyFont="1" applyBorder="1"/>
    <xf numFmtId="165" fontId="18" fillId="0" borderId="33" xfId="2" applyNumberFormat="1" applyFont="1" applyFill="1" applyBorder="1"/>
    <xf numFmtId="0" fontId="18" fillId="0" borderId="55" xfId="0" applyFont="1" applyBorder="1"/>
    <xf numFmtId="0" fontId="18" fillId="0" borderId="65" xfId="0" applyFont="1" applyBorder="1"/>
    <xf numFmtId="44" fontId="18" fillId="34" borderId="28" xfId="2" applyFont="1" applyFill="1" applyBorder="1"/>
    <xf numFmtId="0" fontId="19" fillId="0" borderId="0" xfId="0" applyFont="1" applyAlignment="1">
      <alignment horizontal="center"/>
    </xf>
    <xf numFmtId="44" fontId="19" fillId="0" borderId="0" xfId="0" applyNumberFormat="1" applyFont="1" applyAlignment="1">
      <alignment horizontal="center"/>
    </xf>
    <xf numFmtId="0" fontId="18" fillId="0" borderId="0" xfId="0" applyFont="1" applyAlignment="1">
      <alignment horizontal="left" vertical="top" wrapText="1"/>
    </xf>
    <xf numFmtId="10" fontId="18" fillId="0" borderId="0" xfId="0" applyNumberFormat="1" applyFont="1" applyAlignment="1">
      <alignment horizontal="center" vertical="center"/>
    </xf>
    <xf numFmtId="2" fontId="19" fillId="0" borderId="0" xfId="0" applyNumberFormat="1" applyFont="1"/>
    <xf numFmtId="0" fontId="23" fillId="0" borderId="0" xfId="0" applyFont="1" applyAlignment="1">
      <alignment horizontal="center"/>
    </xf>
    <xf numFmtId="0" fontId="21" fillId="0" borderId="0" xfId="0" applyFont="1"/>
    <xf numFmtId="2" fontId="21" fillId="0" borderId="0" xfId="0" applyNumberFormat="1" applyFont="1"/>
    <xf numFmtId="0" fontId="23" fillId="0" borderId="0" xfId="5" applyFont="1"/>
    <xf numFmtId="164" fontId="23" fillId="0" borderId="33" xfId="1" applyNumberFormat="1" applyFont="1" applyFill="1" applyBorder="1"/>
    <xf numFmtId="0" fontId="19" fillId="0" borderId="34" xfId="5" applyFont="1" applyBorder="1"/>
    <xf numFmtId="5" fontId="19" fillId="0" borderId="66" xfId="2" applyNumberFormat="1" applyFont="1" applyFill="1" applyBorder="1" applyAlignment="1">
      <alignment horizontal="center"/>
    </xf>
    <xf numFmtId="0" fontId="0" fillId="36" borderId="35" xfId="0" applyFill="1" applyBorder="1"/>
    <xf numFmtId="0" fontId="18" fillId="0" borderId="13" xfId="5" applyFont="1" applyBorder="1"/>
    <xf numFmtId="0" fontId="18" fillId="0" borderId="36" xfId="5" applyFont="1" applyBorder="1"/>
    <xf numFmtId="0" fontId="19" fillId="0" borderId="34" xfId="5" applyFont="1" applyBorder="1" applyAlignment="1">
      <alignment vertical="top"/>
    </xf>
    <xf numFmtId="5" fontId="19" fillId="0" borderId="67" xfId="2" applyNumberFormat="1" applyFont="1" applyFill="1" applyBorder="1" applyAlignment="1">
      <alignment horizontal="center"/>
    </xf>
    <xf numFmtId="5" fontId="19" fillId="0" borderId="13" xfId="2" applyNumberFormat="1" applyFont="1" applyBorder="1"/>
    <xf numFmtId="165" fontId="19" fillId="0" borderId="36" xfId="2" applyNumberFormat="1" applyFont="1" applyBorder="1"/>
    <xf numFmtId="43" fontId="19" fillId="0" borderId="13" xfId="1" applyFont="1" applyBorder="1" applyAlignment="1">
      <alignment vertical="top"/>
    </xf>
    <xf numFmtId="165" fontId="19" fillId="0" borderId="36" xfId="2" applyNumberFormat="1" applyFont="1" applyBorder="1" applyAlignment="1">
      <alignment vertical="top"/>
    </xf>
    <xf numFmtId="39" fontId="19" fillId="0" borderId="13" xfId="1" applyNumberFormat="1" applyFont="1" applyBorder="1" applyAlignment="1">
      <alignment vertical="top"/>
    </xf>
    <xf numFmtId="0" fontId="0" fillId="36" borderId="39" xfId="0" applyFill="1" applyBorder="1"/>
    <xf numFmtId="0" fontId="18" fillId="0" borderId="40" xfId="5" applyFont="1" applyBorder="1"/>
    <xf numFmtId="165" fontId="18" fillId="0" borderId="41" xfId="2" applyNumberFormat="1" applyFont="1" applyBorder="1"/>
    <xf numFmtId="2" fontId="19" fillId="0" borderId="67" xfId="0" applyNumberFormat="1" applyFont="1" applyBorder="1" applyAlignment="1">
      <alignment horizontal="center"/>
    </xf>
    <xf numFmtId="10" fontId="19" fillId="0" borderId="24" xfId="5" applyNumberFormat="1" applyFont="1" applyBorder="1"/>
    <xf numFmtId="165" fontId="19" fillId="0" borderId="52" xfId="5" applyNumberFormat="1" applyFont="1" applyBorder="1"/>
    <xf numFmtId="0" fontId="19" fillId="0" borderId="13" xfId="5" applyFont="1" applyBorder="1"/>
    <xf numFmtId="44" fontId="19" fillId="0" borderId="36" xfId="5" applyNumberFormat="1" applyFont="1" applyBorder="1"/>
    <xf numFmtId="0" fontId="18" fillId="0" borderId="18" xfId="5" applyFont="1" applyBorder="1"/>
    <xf numFmtId="165" fontId="18" fillId="0" borderId="54" xfId="5" applyNumberFormat="1" applyFont="1" applyBorder="1"/>
    <xf numFmtId="2" fontId="19" fillId="0" borderId="43" xfId="0" applyNumberFormat="1" applyFont="1" applyBorder="1" applyAlignment="1">
      <alignment horizontal="center"/>
    </xf>
    <xf numFmtId="7" fontId="19" fillId="0" borderId="13" xfId="2" applyNumberFormat="1" applyFont="1" applyBorder="1"/>
    <xf numFmtId="168" fontId="26" fillId="0" borderId="0" xfId="5" applyNumberFormat="1" applyFont="1"/>
    <xf numFmtId="10" fontId="19" fillId="0" borderId="67" xfId="3" applyNumberFormat="1" applyFont="1" applyFill="1" applyBorder="1" applyAlignment="1">
      <alignment horizontal="center"/>
    </xf>
    <xf numFmtId="7" fontId="19" fillId="0" borderId="13" xfId="5" applyNumberFormat="1" applyFont="1" applyBorder="1"/>
    <xf numFmtId="165" fontId="19" fillId="0" borderId="36" xfId="5" applyNumberFormat="1" applyFont="1" applyBorder="1"/>
    <xf numFmtId="7" fontId="19" fillId="0" borderId="67" xfId="2" applyNumberFormat="1" applyFont="1" applyBorder="1" applyAlignment="1">
      <alignment horizontal="center" vertical="center"/>
    </xf>
    <xf numFmtId="10" fontId="19" fillId="0" borderId="68" xfId="3" applyNumberFormat="1" applyFont="1" applyFill="1" applyBorder="1" applyAlignment="1">
      <alignment horizontal="center"/>
    </xf>
    <xf numFmtId="43" fontId="19" fillId="0" borderId="0" xfId="5" applyNumberFormat="1" applyFont="1"/>
    <xf numFmtId="0" fontId="18" fillId="0" borderId="71" xfId="5" applyFont="1" applyBorder="1"/>
    <xf numFmtId="0" fontId="18" fillId="0" borderId="21" xfId="5" applyFont="1" applyBorder="1"/>
    <xf numFmtId="44" fontId="18" fillId="0" borderId="72" xfId="5" applyNumberFormat="1" applyFont="1" applyBorder="1"/>
    <xf numFmtId="0" fontId="26" fillId="0" borderId="0" xfId="0" applyFont="1" applyAlignment="1">
      <alignment horizontal="left" vertical="top" wrapText="1"/>
    </xf>
    <xf numFmtId="0" fontId="19" fillId="0" borderId="57" xfId="5" applyFont="1" applyBorder="1"/>
    <xf numFmtId="0" fontId="19" fillId="0" borderId="58" xfId="5" applyFont="1" applyBorder="1"/>
    <xf numFmtId="44" fontId="18" fillId="34" borderId="59" xfId="5" applyNumberFormat="1" applyFont="1" applyFill="1" applyBorder="1"/>
    <xf numFmtId="14" fontId="27" fillId="0" borderId="0" xfId="0" applyNumberFormat="1" applyFont="1" applyAlignment="1">
      <alignment horizontal="left"/>
    </xf>
    <xf numFmtId="0" fontId="19" fillId="0" borderId="69" xfId="0" applyFont="1" applyBorder="1"/>
    <xf numFmtId="169" fontId="30" fillId="0" borderId="43" xfId="0" applyNumberFormat="1" applyFont="1" applyBorder="1" applyAlignment="1">
      <alignment horizontal="center"/>
    </xf>
    <xf numFmtId="169" fontId="18" fillId="0" borderId="44" xfId="0" applyNumberFormat="1" applyFont="1" applyBorder="1" applyAlignment="1">
      <alignment horizontal="center"/>
    </xf>
    <xf numFmtId="0" fontId="18" fillId="0" borderId="32" xfId="0" applyFont="1" applyBorder="1" applyAlignment="1">
      <alignment horizontal="left"/>
    </xf>
    <xf numFmtId="0" fontId="18" fillId="0" borderId="33" xfId="0" applyFont="1" applyBorder="1" applyAlignment="1">
      <alignment horizontal="center"/>
    </xf>
    <xf numFmtId="169" fontId="19" fillId="0" borderId="34" xfId="0" applyNumberFormat="1" applyFont="1" applyBorder="1"/>
    <xf numFmtId="6" fontId="19" fillId="0" borderId="13" xfId="0" applyNumberFormat="1" applyFont="1" applyBorder="1"/>
    <xf numFmtId="2" fontId="19" fillId="0" borderId="36" xfId="0" applyNumberFormat="1" applyFont="1" applyBorder="1" applyAlignment="1">
      <alignment horizontal="center"/>
    </xf>
    <xf numFmtId="170" fontId="19" fillId="0" borderId="0" xfId="10" applyNumberFormat="1" applyFont="1" applyFill="1" applyBorder="1" applyAlignment="1">
      <alignment horizontal="right"/>
    </xf>
    <xf numFmtId="169" fontId="18" fillId="0" borderId="58" xfId="0" applyNumberFormat="1" applyFont="1" applyBorder="1" applyAlignment="1">
      <alignment horizontal="center"/>
    </xf>
    <xf numFmtId="169" fontId="30" fillId="0" borderId="58" xfId="0" applyNumberFormat="1" applyFont="1" applyBorder="1" applyAlignment="1">
      <alignment horizontal="center"/>
    </xf>
    <xf numFmtId="42" fontId="18" fillId="0" borderId="59" xfId="0" applyNumberFormat="1" applyFont="1" applyBorder="1" applyAlignment="1">
      <alignment horizontal="center"/>
    </xf>
    <xf numFmtId="171" fontId="19" fillId="0" borderId="51" xfId="0" applyNumberFormat="1" applyFont="1" applyBorder="1"/>
    <xf numFmtId="169" fontId="19" fillId="0" borderId="32" xfId="0" applyNumberFormat="1" applyFont="1" applyBorder="1"/>
    <xf numFmtId="6" fontId="19" fillId="0" borderId="33" xfId="11" applyNumberFormat="1" applyFont="1" applyFill="1" applyBorder="1"/>
    <xf numFmtId="0" fontId="30" fillId="0" borderId="34" xfId="0" applyFont="1" applyBorder="1"/>
    <xf numFmtId="42" fontId="30" fillId="0" borderId="13" xfId="0" applyNumberFormat="1" applyFont="1" applyBorder="1" applyAlignment="1">
      <alignment horizontal="center"/>
    </xf>
    <xf numFmtId="0" fontId="30" fillId="0" borderId="36" xfId="0" applyFont="1" applyBorder="1" applyAlignment="1">
      <alignment horizontal="center"/>
    </xf>
    <xf numFmtId="172" fontId="19" fillId="0" borderId="0" xfId="10" applyNumberFormat="1" applyFont="1" applyFill="1" applyBorder="1" applyAlignment="1">
      <alignment horizontal="right"/>
    </xf>
    <xf numFmtId="6" fontId="19" fillId="0" borderId="24" xfId="0" applyNumberFormat="1" applyFont="1" applyBorder="1"/>
    <xf numFmtId="6" fontId="19" fillId="0" borderId="52" xfId="11" applyNumberFormat="1" applyFont="1" applyFill="1" applyBorder="1"/>
    <xf numFmtId="0" fontId="19" fillId="0" borderId="73" xfId="0" applyFont="1" applyBorder="1"/>
    <xf numFmtId="0" fontId="0" fillId="0" borderId="13" xfId="0" applyBorder="1"/>
    <xf numFmtId="10" fontId="19" fillId="0" borderId="50" xfId="0" applyNumberFormat="1" applyFont="1" applyBorder="1"/>
    <xf numFmtId="39" fontId="18" fillId="0" borderId="0" xfId="10" applyNumberFormat="1" applyFont="1" applyFill="1" applyBorder="1" applyAlignment="1">
      <alignment horizontal="center"/>
    </xf>
    <xf numFmtId="6" fontId="19" fillId="0" borderId="33" xfId="11" applyNumberFormat="1" applyFont="1" applyFill="1" applyBorder="1" applyAlignment="1">
      <alignment horizontal="right"/>
    </xf>
    <xf numFmtId="171" fontId="19" fillId="0" borderId="34" xfId="0" applyNumberFormat="1" applyFont="1" applyBorder="1"/>
    <xf numFmtId="166" fontId="19" fillId="0" borderId="50" xfId="0" applyNumberFormat="1" applyFont="1" applyBorder="1"/>
    <xf numFmtId="169" fontId="18" fillId="0" borderId="0" xfId="0" applyNumberFormat="1" applyFont="1"/>
    <xf numFmtId="0" fontId="32" fillId="0" borderId="32" xfId="0" applyFont="1" applyBorder="1"/>
    <xf numFmtId="5" fontId="19" fillId="0" borderId="33" xfId="0" applyNumberFormat="1" applyFont="1" applyBorder="1" applyAlignment="1">
      <alignment horizontal="right"/>
    </xf>
    <xf numFmtId="5" fontId="0" fillId="0" borderId="36" xfId="0" applyNumberFormat="1" applyBorder="1"/>
    <xf numFmtId="0" fontId="30" fillId="0" borderId="0" xfId="0" applyFont="1"/>
    <xf numFmtId="10" fontId="19" fillId="0" borderId="13" xfId="0" applyNumberFormat="1" applyFont="1" applyBorder="1"/>
    <xf numFmtId="6" fontId="19" fillId="0" borderId="44" xfId="0" applyNumberFormat="1" applyFont="1" applyBorder="1"/>
    <xf numFmtId="0" fontId="18" fillId="0" borderId="53" xfId="0" applyFont="1" applyBorder="1" applyAlignment="1">
      <alignment horizontal="left"/>
    </xf>
    <xf numFmtId="169" fontId="18" fillId="0" borderId="18" xfId="0" applyNumberFormat="1" applyFont="1" applyBorder="1" applyAlignment="1">
      <alignment horizontal="center"/>
    </xf>
    <xf numFmtId="10" fontId="18" fillId="0" borderId="18" xfId="0" applyNumberFormat="1" applyFont="1" applyBorder="1" applyAlignment="1">
      <alignment horizontal="right"/>
    </xf>
    <xf numFmtId="6" fontId="18" fillId="0" borderId="54" xfId="11" applyNumberFormat="1" applyFont="1" applyFill="1" applyBorder="1" applyAlignment="1">
      <alignment horizontal="right"/>
    </xf>
    <xf numFmtId="0" fontId="0" fillId="0" borderId="66" xfId="0" applyBorder="1"/>
    <xf numFmtId="10" fontId="0" fillId="0" borderId="50" xfId="0" applyNumberFormat="1" applyBorder="1"/>
    <xf numFmtId="10" fontId="0" fillId="0" borderId="65" xfId="0" applyNumberFormat="1" applyBorder="1"/>
    <xf numFmtId="10" fontId="18" fillId="0" borderId="28" xfId="0" applyNumberFormat="1" applyFont="1" applyBorder="1" applyAlignment="1">
      <alignment horizontal="center"/>
    </xf>
    <xf numFmtId="8" fontId="19" fillId="0" borderId="0" xfId="11" applyNumberFormat="1" applyFont="1" applyFill="1" applyBorder="1" applyAlignment="1">
      <alignment horizontal="center"/>
    </xf>
    <xf numFmtId="10" fontId="33" fillId="0" borderId="0" xfId="0" applyNumberFormat="1" applyFont="1"/>
    <xf numFmtId="0" fontId="19" fillId="0" borderId="46" xfId="0" applyFont="1" applyBorder="1" applyAlignment="1">
      <alignment horizontal="center"/>
    </xf>
    <xf numFmtId="10" fontId="19" fillId="0" borderId="46" xfId="0" applyNumberFormat="1" applyFont="1" applyBorder="1"/>
    <xf numFmtId="169" fontId="18" fillId="0" borderId="13" xfId="0" applyNumberFormat="1" applyFont="1" applyBorder="1" applyAlignment="1">
      <alignment horizontal="center"/>
    </xf>
    <xf numFmtId="164" fontId="30" fillId="0" borderId="13" xfId="10" applyNumberFormat="1" applyFont="1" applyFill="1" applyBorder="1" applyAlignment="1">
      <alignment horizontal="center" wrapText="1"/>
    </xf>
    <xf numFmtId="6" fontId="18" fillId="0" borderId="33" xfId="11" applyNumberFormat="1" applyFont="1" applyFill="1" applyBorder="1"/>
    <xf numFmtId="169" fontId="32" fillId="0" borderId="13" xfId="0" applyNumberFormat="1" applyFont="1" applyBorder="1" applyAlignment="1">
      <alignment horizontal="left"/>
    </xf>
    <xf numFmtId="173" fontId="19" fillId="0" borderId="13" xfId="10" applyNumberFormat="1" applyFont="1" applyFill="1" applyBorder="1" applyAlignment="1">
      <alignment horizontal="center"/>
    </xf>
    <xf numFmtId="0" fontId="0" fillId="0" borderId="0" xfId="0" applyAlignment="1">
      <alignment horizontal="center"/>
    </xf>
    <xf numFmtId="0" fontId="18" fillId="0" borderId="53" xfId="0" applyFont="1" applyBorder="1"/>
    <xf numFmtId="0" fontId="19" fillId="0" borderId="18" xfId="0" applyFont="1" applyBorder="1" applyAlignment="1">
      <alignment horizontal="center"/>
    </xf>
    <xf numFmtId="6" fontId="18" fillId="0" borderId="54" xfId="0" applyNumberFormat="1" applyFont="1" applyBorder="1"/>
    <xf numFmtId="6" fontId="18" fillId="0" borderId="33" xfId="0" applyNumberFormat="1" applyFont="1" applyBorder="1"/>
    <xf numFmtId="10" fontId="0" fillId="0" borderId="0" xfId="0" applyNumberFormat="1" applyAlignment="1">
      <alignment horizontal="center"/>
    </xf>
    <xf numFmtId="6" fontId="19" fillId="0" borderId="14" xfId="0" applyNumberFormat="1" applyFont="1" applyBorder="1"/>
    <xf numFmtId="173" fontId="19" fillId="0" borderId="14" xfId="10" applyNumberFormat="1" applyFont="1" applyFill="1" applyBorder="1" applyAlignment="1">
      <alignment horizontal="center"/>
    </xf>
    <xf numFmtId="0" fontId="19" fillId="0" borderId="24" xfId="0" applyFont="1" applyBorder="1" applyAlignment="1">
      <alignment horizontal="center"/>
    </xf>
    <xf numFmtId="10" fontId="19" fillId="0" borderId="24" xfId="0" applyNumberFormat="1" applyFont="1" applyBorder="1" applyAlignment="1">
      <alignment horizontal="center"/>
    </xf>
    <xf numFmtId="6" fontId="19" fillId="0" borderId="52" xfId="0" applyNumberFormat="1" applyFont="1" applyBorder="1"/>
    <xf numFmtId="169" fontId="18" fillId="0" borderId="43" xfId="0" applyNumberFormat="1" applyFont="1" applyBorder="1"/>
    <xf numFmtId="173" fontId="18" fillId="0" borderId="74" xfId="10" applyNumberFormat="1" applyFont="1" applyFill="1" applyBorder="1" applyAlignment="1">
      <alignment horizontal="center"/>
    </xf>
    <xf numFmtId="39" fontId="18" fillId="0" borderId="43" xfId="11" applyNumberFormat="1" applyFont="1" applyFill="1" applyBorder="1" applyAlignment="1">
      <alignment horizontal="center"/>
    </xf>
    <xf numFmtId="0" fontId="0" fillId="0" borderId="18" xfId="0" applyBorder="1" applyAlignment="1">
      <alignment horizontal="center"/>
    </xf>
    <xf numFmtId="0" fontId="0" fillId="0" borderId="18" xfId="0" applyBorder="1"/>
    <xf numFmtId="0" fontId="18" fillId="0" borderId="57" xfId="0" applyFont="1" applyBorder="1"/>
    <xf numFmtId="0" fontId="0" fillId="0" borderId="58" xfId="0" applyBorder="1" applyAlignment="1">
      <alignment horizontal="center"/>
    </xf>
    <xf numFmtId="0" fontId="0" fillId="0" borderId="58" xfId="0" applyBorder="1"/>
    <xf numFmtId="6" fontId="18" fillId="34" borderId="59" xfId="0" applyNumberFormat="1" applyFont="1" applyFill="1" applyBorder="1"/>
    <xf numFmtId="10" fontId="0" fillId="0" borderId="0" xfId="3" applyNumberFormat="1" applyFont="1"/>
    <xf numFmtId="8" fontId="0" fillId="0" borderId="0" xfId="0" applyNumberFormat="1"/>
    <xf numFmtId="165" fontId="0" fillId="0" borderId="0" xfId="2" applyNumberFormat="1" applyFont="1"/>
    <xf numFmtId="10" fontId="32" fillId="0" borderId="0" xfId="3" applyNumberFormat="1" applyFont="1" applyAlignment="1">
      <alignment horizontal="center"/>
    </xf>
    <xf numFmtId="44" fontId="0" fillId="0" borderId="0" xfId="0" applyNumberFormat="1"/>
    <xf numFmtId="164" fontId="32" fillId="0" borderId="0" xfId="10" applyNumberFormat="1" applyFont="1" applyAlignment="1">
      <alignment horizontal="center"/>
    </xf>
    <xf numFmtId="14" fontId="34" fillId="0" borderId="0" xfId="0" applyNumberFormat="1" applyFont="1"/>
    <xf numFmtId="0" fontId="34" fillId="0" borderId="0" xfId="0" applyFont="1" applyAlignment="1">
      <alignment horizontal="center"/>
    </xf>
    <xf numFmtId="0" fontId="34" fillId="0" borderId="0" xfId="0" applyFont="1"/>
    <xf numFmtId="0" fontId="35" fillId="0" borderId="0" xfId="0" applyFont="1"/>
    <xf numFmtId="0" fontId="37" fillId="0" borderId="0" xfId="0" applyFont="1"/>
    <xf numFmtId="0" fontId="40" fillId="42" borderId="31" xfId="0" applyFont="1" applyFill="1" applyBorder="1" applyAlignment="1">
      <alignment horizontal="center" vertical="center"/>
    </xf>
    <xf numFmtId="0" fontId="41" fillId="0" borderId="32" xfId="0" applyFont="1" applyBorder="1" applyAlignment="1">
      <alignment horizontal="left"/>
    </xf>
    <xf numFmtId="164" fontId="27" fillId="0" borderId="33" xfId="1" applyNumberFormat="1" applyFont="1" applyFill="1" applyBorder="1"/>
    <xf numFmtId="0" fontId="0" fillId="0" borderId="32" xfId="0" applyBorder="1"/>
    <xf numFmtId="6" fontId="43" fillId="0" borderId="0" xfId="0" applyNumberFormat="1" applyFont="1" applyAlignment="1">
      <alignment horizontal="center"/>
    </xf>
    <xf numFmtId="0" fontId="44" fillId="0" borderId="34" xfId="0" applyFont="1" applyBorder="1"/>
    <xf numFmtId="0" fontId="44" fillId="0" borderId="13" xfId="0" applyFont="1" applyBorder="1" applyAlignment="1">
      <alignment horizontal="center"/>
    </xf>
    <xf numFmtId="0" fontId="44" fillId="0" borderId="36" xfId="0" applyFont="1" applyBorder="1" applyAlignment="1">
      <alignment horizontal="center"/>
    </xf>
    <xf numFmtId="0" fontId="0" fillId="0" borderId="34" xfId="0" applyBorder="1"/>
    <xf numFmtId="43" fontId="0" fillId="0" borderId="13" xfId="1" applyFont="1" applyFill="1" applyBorder="1"/>
    <xf numFmtId="44" fontId="0" fillId="0" borderId="36" xfId="2" applyFont="1" applyFill="1" applyBorder="1"/>
    <xf numFmtId="49" fontId="41" fillId="0" borderId="50" xfId="0" applyNumberFormat="1" applyFont="1" applyBorder="1"/>
    <xf numFmtId="0" fontId="41" fillId="0" borderId="0" xfId="0" applyFont="1" applyAlignment="1">
      <alignment horizontal="center"/>
    </xf>
    <xf numFmtId="49" fontId="41" fillId="0" borderId="35" xfId="0" applyNumberFormat="1" applyFont="1" applyBorder="1"/>
    <xf numFmtId="0" fontId="46" fillId="0" borderId="40" xfId="0" applyFont="1" applyBorder="1"/>
    <xf numFmtId="44" fontId="46" fillId="0" borderId="14" xfId="2" applyFont="1" applyFill="1" applyBorder="1" applyAlignment="1">
      <alignment horizontal="right"/>
    </xf>
    <xf numFmtId="43" fontId="46" fillId="0" borderId="14" xfId="1" applyFont="1" applyFill="1" applyBorder="1" applyAlignment="1">
      <alignment horizontal="center"/>
    </xf>
    <xf numFmtId="43" fontId="46" fillId="0" borderId="41" xfId="1" applyFont="1" applyFill="1" applyBorder="1" applyAlignment="1">
      <alignment horizontal="center"/>
    </xf>
    <xf numFmtId="2" fontId="41" fillId="0" borderId="0" xfId="0" applyNumberFormat="1" applyFont="1" applyAlignment="1">
      <alignment horizontal="center"/>
    </xf>
    <xf numFmtId="0" fontId="41" fillId="0" borderId="34" xfId="0" applyFont="1" applyBorder="1"/>
    <xf numFmtId="10" fontId="41" fillId="0" borderId="13" xfId="0" applyNumberFormat="1" applyFont="1" applyBorder="1" applyAlignment="1">
      <alignment horizontal="right"/>
    </xf>
    <xf numFmtId="0" fontId="41" fillId="0" borderId="13" xfId="0" applyFont="1" applyBorder="1" applyAlignment="1">
      <alignment horizontal="right"/>
    </xf>
    <xf numFmtId="6" fontId="41" fillId="0" borderId="36" xfId="0" applyNumberFormat="1" applyFont="1" applyBorder="1"/>
    <xf numFmtId="4" fontId="43" fillId="0" borderId="0" xfId="0" applyNumberFormat="1" applyFont="1" applyAlignment="1">
      <alignment horizontal="center"/>
    </xf>
    <xf numFmtId="0" fontId="44" fillId="0" borderId="40" xfId="0" applyFont="1" applyBorder="1"/>
    <xf numFmtId="0" fontId="44" fillId="0" borderId="14" xfId="0" applyFont="1" applyBorder="1" applyAlignment="1">
      <alignment horizontal="right"/>
    </xf>
    <xf numFmtId="44" fontId="44" fillId="0" borderId="41" xfId="0" applyNumberFormat="1" applyFont="1" applyBorder="1"/>
    <xf numFmtId="2" fontId="43" fillId="0" borderId="24" xfId="0" applyNumberFormat="1" applyFont="1" applyBorder="1" applyAlignment="1">
      <alignment horizontal="center"/>
    </xf>
    <xf numFmtId="0" fontId="41" fillId="0" borderId="69" xfId="0" applyFont="1" applyBorder="1"/>
    <xf numFmtId="0" fontId="41" fillId="0" borderId="43" xfId="0" applyFont="1" applyBorder="1" applyAlignment="1">
      <alignment horizontal="right"/>
    </xf>
    <xf numFmtId="165" fontId="41" fillId="0" borderId="44" xfId="0" applyNumberFormat="1" applyFont="1" applyBorder="1"/>
    <xf numFmtId="165" fontId="41" fillId="0" borderId="36" xfId="0" applyNumberFormat="1" applyFont="1" applyBorder="1"/>
    <xf numFmtId="0" fontId="41" fillId="0" borderId="32" xfId="0" applyFont="1" applyBorder="1"/>
    <xf numFmtId="10" fontId="43" fillId="0" borderId="0" xfId="0" applyNumberFormat="1" applyFont="1" applyAlignment="1">
      <alignment horizontal="center"/>
    </xf>
    <xf numFmtId="0" fontId="41" fillId="0" borderId="14" xfId="0" applyFont="1" applyBorder="1" applyAlignment="1">
      <alignment horizontal="right"/>
    </xf>
    <xf numFmtId="5" fontId="43" fillId="0" borderId="0" xfId="0" applyNumberFormat="1" applyFont="1" applyAlignment="1">
      <alignment horizontal="center"/>
    </xf>
    <xf numFmtId="0" fontId="37" fillId="36" borderId="0" xfId="0" applyFont="1" applyFill="1"/>
    <xf numFmtId="0" fontId="19" fillId="0" borderId="44" xfId="0" applyFont="1" applyBorder="1"/>
    <xf numFmtId="0" fontId="19" fillId="0" borderId="34" xfId="5" applyFont="1" applyBorder="1" applyAlignment="1">
      <alignment horizontal="left"/>
    </xf>
    <xf numFmtId="10" fontId="35" fillId="0" borderId="13" xfId="0" applyNumberFormat="1" applyFont="1" applyBorder="1"/>
    <xf numFmtId="0" fontId="35" fillId="0" borderId="13" xfId="0" applyFont="1" applyBorder="1"/>
    <xf numFmtId="6" fontId="44" fillId="0" borderId="36" xfId="0" applyNumberFormat="1" applyFont="1" applyBorder="1"/>
    <xf numFmtId="0" fontId="41" fillId="0" borderId="57" xfId="0" applyFont="1" applyBorder="1"/>
    <xf numFmtId="10" fontId="43" fillId="0" borderId="58" xfId="0" applyNumberFormat="1" applyFont="1" applyBorder="1" applyAlignment="1">
      <alignment horizontal="center"/>
    </xf>
    <xf numFmtId="0" fontId="43" fillId="0" borderId="73" xfId="0" applyFont="1" applyBorder="1"/>
    <xf numFmtId="10" fontId="43" fillId="0" borderId="66" xfId="0" applyNumberFormat="1" applyFont="1" applyBorder="1"/>
    <xf numFmtId="0" fontId="43" fillId="0" borderId="66" xfId="0" applyFont="1" applyBorder="1"/>
    <xf numFmtId="6" fontId="43" fillId="0" borderId="50" xfId="0" applyNumberFormat="1" applyFont="1" applyBorder="1"/>
    <xf numFmtId="0" fontId="19" fillId="0" borderId="71" xfId="5" applyFont="1" applyBorder="1"/>
    <xf numFmtId="10" fontId="41" fillId="0" borderId="76" xfId="0" applyNumberFormat="1" applyFont="1" applyBorder="1" applyAlignment="1">
      <alignment horizontal="center"/>
    </xf>
    <xf numFmtId="0" fontId="47" fillId="0" borderId="77" xfId="0" applyFont="1" applyBorder="1"/>
    <xf numFmtId="10" fontId="35" fillId="0" borderId="78" xfId="0" applyNumberFormat="1" applyFont="1" applyBorder="1"/>
    <xf numFmtId="0" fontId="35" fillId="0" borderId="78" xfId="0" applyFont="1" applyBorder="1"/>
    <xf numFmtId="44" fontId="44" fillId="0" borderId="79" xfId="0" applyNumberFormat="1" applyFont="1" applyBorder="1"/>
    <xf numFmtId="3" fontId="39" fillId="42" borderId="0" xfId="0" applyNumberFormat="1" applyFont="1" applyFill="1" applyAlignment="1">
      <alignment horizontal="center"/>
    </xf>
    <xf numFmtId="0" fontId="37" fillId="42" borderId="0" xfId="0" applyFont="1" applyFill="1" applyAlignment="1">
      <alignment horizontal="center"/>
    </xf>
    <xf numFmtId="0" fontId="47" fillId="0" borderId="55" xfId="0" applyFont="1" applyBorder="1"/>
    <xf numFmtId="0" fontId="35" fillId="0" borderId="65" xfId="0" applyFont="1" applyBorder="1"/>
    <xf numFmtId="8" fontId="47" fillId="34" borderId="28" xfId="0" applyNumberFormat="1" applyFont="1" applyFill="1" applyBorder="1"/>
    <xf numFmtId="0" fontId="39" fillId="42" borderId="0" xfId="0" applyFont="1" applyFill="1" applyAlignment="1">
      <alignment horizontal="center"/>
    </xf>
    <xf numFmtId="0" fontId="37" fillId="42" borderId="0" xfId="0" applyFont="1" applyFill="1"/>
    <xf numFmtId="0" fontId="48" fillId="0" borderId="0" xfId="0" applyFont="1" applyAlignment="1">
      <alignment horizontal="center"/>
    </xf>
    <xf numFmtId="0" fontId="39" fillId="42" borderId="0" xfId="0" applyFont="1" applyFill="1"/>
    <xf numFmtId="8" fontId="39" fillId="42" borderId="0" xfId="0" applyNumberFormat="1" applyFont="1" applyFill="1" applyAlignment="1">
      <alignment horizontal="center" vertical="center"/>
    </xf>
    <xf numFmtId="175" fontId="35" fillId="0" borderId="0" xfId="3" applyNumberFormat="1" applyFont="1" applyFill="1" applyBorder="1"/>
    <xf numFmtId="3" fontId="37" fillId="42" borderId="0" xfId="0" applyNumberFormat="1" applyFont="1" applyFill="1" applyAlignment="1">
      <alignment horizontal="center"/>
    </xf>
    <xf numFmtId="6" fontId="37" fillId="42" borderId="0" xfId="0" applyNumberFormat="1" applyFont="1" applyFill="1"/>
    <xf numFmtId="0" fontId="39" fillId="42" borderId="0" xfId="0" applyFont="1" applyFill="1" applyAlignment="1">
      <alignment horizontal="center" vertical="center"/>
    </xf>
    <xf numFmtId="8" fontId="37" fillId="42" borderId="0" xfId="0" applyNumberFormat="1" applyFont="1" applyFill="1"/>
    <xf numFmtId="0" fontId="49" fillId="0" borderId="0" xfId="0" applyFont="1"/>
    <xf numFmtId="175" fontId="49" fillId="0" borderId="0" xfId="3" applyNumberFormat="1" applyFont="1" applyBorder="1"/>
    <xf numFmtId="0" fontId="50" fillId="0" borderId="0" xfId="0" applyFont="1"/>
    <xf numFmtId="3" fontId="37" fillId="0" borderId="0" xfId="0" applyNumberFormat="1" applyFont="1" applyAlignment="1">
      <alignment horizontal="center"/>
    </xf>
    <xf numFmtId="6" fontId="37" fillId="0" borderId="0" xfId="0" applyNumberFormat="1" applyFont="1"/>
    <xf numFmtId="14" fontId="51" fillId="0" borderId="0" xfId="0" applyNumberFormat="1" applyFont="1" applyAlignment="1">
      <alignment horizontal="left"/>
    </xf>
    <xf numFmtId="0" fontId="51" fillId="0" borderId="0" xfId="0" applyFont="1" applyAlignment="1">
      <alignment horizontal="left"/>
    </xf>
    <xf numFmtId="0" fontId="52" fillId="0" borderId="0" xfId="0" applyFont="1" applyAlignment="1">
      <alignment horizontal="right"/>
    </xf>
    <xf numFmtId="0" fontId="53" fillId="0" borderId="0" xfId="0" applyFont="1"/>
    <xf numFmtId="0" fontId="0" fillId="0" borderId="0" xfId="0" applyAlignment="1">
      <alignment vertical="center"/>
    </xf>
    <xf numFmtId="0" fontId="16" fillId="36" borderId="33" xfId="0" applyFont="1" applyFill="1" applyBorder="1" applyAlignment="1">
      <alignment horizontal="center"/>
    </xf>
    <xf numFmtId="3" fontId="16" fillId="0" borderId="26" xfId="0" applyNumberFormat="1" applyFont="1" applyBorder="1"/>
    <xf numFmtId="3" fontId="16" fillId="0" borderId="0" xfId="0" applyNumberFormat="1" applyFont="1"/>
    <xf numFmtId="3" fontId="16" fillId="0" borderId="27" xfId="0" applyNumberFormat="1" applyFont="1" applyBorder="1" applyAlignment="1">
      <alignment horizontal="right"/>
    </xf>
    <xf numFmtId="3" fontId="16" fillId="0" borderId="29" xfId="0" applyNumberFormat="1" applyFont="1" applyBorder="1" applyAlignment="1">
      <alignment horizontal="center"/>
    </xf>
    <xf numFmtId="169" fontId="19" fillId="0" borderId="32" xfId="0" applyNumberFormat="1" applyFont="1" applyBorder="1" applyAlignment="1">
      <alignment horizontal="left"/>
    </xf>
    <xf numFmtId="0" fontId="16" fillId="0" borderId="30" xfId="0" applyFont="1" applyBorder="1"/>
    <xf numFmtId="0" fontId="16" fillId="0" borderId="11" xfId="0" applyFont="1" applyBorder="1" applyAlignment="1">
      <alignment horizontal="center"/>
    </xf>
    <xf numFmtId="0" fontId="16" fillId="0" borderId="80" xfId="0" applyFont="1" applyBorder="1" applyAlignment="1">
      <alignment horizontal="center"/>
    </xf>
    <xf numFmtId="169" fontId="0" fillId="0" borderId="32" xfId="0" applyNumberFormat="1" applyBorder="1"/>
    <xf numFmtId="4" fontId="0" fillId="0" borderId="0" xfId="0" applyNumberFormat="1" applyAlignment="1">
      <alignment horizontal="center"/>
    </xf>
    <xf numFmtId="169" fontId="19" fillId="0" borderId="49" xfId="0" applyNumberFormat="1" applyFont="1" applyBorder="1" applyAlignment="1">
      <alignment horizontal="center"/>
    </xf>
    <xf numFmtId="6" fontId="0" fillId="0" borderId="33" xfId="0" applyNumberFormat="1" applyBorder="1" applyAlignment="1">
      <alignment horizontal="right"/>
    </xf>
    <xf numFmtId="0" fontId="0" fillId="0" borderId="33" xfId="0" applyBorder="1"/>
    <xf numFmtId="169" fontId="19" fillId="0" borderId="0" xfId="0" applyNumberFormat="1" applyFont="1" applyAlignment="1">
      <alignment horizontal="center"/>
    </xf>
    <xf numFmtId="0" fontId="16" fillId="36" borderId="10" xfId="0" applyFont="1" applyFill="1" applyBorder="1"/>
    <xf numFmtId="4" fontId="16" fillId="36" borderId="11" xfId="0" applyNumberFormat="1" applyFont="1" applyFill="1" applyBorder="1" applyAlignment="1">
      <alignment horizontal="center"/>
    </xf>
    <xf numFmtId="0" fontId="0" fillId="36" borderId="11" xfId="0" applyFill="1" applyBorder="1" applyAlignment="1">
      <alignment horizontal="center"/>
    </xf>
    <xf numFmtId="6" fontId="16" fillId="36" borderId="12" xfId="0" applyNumberFormat="1" applyFont="1" applyFill="1" applyBorder="1" applyAlignment="1">
      <alignment horizontal="right"/>
    </xf>
    <xf numFmtId="0" fontId="0" fillId="36" borderId="32" xfId="0" applyFill="1" applyBorder="1"/>
    <xf numFmtId="176" fontId="0" fillId="36" borderId="0" xfId="0" applyNumberFormat="1" applyFill="1" applyAlignment="1">
      <alignment horizontal="right"/>
    </xf>
    <xf numFmtId="10" fontId="0" fillId="36" borderId="0" xfId="0" applyNumberFormat="1" applyFill="1" applyAlignment="1">
      <alignment horizontal="center"/>
    </xf>
    <xf numFmtId="6" fontId="0" fillId="36" borderId="33" xfId="0" applyNumberFormat="1" applyFill="1" applyBorder="1" applyAlignment="1">
      <alignment horizontal="right"/>
    </xf>
    <xf numFmtId="0" fontId="0" fillId="36" borderId="45" xfId="0" applyFill="1" applyBorder="1"/>
    <xf numFmtId="10" fontId="0" fillId="36" borderId="46" xfId="0" applyNumberFormat="1" applyFill="1" applyBorder="1" applyAlignment="1">
      <alignment horizontal="right"/>
    </xf>
    <xf numFmtId="10" fontId="0" fillId="36" borderId="46" xfId="0" applyNumberFormat="1" applyFill="1" applyBorder="1" applyAlignment="1">
      <alignment horizontal="center"/>
    </xf>
    <xf numFmtId="6" fontId="0" fillId="36" borderId="47" xfId="0" applyNumberFormat="1" applyFill="1" applyBorder="1" applyAlignment="1">
      <alignment horizontal="right"/>
    </xf>
    <xf numFmtId="1" fontId="19" fillId="0" borderId="33" xfId="0" applyNumberFormat="1" applyFont="1" applyBorder="1" applyAlignment="1">
      <alignment horizontal="right"/>
    </xf>
    <xf numFmtId="0" fontId="16" fillId="36" borderId="81" xfId="0" applyFont="1" applyFill="1" applyBorder="1"/>
    <xf numFmtId="0" fontId="16" fillId="36" borderId="82" xfId="0" applyFont="1" applyFill="1" applyBorder="1"/>
    <xf numFmtId="0" fontId="0" fillId="36" borderId="82" xfId="0" applyFill="1" applyBorder="1" applyAlignment="1">
      <alignment horizontal="right"/>
    </xf>
    <xf numFmtId="6" fontId="0" fillId="36" borderId="83" xfId="0" applyNumberFormat="1" applyFill="1" applyBorder="1" applyAlignment="1">
      <alignment horizontal="right"/>
    </xf>
    <xf numFmtId="0" fontId="0" fillId="36" borderId="32" xfId="0" applyFill="1" applyBorder="1" applyAlignment="1">
      <alignment vertical="center"/>
    </xf>
    <xf numFmtId="0" fontId="0" fillId="36" borderId="0" xfId="0" applyFill="1" applyAlignment="1">
      <alignment vertical="center"/>
    </xf>
    <xf numFmtId="49" fontId="16" fillId="36" borderId="0" xfId="0" applyNumberFormat="1" applyFont="1" applyFill="1" applyAlignment="1">
      <alignment horizontal="right"/>
    </xf>
    <xf numFmtId="0" fontId="0" fillId="36" borderId="0" xfId="0" applyFill="1"/>
    <xf numFmtId="0" fontId="16" fillId="36" borderId="30" xfId="0" applyFont="1" applyFill="1" applyBorder="1"/>
    <xf numFmtId="0" fontId="16" fillId="36" borderId="11" xfId="0" applyFont="1" applyFill="1" applyBorder="1"/>
    <xf numFmtId="0" fontId="0" fillId="0" borderId="11" xfId="0" applyBorder="1" applyAlignment="1">
      <alignment horizontal="right"/>
    </xf>
    <xf numFmtId="6" fontId="0" fillId="36" borderId="80" xfId="0" applyNumberFormat="1" applyFill="1" applyBorder="1" applyAlignment="1">
      <alignment horizontal="right"/>
    </xf>
    <xf numFmtId="0" fontId="16" fillId="36" borderId="32" xfId="0" applyFont="1" applyFill="1" applyBorder="1"/>
    <xf numFmtId="0" fontId="16" fillId="36" borderId="0" xfId="0" applyFont="1" applyFill="1"/>
    <xf numFmtId="0" fontId="0" fillId="0" borderId="0" xfId="0" applyAlignment="1">
      <alignment horizontal="right"/>
    </xf>
    <xf numFmtId="0" fontId="16" fillId="36" borderId="53" xfId="0" applyFont="1" applyFill="1" applyBorder="1"/>
    <xf numFmtId="0" fontId="16" fillId="36" borderId="18" xfId="0" applyFont="1" applyFill="1" applyBorder="1"/>
    <xf numFmtId="0" fontId="16" fillId="0" borderId="18" xfId="0" applyFont="1" applyBorder="1" applyAlignment="1">
      <alignment horizontal="center"/>
    </xf>
    <xf numFmtId="6" fontId="16" fillId="36" borderId="54" xfId="0" applyNumberFormat="1" applyFont="1" applyFill="1" applyBorder="1" applyAlignment="1">
      <alignment horizontal="right"/>
    </xf>
    <xf numFmtId="0" fontId="19" fillId="0" borderId="84" xfId="5" applyFont="1" applyBorder="1" applyAlignment="1">
      <alignment horizontal="left"/>
    </xf>
    <xf numFmtId="6" fontId="16" fillId="36" borderId="33" xfId="0" applyNumberFormat="1" applyFont="1" applyFill="1" applyBorder="1" applyAlignment="1">
      <alignment horizontal="right"/>
    </xf>
    <xf numFmtId="10" fontId="55" fillId="0" borderId="0" xfId="13" applyNumberFormat="1" applyFont="1" applyFill="1" applyBorder="1" applyAlignment="1">
      <alignment horizontal="right"/>
    </xf>
    <xf numFmtId="0" fontId="19" fillId="36" borderId="32" xfId="0" applyFont="1" applyFill="1" applyBorder="1"/>
    <xf numFmtId="0" fontId="19" fillId="36" borderId="0" xfId="0" applyFont="1" applyFill="1"/>
    <xf numFmtId="10" fontId="19" fillId="0" borderId="0" xfId="0" applyNumberFormat="1" applyFont="1" applyAlignment="1">
      <alignment horizontal="center"/>
    </xf>
    <xf numFmtId="6" fontId="19" fillId="36" borderId="33" xfId="0" applyNumberFormat="1" applyFont="1" applyFill="1" applyBorder="1" applyAlignment="1">
      <alignment horizontal="right"/>
    </xf>
    <xf numFmtId="0" fontId="54" fillId="0" borderId="0" xfId="14" applyFont="1" applyAlignment="1">
      <alignment horizontal="left"/>
    </xf>
    <xf numFmtId="0" fontId="16" fillId="36" borderId="18" xfId="0" applyFont="1" applyFill="1" applyBorder="1" applyAlignment="1">
      <alignment horizontal="right"/>
    </xf>
    <xf numFmtId="0" fontId="56" fillId="0" borderId="0" xfId="0" applyFont="1"/>
    <xf numFmtId="166" fontId="56" fillId="0" borderId="0" xfId="0" applyNumberFormat="1" applyFont="1"/>
    <xf numFmtId="0" fontId="16" fillId="0" borderId="57" xfId="0" applyFont="1" applyBorder="1"/>
    <xf numFmtId="0" fontId="16" fillId="0" borderId="58" xfId="0" applyFont="1" applyBorder="1"/>
    <xf numFmtId="8" fontId="16" fillId="34" borderId="59" xfId="0" applyNumberFormat="1" applyFont="1" applyFill="1" applyBorder="1"/>
    <xf numFmtId="0" fontId="57" fillId="0" borderId="0" xfId="0" applyFont="1"/>
    <xf numFmtId="165" fontId="56" fillId="0" borderId="0" xfId="2" applyNumberFormat="1" applyFont="1"/>
    <xf numFmtId="175" fontId="56" fillId="0" borderId="0" xfId="3" applyNumberFormat="1" applyFont="1"/>
    <xf numFmtId="0" fontId="58" fillId="0" borderId="0" xfId="0" applyFont="1"/>
    <xf numFmtId="10" fontId="53" fillId="0" borderId="0" xfId="3" applyNumberFormat="1" applyFont="1"/>
    <xf numFmtId="3" fontId="59" fillId="0" borderId="0" xfId="15" applyNumberFormat="1" applyFont="1" applyAlignment="1">
      <alignment wrapText="1"/>
    </xf>
    <xf numFmtId="3" fontId="59" fillId="0" borderId="0" xfId="15" applyNumberFormat="1" applyFont="1" applyAlignment="1">
      <alignment horizontal="center"/>
    </xf>
    <xf numFmtId="0" fontId="59" fillId="0" borderId="0" xfId="15" applyFont="1" applyAlignment="1">
      <alignment horizontal="center"/>
    </xf>
    <xf numFmtId="8" fontId="56" fillId="0" borderId="0" xfId="0" applyNumberFormat="1" applyFont="1"/>
    <xf numFmtId="6" fontId="56" fillId="0" borderId="0" xfId="0" applyNumberFormat="1" applyFont="1"/>
    <xf numFmtId="0" fontId="56" fillId="0" borderId="0" xfId="0" applyFont="1" applyAlignment="1">
      <alignment horizontal="right"/>
    </xf>
    <xf numFmtId="0" fontId="56" fillId="0" borderId="0" xfId="15" applyFont="1" applyAlignment="1">
      <alignment wrapText="1"/>
    </xf>
    <xf numFmtId="3" fontId="56" fillId="36" borderId="0" xfId="15" applyNumberFormat="1" applyFont="1" applyFill="1" applyAlignment="1">
      <alignment horizontal="center"/>
    </xf>
    <xf numFmtId="0" fontId="60" fillId="0" borderId="0" xfId="15" applyFont="1" applyAlignment="1">
      <alignment horizontal="center" vertical="center"/>
    </xf>
    <xf numFmtId="10" fontId="56" fillId="0" borderId="0" xfId="3" applyNumberFormat="1" applyFont="1"/>
    <xf numFmtId="0" fontId="56" fillId="0" borderId="0" xfId="15" applyFont="1" applyAlignment="1">
      <alignment vertical="center" wrapText="1"/>
    </xf>
    <xf numFmtId="3" fontId="56" fillId="36" borderId="0" xfId="15" applyNumberFormat="1" applyFont="1" applyFill="1" applyAlignment="1">
      <alignment horizontal="center" vertical="center"/>
    </xf>
    <xf numFmtId="165" fontId="56" fillId="0" borderId="0" xfId="2" applyNumberFormat="1" applyFont="1" applyBorder="1"/>
    <xf numFmtId="0" fontId="56" fillId="0" borderId="0" xfId="15" applyFont="1" applyAlignment="1">
      <alignment horizontal="center"/>
    </xf>
    <xf numFmtId="165" fontId="56" fillId="0" borderId="0" xfId="0" applyNumberFormat="1" applyFont="1"/>
    <xf numFmtId="0" fontId="1" fillId="0" borderId="0" xfId="15" applyAlignment="1">
      <alignment wrapText="1"/>
    </xf>
    <xf numFmtId="3" fontId="1" fillId="36" borderId="0" xfId="15" applyNumberFormat="1" applyFill="1" applyAlignment="1">
      <alignment horizontal="center"/>
    </xf>
    <xf numFmtId="0" fontId="45" fillId="0" borderId="0" xfId="15" applyFont="1" applyAlignment="1">
      <alignment horizontal="center" vertical="center"/>
    </xf>
    <xf numFmtId="0" fontId="56" fillId="0" borderId="0" xfId="15" applyFont="1" applyAlignment="1">
      <alignment horizontal="center" vertical="center"/>
    </xf>
    <xf numFmtId="0" fontId="0" fillId="36" borderId="0" xfId="16" applyFont="1" applyFill="1"/>
    <xf numFmtId="4" fontId="1" fillId="36" borderId="0" xfId="15" applyNumberFormat="1" applyFill="1" applyAlignment="1">
      <alignment horizontal="center"/>
    </xf>
    <xf numFmtId="0" fontId="45" fillId="36" borderId="0" xfId="16" applyFont="1" applyFill="1" applyAlignment="1">
      <alignment vertical="center" wrapText="1"/>
    </xf>
    <xf numFmtId="0" fontId="1" fillId="0" borderId="0" xfId="15" applyAlignment="1">
      <alignment horizontal="center"/>
    </xf>
    <xf numFmtId="0" fontId="16" fillId="0" borderId="0" xfId="15" applyFont="1" applyAlignment="1">
      <alignment wrapText="1"/>
    </xf>
    <xf numFmtId="3" fontId="16" fillId="0" borderId="0" xfId="15" applyNumberFormat="1" applyFont="1" applyAlignment="1">
      <alignment horizontal="center"/>
    </xf>
    <xf numFmtId="4" fontId="1" fillId="0" borderId="0" xfId="15" applyNumberFormat="1" applyAlignment="1">
      <alignment horizontal="center"/>
    </xf>
    <xf numFmtId="0" fontId="0" fillId="0" borderId="0" xfId="17" applyFont="1"/>
    <xf numFmtId="0" fontId="61" fillId="0" borderId="0" xfId="17" applyFont="1" applyAlignment="1">
      <alignment horizontal="center"/>
    </xf>
    <xf numFmtId="0" fontId="18" fillId="0" borderId="0" xfId="17" applyFont="1" applyAlignment="1">
      <alignment horizontal="center"/>
    </xf>
    <xf numFmtId="0" fontId="1" fillId="0" borderId="0" xfId="17"/>
    <xf numFmtId="0" fontId="1" fillId="0" borderId="0" xfId="17" applyAlignment="1">
      <alignment wrapText="1"/>
    </xf>
    <xf numFmtId="0" fontId="62" fillId="0" borderId="0" xfId="17" applyFont="1" applyAlignment="1">
      <alignment horizontal="center"/>
    </xf>
    <xf numFmtId="0" fontId="63" fillId="0" borderId="0" xfId="17" applyFont="1" applyAlignment="1">
      <alignment horizontal="center"/>
    </xf>
    <xf numFmtId="0" fontId="16" fillId="0" borderId="0" xfId="17" applyFont="1" applyAlignment="1">
      <alignment horizontal="center"/>
    </xf>
    <xf numFmtId="177" fontId="63" fillId="0" borderId="0" xfId="17" applyNumberFormat="1" applyFont="1" applyAlignment="1">
      <alignment horizontal="left" vertical="top"/>
    </xf>
    <xf numFmtId="0" fontId="64" fillId="0" borderId="0" xfId="17" applyFont="1"/>
    <xf numFmtId="0" fontId="64" fillId="0" borderId="0" xfId="17" applyFont="1" applyAlignment="1">
      <alignment wrapText="1"/>
    </xf>
    <xf numFmtId="0" fontId="63" fillId="0" borderId="0" xfId="17" applyFont="1"/>
    <xf numFmtId="9" fontId="63" fillId="0" borderId="0" xfId="17" applyNumberFormat="1" applyFont="1" applyAlignment="1">
      <alignment horizontal="center" wrapText="1"/>
    </xf>
    <xf numFmtId="9" fontId="63" fillId="0" borderId="0" xfId="17" applyNumberFormat="1" applyFont="1" applyAlignment="1">
      <alignment horizontal="center"/>
    </xf>
    <xf numFmtId="0" fontId="63" fillId="0" borderId="0" xfId="17" applyFont="1" applyAlignment="1">
      <alignment horizontal="left" wrapText="1"/>
    </xf>
    <xf numFmtId="0" fontId="64" fillId="0" borderId="26" xfId="17" applyFont="1" applyBorder="1"/>
    <xf numFmtId="174" fontId="64" fillId="0" borderId="63" xfId="17" applyNumberFormat="1" applyFont="1" applyBorder="1" applyAlignment="1">
      <alignment horizontal="center"/>
    </xf>
    <xf numFmtId="9" fontId="64" fillId="0" borderId="63" xfId="18" applyFont="1" applyBorder="1" applyAlignment="1">
      <alignment horizontal="center"/>
    </xf>
    <xf numFmtId="174" fontId="1" fillId="0" borderId="85" xfId="17" applyNumberFormat="1" applyBorder="1"/>
    <xf numFmtId="174" fontId="1" fillId="0" borderId="0" xfId="17" applyNumberFormat="1"/>
    <xf numFmtId="0" fontId="64" fillId="0" borderId="57" xfId="17" applyFont="1" applyBorder="1"/>
    <xf numFmtId="166" fontId="64" fillId="0" borderId="58" xfId="17" applyNumberFormat="1" applyFont="1" applyBorder="1" applyAlignment="1">
      <alignment horizontal="center"/>
    </xf>
    <xf numFmtId="9" fontId="64" fillId="0" borderId="21" xfId="18" applyFont="1" applyBorder="1" applyAlignment="1">
      <alignment horizontal="center"/>
    </xf>
    <xf numFmtId="166" fontId="1" fillId="0" borderId="86" xfId="17" applyNumberFormat="1" applyBorder="1"/>
    <xf numFmtId="0" fontId="64" fillId="0" borderId="27" xfId="17" applyFont="1" applyBorder="1"/>
    <xf numFmtId="0" fontId="64" fillId="0" borderId="32" xfId="17" applyFont="1" applyBorder="1"/>
    <xf numFmtId="166" fontId="64" fillId="0" borderId="0" xfId="17" applyNumberFormat="1" applyFont="1" applyAlignment="1">
      <alignment horizontal="center"/>
    </xf>
    <xf numFmtId="9" fontId="64" fillId="0" borderId="49" xfId="18" applyFont="1" applyBorder="1" applyAlignment="1">
      <alignment horizontal="center"/>
    </xf>
    <xf numFmtId="174" fontId="14" fillId="0" borderId="0" xfId="17" applyNumberFormat="1" applyFont="1"/>
    <xf numFmtId="0" fontId="64" fillId="0" borderId="58" xfId="17" applyFont="1" applyBorder="1"/>
    <xf numFmtId="0" fontId="64" fillId="0" borderId="26" xfId="17" applyFont="1" applyBorder="1" applyAlignment="1">
      <alignment wrapText="1"/>
    </xf>
    <xf numFmtId="0" fontId="64" fillId="0" borderId="57" xfId="17" applyFont="1" applyBorder="1" applyAlignment="1">
      <alignment wrapText="1"/>
    </xf>
    <xf numFmtId="174" fontId="64" fillId="0" borderId="0" xfId="17" applyNumberFormat="1" applyFont="1" applyAlignment="1">
      <alignment horizontal="center"/>
    </xf>
    <xf numFmtId="9" fontId="64" fillId="0" borderId="0" xfId="18" applyFont="1" applyFill="1" applyBorder="1" applyAlignment="1">
      <alignment horizontal="center"/>
    </xf>
    <xf numFmtId="0" fontId="64" fillId="0" borderId="33" xfId="17" applyFont="1" applyBorder="1" applyAlignment="1">
      <alignment horizontal="left" vertical="center" wrapText="1"/>
    </xf>
    <xf numFmtId="166" fontId="1" fillId="0" borderId="87" xfId="17" applyNumberFormat="1" applyBorder="1"/>
    <xf numFmtId="174" fontId="1" fillId="0" borderId="87" xfId="17" applyNumberFormat="1" applyBorder="1"/>
    <xf numFmtId="0" fontId="56" fillId="0" borderId="0" xfId="17" applyFont="1" applyAlignment="1">
      <alignment horizontal="right" wrapText="1"/>
    </xf>
    <xf numFmtId="166" fontId="56" fillId="0" borderId="0" xfId="17" applyNumberFormat="1" applyFont="1"/>
    <xf numFmtId="0" fontId="56" fillId="0" borderId="0" xfId="17" applyFont="1"/>
    <xf numFmtId="0" fontId="56" fillId="0" borderId="0" xfId="17" applyFont="1" applyAlignment="1">
      <alignment wrapText="1"/>
    </xf>
    <xf numFmtId="174" fontId="56" fillId="0" borderId="0" xfId="17" applyNumberFormat="1" applyFont="1"/>
    <xf numFmtId="0" fontId="56" fillId="0" borderId="0" xfId="17" applyFont="1" applyAlignment="1">
      <alignment horizontal="right"/>
    </xf>
    <xf numFmtId="9" fontId="56" fillId="0" borderId="0" xfId="3" applyFont="1"/>
    <xf numFmtId="0" fontId="66" fillId="44" borderId="27" xfId="19" applyFont="1" applyFill="1" applyBorder="1"/>
    <xf numFmtId="0" fontId="67" fillId="44" borderId="29" xfId="19" applyFont="1" applyFill="1" applyBorder="1"/>
    <xf numFmtId="0" fontId="22" fillId="0" borderId="0" xfId="19"/>
    <xf numFmtId="0" fontId="67" fillId="44" borderId="0" xfId="19" applyFont="1" applyFill="1"/>
    <xf numFmtId="0" fontId="68" fillId="44" borderId="33" xfId="19" applyFont="1" applyFill="1" applyBorder="1"/>
    <xf numFmtId="0" fontId="69" fillId="44" borderId="58" xfId="19" applyFont="1" applyFill="1" applyBorder="1"/>
    <xf numFmtId="0" fontId="68" fillId="44" borderId="59" xfId="19" applyFont="1" applyFill="1" applyBorder="1"/>
    <xf numFmtId="0" fontId="68" fillId="0" borderId="0" xfId="19" applyFont="1"/>
    <xf numFmtId="0" fontId="70" fillId="45" borderId="0" xfId="20" applyFont="1" applyFill="1"/>
    <xf numFmtId="0" fontId="70" fillId="46" borderId="0" xfId="20" applyFont="1" applyFill="1"/>
    <xf numFmtId="0" fontId="70" fillId="47" borderId="0" xfId="20" applyFont="1" applyFill="1"/>
    <xf numFmtId="0" fontId="22" fillId="48" borderId="0" xfId="21" applyFill="1"/>
    <xf numFmtId="0" fontId="22" fillId="49" borderId="0" xfId="21" applyFill="1"/>
    <xf numFmtId="14" fontId="68" fillId="0" borderId="0" xfId="19" applyNumberFormat="1" applyFont="1"/>
    <xf numFmtId="178" fontId="22" fillId="0" borderId="0" xfId="19" applyNumberFormat="1"/>
    <xf numFmtId="2" fontId="22" fillId="0" borderId="0" xfId="19" applyNumberFormat="1"/>
    <xf numFmtId="0" fontId="22" fillId="0" borderId="0" xfId="21"/>
    <xf numFmtId="171" fontId="22" fillId="0" borderId="0" xfId="19" applyNumberFormat="1"/>
    <xf numFmtId="0" fontId="68" fillId="0" borderId="0" xfId="14" applyFont="1"/>
    <xf numFmtId="0" fontId="22" fillId="0" borderId="0" xfId="14"/>
    <xf numFmtId="0" fontId="71" fillId="0" borderId="0" xfId="14" applyFont="1"/>
    <xf numFmtId="0" fontId="72" fillId="0" borderId="0" xfId="14" applyFont="1"/>
    <xf numFmtId="0" fontId="22" fillId="0" borderId="60" xfId="14" applyBorder="1"/>
    <xf numFmtId="0" fontId="22" fillId="0" borderId="49" xfId="14" applyBorder="1"/>
    <xf numFmtId="0" fontId="22" fillId="0" borderId="61" xfId="14" applyBorder="1"/>
    <xf numFmtId="0" fontId="22" fillId="0" borderId="15" xfId="14" applyBorder="1"/>
    <xf numFmtId="0" fontId="22" fillId="0" borderId="0" xfId="14" applyAlignment="1">
      <alignment horizontal="right"/>
    </xf>
    <xf numFmtId="0" fontId="22" fillId="0" borderId="16" xfId="14" applyBorder="1"/>
    <xf numFmtId="0" fontId="68" fillId="0" borderId="0" xfId="22" applyFont="1"/>
    <xf numFmtId="0" fontId="73" fillId="0" borderId="16" xfId="14" applyFont="1" applyBorder="1" applyAlignment="1">
      <alignment horizontal="center"/>
    </xf>
    <xf numFmtId="14" fontId="22" fillId="0" borderId="0" xfId="19" applyNumberFormat="1"/>
    <xf numFmtId="178" fontId="22" fillId="0" borderId="0" xfId="22" applyNumberFormat="1"/>
    <xf numFmtId="178" fontId="22" fillId="0" borderId="16" xfId="14" applyNumberFormat="1" applyBorder="1" applyAlignment="1">
      <alignment horizontal="center"/>
    </xf>
    <xf numFmtId="0" fontId="22" fillId="0" borderId="16" xfId="14" applyBorder="1" applyAlignment="1">
      <alignment horizontal="center"/>
    </xf>
    <xf numFmtId="0" fontId="68" fillId="34" borderId="0" xfId="14" applyFont="1" applyFill="1" applyAlignment="1">
      <alignment horizontal="right"/>
    </xf>
    <xf numFmtId="10" fontId="68" fillId="34" borderId="16" xfId="23" applyNumberFormat="1" applyFont="1" applyFill="1" applyBorder="1" applyAlignment="1">
      <alignment horizontal="center"/>
    </xf>
    <xf numFmtId="0" fontId="22" fillId="0" borderId="23" xfId="14" applyBorder="1"/>
    <xf numFmtId="0" fontId="22" fillId="0" borderId="24" xfId="14" applyBorder="1"/>
    <xf numFmtId="0" fontId="22" fillId="0" borderId="25" xfId="14" applyBorder="1"/>
    <xf numFmtId="44" fontId="131" fillId="0" borderId="0" xfId="2" applyFont="1" applyAlignment="1">
      <alignment horizontal="center"/>
    </xf>
    <xf numFmtId="44" fontId="131" fillId="0" borderId="0" xfId="2" applyFont="1" applyFill="1" applyBorder="1" applyAlignment="1">
      <alignment horizontal="left" vertical="top" wrapText="1"/>
    </xf>
    <xf numFmtId="44" fontId="131" fillId="0" borderId="0" xfId="2" applyFont="1"/>
    <xf numFmtId="44" fontId="132" fillId="0" borderId="0" xfId="2" applyFont="1"/>
    <xf numFmtId="8" fontId="131" fillId="0" borderId="59" xfId="0" applyNumberFormat="1" applyFont="1" applyBorder="1"/>
    <xf numFmtId="0" fontId="133" fillId="0" borderId="0" xfId="18970" applyFont="1"/>
    <xf numFmtId="0" fontId="134" fillId="0" borderId="0" xfId="18970" applyFont="1" applyAlignment="1">
      <alignment horizontal="center"/>
    </xf>
    <xf numFmtId="0" fontId="133" fillId="0" borderId="0" xfId="18970" applyFont="1" applyAlignment="1">
      <alignment wrapText="1"/>
    </xf>
    <xf numFmtId="8" fontId="133" fillId="0" borderId="0" xfId="18970" applyNumberFormat="1" applyFont="1"/>
    <xf numFmtId="17" fontId="135" fillId="0" borderId="0" xfId="18970" applyNumberFormat="1" applyFont="1" applyAlignment="1">
      <alignment horizontal="center"/>
    </xf>
    <xf numFmtId="177" fontId="136" fillId="0" borderId="0" xfId="18970" applyNumberFormat="1" applyFont="1" applyAlignment="1">
      <alignment horizontal="left" vertical="top"/>
    </xf>
    <xf numFmtId="0" fontId="136" fillId="0" borderId="0" xfId="18970" applyFont="1" applyAlignment="1">
      <alignment horizontal="center"/>
    </xf>
    <xf numFmtId="0" fontId="136" fillId="0" borderId="0" xfId="18970" applyFont="1"/>
    <xf numFmtId="9" fontId="136" fillId="0" borderId="0" xfId="18970" applyNumberFormat="1" applyFont="1" applyAlignment="1">
      <alignment horizontal="center" wrapText="1"/>
    </xf>
    <xf numFmtId="0" fontId="136" fillId="0" borderId="0" xfId="18970" applyFont="1" applyAlignment="1">
      <alignment horizontal="left" wrapText="1"/>
    </xf>
    <xf numFmtId="8" fontId="133" fillId="0" borderId="0" xfId="18970" applyNumberFormat="1" applyFont="1" applyAlignment="1">
      <alignment horizontal="right"/>
    </xf>
    <xf numFmtId="0" fontId="137" fillId="0" borderId="26" xfId="18970" applyFont="1" applyBorder="1"/>
    <xf numFmtId="174" fontId="133" fillId="0" borderId="63" xfId="18970" applyNumberFormat="1" applyFont="1" applyBorder="1" applyAlignment="1">
      <alignment horizontal="center"/>
    </xf>
    <xf numFmtId="0" fontId="133" fillId="0" borderId="27" xfId="18970" applyFont="1" applyBorder="1"/>
    <xf numFmtId="7" fontId="133" fillId="0" borderId="27" xfId="2" applyNumberFormat="1" applyFont="1" applyBorder="1"/>
    <xf numFmtId="8" fontId="133" fillId="0" borderId="29" xfId="18970" applyNumberFormat="1" applyFont="1" applyBorder="1"/>
    <xf numFmtId="174" fontId="133" fillId="0" borderId="0" xfId="18970" applyNumberFormat="1" applyFont="1" applyAlignment="1">
      <alignment horizontal="center"/>
    </xf>
    <xf numFmtId="0" fontId="137" fillId="0" borderId="57" xfId="18970" applyFont="1" applyBorder="1"/>
    <xf numFmtId="166" fontId="133" fillId="0" borderId="58" xfId="18970" applyNumberFormat="1" applyFont="1" applyBorder="1" applyAlignment="1">
      <alignment horizontal="center"/>
    </xf>
    <xf numFmtId="0" fontId="133" fillId="0" borderId="58" xfId="18970" applyFont="1" applyBorder="1"/>
    <xf numFmtId="5" fontId="133" fillId="0" borderId="58" xfId="2" applyNumberFormat="1" applyFont="1" applyBorder="1"/>
    <xf numFmtId="8" fontId="133" fillId="0" borderId="59" xfId="18970" applyNumberFormat="1" applyFont="1" applyBorder="1"/>
    <xf numFmtId="166" fontId="133" fillId="0" borderId="0" xfId="18970" applyNumberFormat="1" applyFont="1" applyAlignment="1">
      <alignment horizontal="center"/>
    </xf>
    <xf numFmtId="0" fontId="133" fillId="0" borderId="26" xfId="18970" applyFont="1" applyBorder="1"/>
    <xf numFmtId="0" fontId="133" fillId="0" borderId="32" xfId="18970" applyFont="1" applyBorder="1"/>
    <xf numFmtId="0" fontId="133" fillId="0" borderId="57" xfId="18970" applyFont="1" applyBorder="1"/>
    <xf numFmtId="5" fontId="133" fillId="0" borderId="0" xfId="2" applyNumberFormat="1" applyFont="1" applyBorder="1"/>
    <xf numFmtId="8" fontId="133" fillId="0" borderId="33" xfId="18970" applyNumberFormat="1" applyFont="1" applyBorder="1"/>
    <xf numFmtId="0" fontId="133" fillId="0" borderId="26" xfId="18970" applyFont="1" applyBorder="1" applyAlignment="1">
      <alignment wrapText="1"/>
    </xf>
    <xf numFmtId="0" fontId="133" fillId="0" borderId="57" xfId="18970" applyFont="1" applyBorder="1" applyAlignment="1">
      <alignment wrapText="1"/>
    </xf>
    <xf numFmtId="7" fontId="133" fillId="0" borderId="0" xfId="2" applyNumberFormat="1" applyFont="1" applyBorder="1"/>
    <xf numFmtId="174" fontId="133" fillId="0" borderId="27" xfId="18970" applyNumberFormat="1" applyFont="1" applyBorder="1" applyAlignment="1">
      <alignment horizontal="center"/>
    </xf>
    <xf numFmtId="7" fontId="133" fillId="0" borderId="27" xfId="2" applyNumberFormat="1" applyFont="1" applyFill="1" applyBorder="1"/>
    <xf numFmtId="5" fontId="133" fillId="0" borderId="58" xfId="2" applyNumberFormat="1" applyFont="1" applyFill="1" applyBorder="1"/>
    <xf numFmtId="0" fontId="137" fillId="0" borderId="32" xfId="18970" applyFont="1" applyBorder="1"/>
    <xf numFmtId="174" fontId="133" fillId="0" borderId="0" xfId="18970" applyNumberFormat="1" applyFont="1"/>
    <xf numFmtId="166" fontId="133" fillId="0" borderId="0" xfId="18970" applyNumberFormat="1" applyFont="1"/>
    <xf numFmtId="0" fontId="138" fillId="0" borderId="0" xfId="18970" applyFont="1" applyAlignment="1">
      <alignment horizontal="right" wrapText="1"/>
    </xf>
    <xf numFmtId="0" fontId="133" fillId="0" borderId="0" xfId="18970" applyFont="1" applyAlignment="1">
      <alignment horizontal="center"/>
    </xf>
    <xf numFmtId="0" fontId="133" fillId="0" borderId="0" xfId="18970" applyFont="1" applyAlignment="1">
      <alignment horizontal="right"/>
    </xf>
    <xf numFmtId="10" fontId="133" fillId="0" borderId="0" xfId="3" applyNumberFormat="1" applyFont="1" applyAlignment="1">
      <alignment horizontal="center"/>
    </xf>
    <xf numFmtId="9" fontId="133" fillId="0" borderId="0" xfId="3" applyFont="1" applyAlignment="1">
      <alignment horizontal="center"/>
    </xf>
    <xf numFmtId="9" fontId="133" fillId="0" borderId="0" xfId="3" applyFont="1"/>
    <xf numFmtId="0" fontId="137" fillId="0" borderId="0" xfId="18970" applyFont="1" applyAlignment="1">
      <alignment horizontal="right"/>
    </xf>
    <xf numFmtId="6" fontId="133" fillId="0" borderId="0" xfId="18970" applyNumberFormat="1" applyFont="1" applyAlignment="1">
      <alignment horizontal="center"/>
    </xf>
    <xf numFmtId="0" fontId="136" fillId="0" borderId="0" xfId="18970" applyFont="1" applyAlignment="1">
      <alignment horizontal="right"/>
    </xf>
    <xf numFmtId="0" fontId="136" fillId="0" borderId="0" xfId="18970" applyFont="1" applyAlignment="1">
      <alignment horizontal="right" vertical="top"/>
    </xf>
    <xf numFmtId="6" fontId="0" fillId="0" borderId="13" xfId="2" applyNumberFormat="1" applyFont="1" applyFill="1" applyBorder="1"/>
    <xf numFmtId="6" fontId="45" fillId="0" borderId="13" xfId="2" applyNumberFormat="1" applyFont="1" applyFill="1" applyBorder="1" applyAlignment="1">
      <alignment horizontal="right"/>
    </xf>
    <xf numFmtId="0" fontId="14" fillId="36" borderId="28" xfId="0" applyFont="1" applyFill="1" applyBorder="1"/>
    <xf numFmtId="10" fontId="19" fillId="0" borderId="0" xfId="3" applyNumberFormat="1" applyFont="1" applyAlignment="1">
      <alignment horizontal="left"/>
    </xf>
    <xf numFmtId="0" fontId="0" fillId="0" borderId="57" xfId="0" applyBorder="1"/>
    <xf numFmtId="44" fontId="0" fillId="0" borderId="58" xfId="0" applyNumberFormat="1" applyBorder="1"/>
    <xf numFmtId="10" fontId="14" fillId="34" borderId="31" xfId="3" applyNumberFormat="1" applyFont="1" applyFill="1" applyBorder="1"/>
    <xf numFmtId="10" fontId="14" fillId="34" borderId="35" xfId="3" applyNumberFormat="1" applyFont="1" applyFill="1" applyBorder="1"/>
    <xf numFmtId="10" fontId="14" fillId="34" borderId="39" xfId="3" applyNumberFormat="1" applyFont="1" applyFill="1" applyBorder="1"/>
    <xf numFmtId="0" fontId="16" fillId="0" borderId="55" xfId="0" applyFont="1" applyBorder="1" applyAlignment="1">
      <alignment horizontal="center" vertical="center"/>
    </xf>
    <xf numFmtId="0" fontId="16" fillId="0" borderId="65" xfId="0" applyFont="1" applyBorder="1" applyAlignment="1">
      <alignment horizontal="center" vertical="center" wrapText="1"/>
    </xf>
    <xf numFmtId="0" fontId="16" fillId="0" borderId="28" xfId="0" applyFont="1" applyBorder="1" applyAlignment="1">
      <alignment horizontal="center" vertical="center" wrapText="1"/>
    </xf>
    <xf numFmtId="0" fontId="18" fillId="0" borderId="32" xfId="5" applyFont="1" applyBorder="1"/>
    <xf numFmtId="0" fontId="18" fillId="0" borderId="55" xfId="0" applyFont="1" applyBorder="1" applyAlignment="1">
      <alignment horizontal="left" vertical="top" wrapText="1"/>
    </xf>
    <xf numFmtId="0" fontId="18" fillId="0" borderId="65" xfId="0" applyFont="1" applyBorder="1" applyAlignment="1">
      <alignment horizontal="left" vertical="top" wrapText="1"/>
    </xf>
    <xf numFmtId="0" fontId="18" fillId="0" borderId="57" xfId="5" applyFont="1" applyBorder="1"/>
    <xf numFmtId="9" fontId="19" fillId="0" borderId="58" xfId="5" applyNumberFormat="1" applyFont="1" applyBorder="1"/>
    <xf numFmtId="44" fontId="18" fillId="34" borderId="59" xfId="2" applyFont="1" applyFill="1" applyBorder="1"/>
    <xf numFmtId="164" fontId="0" fillId="0" borderId="33" xfId="1" applyNumberFormat="1" applyFont="1" applyBorder="1" applyAlignment="1">
      <alignment horizontal="center"/>
    </xf>
    <xf numFmtId="164" fontId="0" fillId="0" borderId="59" xfId="1" applyNumberFormat="1" applyFont="1" applyBorder="1" applyAlignment="1">
      <alignment horizontal="center"/>
    </xf>
    <xf numFmtId="165" fontId="0" fillId="0" borderId="0" xfId="2" applyNumberFormat="1" applyFont="1" applyBorder="1"/>
    <xf numFmtId="165" fontId="0" fillId="0" borderId="27" xfId="2" applyNumberFormat="1" applyFont="1" applyBorder="1"/>
    <xf numFmtId="165" fontId="0" fillId="0" borderId="58" xfId="2" applyNumberFormat="1" applyFont="1" applyBorder="1"/>
    <xf numFmtId="0" fontId="0" fillId="0" borderId="55" xfId="0" applyBorder="1" applyAlignment="1">
      <alignment horizontal="center" vertical="center"/>
    </xf>
    <xf numFmtId="0" fontId="0" fillId="0" borderId="28" xfId="0" applyBorder="1" applyAlignment="1">
      <alignment horizontal="center" vertical="center" wrapText="1"/>
    </xf>
    <xf numFmtId="0" fontId="0" fillId="0" borderId="65" xfId="0" applyBorder="1" applyAlignment="1">
      <alignment horizontal="center" vertical="center"/>
    </xf>
    <xf numFmtId="0" fontId="0" fillId="0" borderId="28" xfId="0" applyBorder="1" applyAlignment="1">
      <alignment horizontal="center" vertical="center"/>
    </xf>
    <xf numFmtId="0" fontId="0" fillId="0" borderId="56" xfId="0" applyBorder="1" applyAlignment="1">
      <alignment horizontal="center" vertical="center" wrapText="1"/>
    </xf>
    <xf numFmtId="44" fontId="0" fillId="0" borderId="26" xfId="0" applyNumberFormat="1" applyBorder="1"/>
    <xf numFmtId="44" fontId="0" fillId="0" borderId="27" xfId="0" applyNumberFormat="1" applyBorder="1"/>
    <xf numFmtId="165" fontId="0" fillId="0" borderId="29" xfId="0" applyNumberFormat="1" applyBorder="1"/>
    <xf numFmtId="165" fontId="0" fillId="82" borderId="85" xfId="0" applyNumberFormat="1" applyFill="1" applyBorder="1"/>
    <xf numFmtId="44" fontId="0" fillId="0" borderId="32" xfId="0" applyNumberFormat="1" applyBorder="1"/>
    <xf numFmtId="165" fontId="0" fillId="0" borderId="33" xfId="0" applyNumberFormat="1" applyBorder="1"/>
    <xf numFmtId="44" fontId="0" fillId="0" borderId="57" xfId="0" applyNumberFormat="1" applyBorder="1"/>
    <xf numFmtId="165" fontId="0" fillId="0" borderId="59" xfId="0" applyNumberFormat="1" applyBorder="1"/>
    <xf numFmtId="165" fontId="0" fillId="82" borderId="56" xfId="0" applyNumberFormat="1" applyFill="1" applyBorder="1"/>
    <xf numFmtId="0" fontId="46" fillId="0" borderId="86" xfId="0" applyFont="1" applyBorder="1" applyAlignment="1">
      <alignment vertical="center"/>
    </xf>
    <xf numFmtId="0" fontId="46" fillId="0" borderId="59" xfId="0" applyFont="1" applyBorder="1" applyAlignment="1">
      <alignment vertical="center"/>
    </xf>
    <xf numFmtId="16" fontId="45" fillId="0" borderId="86" xfId="0" applyNumberFormat="1" applyFont="1" applyBorder="1" applyAlignment="1">
      <alignment horizontal="right" vertical="center"/>
    </xf>
    <xf numFmtId="0" fontId="45" fillId="0" borderId="59" xfId="0" applyFont="1" applyBorder="1" applyAlignment="1">
      <alignment horizontal="right" vertical="center"/>
    </xf>
    <xf numFmtId="0" fontId="0" fillId="0" borderId="56" xfId="0" applyBorder="1" applyAlignment="1">
      <alignment horizontal="center" vertical="center"/>
    </xf>
    <xf numFmtId="0" fontId="46" fillId="83" borderId="56" xfId="0" applyFont="1" applyFill="1" applyBorder="1" applyAlignment="1">
      <alignment vertical="center" wrapText="1"/>
    </xf>
    <xf numFmtId="2" fontId="46" fillId="83" borderId="28" xfId="0" applyNumberFormat="1" applyFont="1" applyFill="1" applyBorder="1" applyAlignment="1">
      <alignment vertical="center" wrapText="1"/>
    </xf>
    <xf numFmtId="0" fontId="0" fillId="0" borderId="86" xfId="0" applyBorder="1" applyAlignment="1">
      <alignment vertical="center" wrapText="1"/>
    </xf>
    <xf numFmtId="2" fontId="0" fillId="0" borderId="56" xfId="0" applyNumberFormat="1" applyBorder="1"/>
    <xf numFmtId="2" fontId="0" fillId="0" borderId="87" xfId="0" applyNumberFormat="1" applyBorder="1"/>
    <xf numFmtId="0" fontId="45" fillId="84" borderId="86" xfId="0" applyFont="1" applyFill="1" applyBorder="1" applyAlignment="1">
      <alignment vertical="center" wrapText="1"/>
    </xf>
    <xf numFmtId="0" fontId="46" fillId="85" borderId="56" xfId="0" applyFont="1" applyFill="1" applyBorder="1" applyAlignment="1">
      <alignment vertical="center" wrapText="1"/>
    </xf>
    <xf numFmtId="0" fontId="46" fillId="83" borderId="85" xfId="0" applyFont="1" applyFill="1" applyBorder="1" applyAlignment="1">
      <alignment vertical="center" wrapText="1"/>
    </xf>
    <xf numFmtId="17" fontId="45" fillId="0" borderId="86" xfId="0" applyNumberFormat="1" applyFont="1" applyBorder="1" applyAlignment="1">
      <alignment horizontal="center" vertical="center" wrapText="1"/>
    </xf>
    <xf numFmtId="3" fontId="46" fillId="0" borderId="59" xfId="0" applyNumberFormat="1" applyFont="1" applyBorder="1" applyAlignment="1">
      <alignment horizontal="center" vertical="center" wrapText="1"/>
    </xf>
    <xf numFmtId="3" fontId="0" fillId="34" borderId="56" xfId="0" applyNumberFormat="1" applyFill="1" applyBorder="1" applyAlignment="1">
      <alignment horizontal="center"/>
    </xf>
    <xf numFmtId="0" fontId="0" fillId="34" borderId="56" xfId="0" applyFill="1" applyBorder="1"/>
    <xf numFmtId="1" fontId="0" fillId="34" borderId="56" xfId="0" applyNumberFormat="1" applyFill="1" applyBorder="1" applyAlignment="1">
      <alignment horizontal="center"/>
    </xf>
    <xf numFmtId="0" fontId="141" fillId="0" borderId="0" xfId="0" applyFont="1" applyAlignment="1">
      <alignment horizontal="center" vertical="center"/>
    </xf>
    <xf numFmtId="164" fontId="141" fillId="0" borderId="0" xfId="6725" applyNumberFormat="1" applyFont="1" applyAlignment="1">
      <alignment horizontal="center" vertical="center"/>
    </xf>
    <xf numFmtId="14" fontId="72" fillId="0" borderId="0" xfId="0" applyNumberFormat="1" applyFont="1"/>
    <xf numFmtId="164" fontId="0" fillId="0" borderId="0" xfId="6725" applyNumberFormat="1" applyFont="1"/>
    <xf numFmtId="0" fontId="0" fillId="0" borderId="0" xfId="0" applyAlignment="1">
      <alignment horizontal="left"/>
    </xf>
    <xf numFmtId="4" fontId="0" fillId="0" borderId="0" xfId="0" applyNumberFormat="1"/>
    <xf numFmtId="0" fontId="0" fillId="0" borderId="0" xfId="0" applyAlignment="1">
      <alignment horizontal="left" indent="1"/>
    </xf>
    <xf numFmtId="0" fontId="0" fillId="0" borderId="0" xfId="0" applyAlignment="1">
      <alignment horizontal="left" indent="2"/>
    </xf>
    <xf numFmtId="164" fontId="0" fillId="0" borderId="46" xfId="6725" applyNumberFormat="1" applyFont="1" applyBorder="1"/>
    <xf numFmtId="0" fontId="72" fillId="0" borderId="0" xfId="0" applyFont="1"/>
    <xf numFmtId="0" fontId="72" fillId="0" borderId="0" xfId="0" applyFont="1" applyAlignment="1">
      <alignment wrapText="1"/>
    </xf>
    <xf numFmtId="0" fontId="0" fillId="0" borderId="0" xfId="0" pivotButton="1"/>
    <xf numFmtId="164" fontId="0" fillId="0" borderId="0" xfId="0" applyNumberFormat="1"/>
    <xf numFmtId="164" fontId="0" fillId="0" borderId="46" xfId="0" applyNumberFormat="1" applyBorder="1"/>
    <xf numFmtId="43" fontId="0" fillId="0" borderId="0" xfId="6725" applyFont="1"/>
    <xf numFmtId="0" fontId="0" fillId="0" borderId="55" xfId="0" applyBorder="1"/>
    <xf numFmtId="165" fontId="0" fillId="0" borderId="65" xfId="0" applyNumberFormat="1" applyBorder="1"/>
    <xf numFmtId="0" fontId="0" fillId="0" borderId="65" xfId="0" applyBorder="1"/>
    <xf numFmtId="165" fontId="0" fillId="0" borderId="28" xfId="0" applyNumberFormat="1" applyBorder="1"/>
    <xf numFmtId="44" fontId="0" fillId="0" borderId="28" xfId="0" applyNumberFormat="1" applyBorder="1"/>
    <xf numFmtId="165" fontId="0" fillId="0" borderId="29" xfId="2" applyNumberFormat="1" applyFont="1" applyBorder="1"/>
    <xf numFmtId="165" fontId="0" fillId="0" borderId="33" xfId="2" applyNumberFormat="1" applyFont="1" applyBorder="1"/>
    <xf numFmtId="165" fontId="0" fillId="0" borderId="59" xfId="2" applyNumberFormat="1" applyFont="1" applyBorder="1"/>
    <xf numFmtId="165" fontId="0" fillId="34" borderId="28" xfId="0" applyNumberFormat="1" applyFill="1" applyBorder="1"/>
    <xf numFmtId="0" fontId="0" fillId="34" borderId="28" xfId="0" applyFill="1" applyBorder="1" applyAlignment="1">
      <alignment horizontal="center" vertical="center" wrapText="1"/>
    </xf>
    <xf numFmtId="0" fontId="27" fillId="86" borderId="0" xfId="0" applyFont="1" applyFill="1"/>
    <xf numFmtId="165" fontId="27" fillId="86" borderId="0" xfId="2" applyNumberFormat="1" applyFont="1" applyFill="1"/>
    <xf numFmtId="0" fontId="44" fillId="83" borderId="56" xfId="0" applyFont="1" applyFill="1" applyBorder="1" applyAlignment="1">
      <alignment vertical="center" wrapText="1"/>
    </xf>
    <xf numFmtId="0" fontId="44" fillId="83" borderId="28" xfId="0" applyFont="1" applyFill="1" applyBorder="1" applyAlignment="1">
      <alignment vertical="center" wrapText="1"/>
    </xf>
    <xf numFmtId="0" fontId="41" fillId="83" borderId="28" xfId="0" applyFont="1" applyFill="1" applyBorder="1" applyAlignment="1">
      <alignment vertical="center" wrapText="1"/>
    </xf>
    <xf numFmtId="0" fontId="35" fillId="0" borderId="86" xfId="0" applyFont="1" applyBorder="1" applyAlignment="1">
      <alignment vertical="center" wrapText="1"/>
    </xf>
    <xf numFmtId="0" fontId="35" fillId="0" borderId="59" xfId="0" applyFont="1" applyBorder="1" applyAlignment="1">
      <alignment vertical="center" wrapText="1"/>
    </xf>
    <xf numFmtId="4" fontId="35" fillId="0" borderId="59" xfId="0" applyNumberFormat="1" applyFont="1" applyBorder="1" applyAlignment="1">
      <alignment vertical="center" wrapText="1"/>
    </xf>
    <xf numFmtId="0" fontId="41" fillId="84" borderId="86" xfId="0" applyFont="1" applyFill="1" applyBorder="1" applyAlignment="1">
      <alignment vertical="center" wrapText="1"/>
    </xf>
    <xf numFmtId="0" fontId="44" fillId="84" borderId="59" xfId="0" applyFont="1" applyFill="1" applyBorder="1" applyAlignment="1">
      <alignment vertical="center" wrapText="1"/>
    </xf>
    <xf numFmtId="4" fontId="41" fillId="84" borderId="59" xfId="0" applyNumberFormat="1" applyFont="1" applyFill="1" applyBorder="1" applyAlignment="1">
      <alignment vertical="center" wrapText="1"/>
    </xf>
    <xf numFmtId="0" fontId="144" fillId="0" borderId="0" xfId="0" applyFont="1" applyAlignment="1">
      <alignment vertical="center"/>
    </xf>
    <xf numFmtId="0" fontId="145" fillId="0" borderId="0" xfId="0" applyFont="1" applyAlignment="1">
      <alignment vertical="center"/>
    </xf>
    <xf numFmtId="0" fontId="44" fillId="85" borderId="56" xfId="0" applyFont="1" applyFill="1" applyBorder="1" applyAlignment="1">
      <alignment vertical="center" wrapText="1"/>
    </xf>
    <xf numFmtId="0" fontId="44" fillId="85" borderId="28" xfId="0" applyFont="1" applyFill="1" applyBorder="1" applyAlignment="1">
      <alignment vertical="center" wrapText="1"/>
    </xf>
    <xf numFmtId="0" fontId="41" fillId="85" borderId="28" xfId="0" applyFont="1" applyFill="1" applyBorder="1" applyAlignment="1">
      <alignment vertical="center" wrapText="1"/>
    </xf>
    <xf numFmtId="8" fontId="35" fillId="0" borderId="59" xfId="0" applyNumberFormat="1" applyFont="1" applyBorder="1" applyAlignment="1">
      <alignment vertical="center" wrapText="1"/>
    </xf>
    <xf numFmtId="0" fontId="41" fillId="84" borderId="59" xfId="0" applyFont="1" applyFill="1" applyBorder="1" applyAlignment="1">
      <alignment vertical="center" wrapText="1"/>
    </xf>
    <xf numFmtId="8" fontId="41" fillId="84" borderId="59" xfId="0" applyNumberFormat="1" applyFont="1" applyFill="1" applyBorder="1" applyAlignment="1">
      <alignment vertical="center" wrapText="1"/>
    </xf>
    <xf numFmtId="0" fontId="45" fillId="0" borderId="0" xfId="0" applyFont="1" applyAlignment="1">
      <alignment vertical="center"/>
    </xf>
    <xf numFmtId="0" fontId="146" fillId="0" borderId="0" xfId="0" applyFont="1" applyAlignment="1">
      <alignment vertical="center"/>
    </xf>
    <xf numFmtId="0" fontId="147" fillId="0" borderId="0" xfId="0" applyFont="1" applyAlignment="1">
      <alignment vertical="center"/>
    </xf>
    <xf numFmtId="0" fontId="35" fillId="0" borderId="59" xfId="0" applyFont="1" applyBorder="1" applyAlignment="1">
      <alignment horizontal="left" vertical="center" wrapText="1"/>
    </xf>
    <xf numFmtId="2" fontId="0" fillId="0" borderId="55" xfId="0" applyNumberFormat="1" applyBorder="1"/>
    <xf numFmtId="2" fontId="0" fillId="0" borderId="32" xfId="0" applyNumberFormat="1" applyBorder="1"/>
    <xf numFmtId="2" fontId="0" fillId="0" borderId="57" xfId="0" applyNumberFormat="1" applyBorder="1"/>
    <xf numFmtId="1" fontId="0" fillId="0" borderId="0" xfId="0" applyNumberFormat="1" applyAlignment="1">
      <alignment horizontal="center"/>
    </xf>
    <xf numFmtId="165" fontId="0" fillId="0" borderId="0" xfId="2" applyNumberFormat="1" applyFont="1" applyFill="1" applyBorder="1" applyAlignment="1">
      <alignment horizontal="center"/>
    </xf>
    <xf numFmtId="10" fontId="0" fillId="0" borderId="33" xfId="3" applyNumberFormat="1" applyFont="1" applyFill="1" applyBorder="1"/>
    <xf numFmtId="169" fontId="19" fillId="0" borderId="102" xfId="0" applyNumberFormat="1" applyFont="1" applyBorder="1" applyAlignment="1">
      <alignment horizontal="left"/>
    </xf>
    <xf numFmtId="169" fontId="19" fillId="0" borderId="37" xfId="0" applyNumberFormat="1" applyFont="1" applyBorder="1" applyAlignment="1">
      <alignment horizontal="left" vertical="center"/>
    </xf>
    <xf numFmtId="169" fontId="19" fillId="0" borderId="37" xfId="0" applyNumberFormat="1" applyFont="1" applyBorder="1" applyAlignment="1">
      <alignment horizontal="left"/>
    </xf>
    <xf numFmtId="2" fontId="19" fillId="0" borderId="103" xfId="0" applyNumberFormat="1" applyFont="1" applyBorder="1" applyAlignment="1">
      <alignment horizontal="right"/>
    </xf>
    <xf numFmtId="2" fontId="19" fillId="0" borderId="20" xfId="0" applyNumberFormat="1" applyFont="1" applyBorder="1" applyAlignment="1">
      <alignment horizontal="right"/>
    </xf>
    <xf numFmtId="169" fontId="19" fillId="0" borderId="103" xfId="0" applyNumberFormat="1" applyFont="1" applyBorder="1" applyAlignment="1">
      <alignment horizontal="right"/>
    </xf>
    <xf numFmtId="169" fontId="19" fillId="0" borderId="20" xfId="0" applyNumberFormat="1" applyFont="1" applyBorder="1" applyAlignment="1">
      <alignment horizontal="right" vertical="center"/>
    </xf>
    <xf numFmtId="6" fontId="19" fillId="0" borderId="104" xfId="5" applyNumberFormat="1" applyFont="1" applyBorder="1" applyAlignment="1">
      <alignment horizontal="left"/>
    </xf>
    <xf numFmtId="0" fontId="0" fillId="0" borderId="105" xfId="0" applyBorder="1" applyAlignment="1">
      <alignment horizontal="left" vertical="center" wrapText="1"/>
    </xf>
    <xf numFmtId="0" fontId="0" fillId="0" borderId="85" xfId="0" applyBorder="1" applyAlignment="1">
      <alignment horizontal="center"/>
    </xf>
    <xf numFmtId="0" fontId="0" fillId="0" borderId="104" xfId="0" applyBorder="1" applyAlignment="1">
      <alignment horizontal="center"/>
    </xf>
    <xf numFmtId="0" fontId="0" fillId="0" borderId="105" xfId="0" applyBorder="1" applyAlignment="1">
      <alignment horizontal="center"/>
    </xf>
    <xf numFmtId="0" fontId="19" fillId="0" borderId="102" xfId="0" applyFont="1" applyBorder="1" applyAlignment="1">
      <alignment horizontal="left"/>
    </xf>
    <xf numFmtId="0" fontId="19" fillId="0" borderId="37" xfId="5" applyFont="1" applyBorder="1"/>
    <xf numFmtId="188" fontId="19" fillId="0" borderId="103" xfId="12" applyNumberFormat="1" applyFont="1" applyFill="1" applyBorder="1" applyAlignment="1">
      <alignment horizontal="right" vertical="center"/>
    </xf>
    <xf numFmtId="166" fontId="19" fillId="0" borderId="107" xfId="12" applyNumberFormat="1" applyFont="1" applyFill="1" applyBorder="1" applyAlignment="1">
      <alignment horizontal="right" vertical="center"/>
    </xf>
    <xf numFmtId="10" fontId="19" fillId="0" borderId="107" xfId="0" applyNumberFormat="1" applyFont="1" applyBorder="1" applyAlignment="1">
      <alignment horizontal="right" vertical="center"/>
    </xf>
    <xf numFmtId="10" fontId="19" fillId="0" borderId="20" xfId="13" applyNumberFormat="1" applyFont="1" applyFill="1" applyBorder="1" applyAlignment="1">
      <alignment horizontal="right"/>
    </xf>
    <xf numFmtId="0" fontId="0" fillId="0" borderId="56" xfId="0" applyBorder="1"/>
    <xf numFmtId="6" fontId="19" fillId="0" borderId="108" xfId="5" applyNumberFormat="1" applyFont="1" applyBorder="1" applyAlignment="1">
      <alignment horizontal="left"/>
    </xf>
    <xf numFmtId="0" fontId="0" fillId="0" borderId="108" xfId="0" applyBorder="1"/>
    <xf numFmtId="7" fontId="19" fillId="0" borderId="13" xfId="4" applyNumberFormat="1" applyFont="1" applyBorder="1"/>
    <xf numFmtId="0" fontId="18" fillId="0" borderId="15" xfId="4" applyFont="1" applyBorder="1"/>
    <xf numFmtId="44" fontId="18" fillId="0" borderId="16" xfId="2" applyFont="1" applyBorder="1"/>
    <xf numFmtId="0" fontId="18" fillId="0" borderId="79" xfId="5" applyFont="1" applyBorder="1" applyAlignment="1">
      <alignment horizontal="center"/>
    </xf>
    <xf numFmtId="165" fontId="19" fillId="0" borderId="0" xfId="5" applyNumberFormat="1" applyFont="1"/>
    <xf numFmtId="0" fontId="16" fillId="0" borderId="0" xfId="0" applyFont="1" applyAlignment="1">
      <alignment horizontal="center"/>
    </xf>
    <xf numFmtId="6" fontId="19" fillId="0" borderId="0" xfId="0" applyNumberFormat="1" applyFont="1"/>
    <xf numFmtId="169" fontId="19" fillId="0" borderId="0" xfId="0" applyNumberFormat="1" applyFont="1"/>
    <xf numFmtId="0" fontId="30" fillId="0" borderId="0" xfId="0" applyFont="1" applyAlignment="1">
      <alignment horizontal="center"/>
    </xf>
    <xf numFmtId="10" fontId="32" fillId="0" borderId="0" xfId="0" applyNumberFormat="1" applyFont="1" applyAlignment="1">
      <alignment horizontal="right"/>
    </xf>
    <xf numFmtId="9" fontId="19" fillId="0" borderId="0" xfId="0" applyNumberFormat="1" applyFont="1" applyAlignment="1">
      <alignment horizontal="center"/>
    </xf>
    <xf numFmtId="10" fontId="19" fillId="0" borderId="0" xfId="0" applyNumberFormat="1" applyFont="1"/>
    <xf numFmtId="0" fontId="18" fillId="0" borderId="45" xfId="0" applyFont="1" applyBorder="1"/>
    <xf numFmtId="6" fontId="18" fillId="0" borderId="47" xfId="11" applyNumberFormat="1" applyFont="1" applyFill="1" applyBorder="1"/>
    <xf numFmtId="10" fontId="0" fillId="0" borderId="0" xfId="0" applyNumberFormat="1"/>
    <xf numFmtId="0" fontId="18" fillId="0" borderId="55" xfId="5" applyFont="1" applyBorder="1" applyAlignment="1">
      <alignment horizontal="center"/>
    </xf>
    <xf numFmtId="0" fontId="18" fillId="0" borderId="65" xfId="5" applyFont="1" applyBorder="1" applyAlignment="1">
      <alignment horizontal="center"/>
    </xf>
    <xf numFmtId="0" fontId="18" fillId="33" borderId="10" xfId="0" applyFont="1" applyFill="1" applyBorder="1" applyAlignment="1">
      <alignment horizontal="center"/>
    </xf>
    <xf numFmtId="0" fontId="18" fillId="33" borderId="11" xfId="0" applyFont="1" applyFill="1" applyBorder="1" applyAlignment="1">
      <alignment horizontal="center"/>
    </xf>
    <xf numFmtId="0" fontId="18" fillId="33" borderId="12" xfId="0" applyFont="1" applyFill="1" applyBorder="1" applyAlignment="1">
      <alignment horizontal="center"/>
    </xf>
    <xf numFmtId="0" fontId="18" fillId="0" borderId="10" xfId="4" applyFont="1" applyBorder="1" applyAlignment="1">
      <alignment horizontal="center"/>
    </xf>
    <xf numFmtId="0" fontId="18" fillId="0" borderId="11" xfId="4" applyFont="1" applyBorder="1" applyAlignment="1">
      <alignment horizontal="center"/>
    </xf>
    <xf numFmtId="0" fontId="18" fillId="35" borderId="26" xfId="5" applyFont="1" applyFill="1" applyBorder="1" applyAlignment="1">
      <alignment horizontal="center"/>
    </xf>
    <xf numFmtId="0" fontId="18" fillId="35" borderId="27" xfId="5" applyFont="1" applyFill="1" applyBorder="1" applyAlignment="1">
      <alignment horizontal="center"/>
    </xf>
    <xf numFmtId="0" fontId="18" fillId="35" borderId="28" xfId="5" applyFont="1" applyFill="1" applyBorder="1" applyAlignment="1">
      <alignment horizontal="center"/>
    </xf>
    <xf numFmtId="0" fontId="18" fillId="0" borderId="30" xfId="5" applyFont="1" applyBorder="1" applyAlignment="1">
      <alignment horizontal="center"/>
    </xf>
    <xf numFmtId="0" fontId="18" fillId="0" borderId="11" xfId="5" applyFont="1" applyBorder="1" applyAlignment="1">
      <alignment horizontal="center"/>
    </xf>
    <xf numFmtId="0" fontId="21" fillId="36" borderId="15" xfId="0" applyFont="1" applyFill="1" applyBorder="1" applyAlignment="1">
      <alignment horizontal="left" vertical="top" wrapText="1"/>
    </xf>
    <xf numFmtId="0" fontId="21" fillId="36" borderId="0" xfId="0" applyFont="1" applyFill="1" applyAlignment="1">
      <alignment horizontal="left" vertical="top" wrapText="1"/>
    </xf>
    <xf numFmtId="0" fontId="21" fillId="36" borderId="16" xfId="0" applyFont="1" applyFill="1" applyBorder="1" applyAlignment="1">
      <alignment horizontal="left" vertical="top" wrapText="1"/>
    </xf>
    <xf numFmtId="0" fontId="21" fillId="36" borderId="23" xfId="0" applyFont="1" applyFill="1" applyBorder="1" applyAlignment="1">
      <alignment horizontal="left" vertical="top" wrapText="1"/>
    </xf>
    <xf numFmtId="0" fontId="21" fillId="36" borderId="24" xfId="0" applyFont="1" applyFill="1" applyBorder="1" applyAlignment="1">
      <alignment horizontal="left" vertical="top" wrapText="1"/>
    </xf>
    <xf numFmtId="0" fontId="21" fillId="36" borderId="25" xfId="0" applyFont="1" applyFill="1" applyBorder="1" applyAlignment="1">
      <alignment horizontal="left" vertical="top" wrapText="1"/>
    </xf>
    <xf numFmtId="0" fontId="18" fillId="0" borderId="0" xfId="5" applyFont="1" applyAlignment="1">
      <alignment horizontal="center"/>
    </xf>
    <xf numFmtId="0" fontId="18" fillId="35" borderId="29" xfId="5" applyFont="1" applyFill="1" applyBorder="1" applyAlignment="1">
      <alignment horizontal="center"/>
    </xf>
    <xf numFmtId="0" fontId="18" fillId="0" borderId="32" xfId="5" applyFont="1" applyBorder="1" applyAlignment="1">
      <alignment horizontal="center"/>
    </xf>
    <xf numFmtId="0" fontId="18" fillId="0" borderId="16" xfId="5" applyFont="1" applyBorder="1" applyAlignment="1">
      <alignment horizontal="center"/>
    </xf>
    <xf numFmtId="0" fontId="18" fillId="0" borderId="48" xfId="5" applyFont="1" applyBorder="1" applyAlignment="1">
      <alignment horizontal="center"/>
    </xf>
    <xf numFmtId="0" fontId="18" fillId="0" borderId="49" xfId="5" applyFont="1" applyBorder="1" applyAlignment="1">
      <alignment horizontal="center"/>
    </xf>
    <xf numFmtId="0" fontId="19" fillId="0" borderId="48" xfId="0" applyFont="1" applyBorder="1" applyAlignment="1">
      <alignment horizontal="center"/>
    </xf>
    <xf numFmtId="0" fontId="19" fillId="0" borderId="49" xfId="0" applyFont="1" applyBorder="1" applyAlignment="1">
      <alignment horizontal="center"/>
    </xf>
    <xf numFmtId="0" fontId="25" fillId="0" borderId="26" xfId="0" applyFont="1" applyBorder="1" applyAlignment="1">
      <alignment horizontal="center"/>
    </xf>
    <xf numFmtId="0" fontId="25" fillId="0" borderId="27" xfId="0" applyFont="1" applyBorder="1" applyAlignment="1">
      <alignment horizontal="center"/>
    </xf>
    <xf numFmtId="0" fontId="25" fillId="0" borderId="29" xfId="0" applyFont="1" applyBorder="1" applyAlignment="1">
      <alignment horizontal="center"/>
    </xf>
    <xf numFmtId="0" fontId="25" fillId="37" borderId="62" xfId="0" applyFont="1" applyFill="1" applyBorder="1" applyAlignment="1">
      <alignment horizontal="center" wrapText="1"/>
    </xf>
    <xf numFmtId="0" fontId="25" fillId="37" borderId="63" xfId="0" applyFont="1" applyFill="1" applyBorder="1" applyAlignment="1">
      <alignment horizontal="center" wrapText="1"/>
    </xf>
    <xf numFmtId="0" fontId="25" fillId="37" borderId="64" xfId="0" applyFont="1" applyFill="1" applyBorder="1" applyAlignment="1">
      <alignment horizontal="center" wrapText="1"/>
    </xf>
    <xf numFmtId="0" fontId="25" fillId="37" borderId="55" xfId="0" applyFont="1" applyFill="1" applyBorder="1" applyAlignment="1">
      <alignment horizontal="center" wrapText="1"/>
    </xf>
    <xf numFmtId="0" fontId="25" fillId="37" borderId="65" xfId="0" applyFont="1" applyFill="1" applyBorder="1" applyAlignment="1">
      <alignment horizontal="center" wrapText="1"/>
    </xf>
    <xf numFmtId="0" fontId="25" fillId="37" borderId="28" xfId="0" applyFont="1" applyFill="1" applyBorder="1" applyAlignment="1">
      <alignment horizontal="center" wrapText="1"/>
    </xf>
    <xf numFmtId="0" fontId="18" fillId="0" borderId="30" xfId="5" applyFont="1" applyBorder="1" applyAlignment="1">
      <alignment horizontal="center" vertical="center"/>
    </xf>
    <xf numFmtId="0" fontId="18" fillId="0" borderId="12" xfId="5" applyFont="1" applyBorder="1" applyAlignment="1">
      <alignment horizontal="center" vertical="center"/>
    </xf>
    <xf numFmtId="0" fontId="18" fillId="0" borderId="24" xfId="5" applyFont="1" applyBorder="1" applyAlignment="1">
      <alignment horizontal="left" vertical="center"/>
    </xf>
    <xf numFmtId="0" fontId="18" fillId="0" borderId="32" xfId="0" applyFont="1" applyBorder="1" applyAlignment="1">
      <alignment horizontal="center"/>
    </xf>
    <xf numFmtId="0" fontId="18" fillId="0" borderId="0" xfId="0" applyFont="1" applyAlignment="1">
      <alignment horizontal="center"/>
    </xf>
    <xf numFmtId="0" fontId="25" fillId="38" borderId="62" xfId="0" applyFont="1" applyFill="1" applyBorder="1" applyAlignment="1">
      <alignment horizontal="center" wrapText="1"/>
    </xf>
    <xf numFmtId="0" fontId="25" fillId="38" borderId="63" xfId="0" applyFont="1" applyFill="1" applyBorder="1" applyAlignment="1">
      <alignment horizontal="center" wrapText="1"/>
    </xf>
    <xf numFmtId="0" fontId="25" fillId="38" borderId="64" xfId="0" applyFont="1" applyFill="1" applyBorder="1" applyAlignment="1">
      <alignment horizontal="center" wrapText="1"/>
    </xf>
    <xf numFmtId="0" fontId="18" fillId="38" borderId="55" xfId="5" applyFont="1" applyFill="1" applyBorder="1" applyAlignment="1">
      <alignment horizontal="center"/>
    </xf>
    <xf numFmtId="0" fontId="18" fillId="38" borderId="65" xfId="5" applyFont="1" applyFill="1" applyBorder="1" applyAlignment="1">
      <alignment horizontal="center"/>
    </xf>
    <xf numFmtId="0" fontId="18" fillId="38" borderId="28" xfId="5" applyFont="1" applyFill="1" applyBorder="1" applyAlignment="1">
      <alignment horizontal="center"/>
    </xf>
    <xf numFmtId="14" fontId="28" fillId="0" borderId="58" xfId="0" applyNumberFormat="1" applyFont="1" applyBorder="1" applyAlignment="1">
      <alignment horizontal="center"/>
    </xf>
    <xf numFmtId="0" fontId="29" fillId="0" borderId="58" xfId="0" applyFont="1" applyBorder="1" applyAlignment="1">
      <alignment horizontal="center"/>
    </xf>
    <xf numFmtId="0" fontId="18" fillId="39" borderId="55" xfId="0" applyFont="1" applyFill="1" applyBorder="1" applyAlignment="1">
      <alignment horizontal="center"/>
    </xf>
    <xf numFmtId="0" fontId="18" fillId="39" borderId="65" xfId="0" applyFont="1" applyFill="1" applyBorder="1" applyAlignment="1">
      <alignment horizontal="center"/>
    </xf>
    <xf numFmtId="0" fontId="18" fillId="39" borderId="28" xfId="0" applyFont="1" applyFill="1" applyBorder="1" applyAlignment="1">
      <alignment horizontal="center"/>
    </xf>
    <xf numFmtId="0" fontId="14" fillId="0" borderId="0" xfId="0" applyFont="1" applyAlignment="1">
      <alignment horizontal="center" vertical="center" wrapText="1"/>
    </xf>
    <xf numFmtId="0" fontId="44" fillId="0" borderId="48" xfId="0" applyFont="1" applyBorder="1" applyAlignment="1">
      <alignment horizontal="center"/>
    </xf>
    <xf numFmtId="0" fontId="44" fillId="0" borderId="49" xfId="0" applyFont="1" applyBorder="1" applyAlignment="1">
      <alignment horizontal="center"/>
    </xf>
    <xf numFmtId="0" fontId="36" fillId="40" borderId="55" xfId="0" applyFont="1" applyFill="1" applyBorder="1" applyAlignment="1">
      <alignment horizontal="center" vertical="center"/>
    </xf>
    <xf numFmtId="0" fontId="36" fillId="40" borderId="65" xfId="0" applyFont="1" applyFill="1" applyBorder="1" applyAlignment="1">
      <alignment horizontal="center" vertical="center"/>
    </xf>
    <xf numFmtId="0" fontId="36" fillId="40" borderId="28" xfId="0" applyFont="1" applyFill="1" applyBorder="1" applyAlignment="1">
      <alignment horizontal="center" vertical="center"/>
    </xf>
    <xf numFmtId="0" fontId="38" fillId="41" borderId="26" xfId="0" applyFont="1" applyFill="1" applyBorder="1" applyAlignment="1">
      <alignment horizontal="center" vertical="center"/>
    </xf>
    <xf numFmtId="0" fontId="38" fillId="41" borderId="27" xfId="0" applyFont="1" applyFill="1" applyBorder="1" applyAlignment="1">
      <alignment horizontal="center" vertical="center"/>
    </xf>
    <xf numFmtId="0" fontId="38" fillId="41" borderId="29" xfId="0" applyFont="1" applyFill="1" applyBorder="1" applyAlignment="1">
      <alignment horizontal="center" vertical="center"/>
    </xf>
    <xf numFmtId="0" fontId="39" fillId="0" borderId="26" xfId="0" applyFont="1" applyBorder="1" applyAlignment="1">
      <alignment horizontal="center"/>
    </xf>
    <xf numFmtId="0" fontId="39" fillId="0" borderId="75" xfId="0" applyFont="1" applyBorder="1" applyAlignment="1">
      <alignment horizontal="center"/>
    </xf>
    <xf numFmtId="0" fontId="42" fillId="0" borderId="0" xfId="0" applyFont="1" applyAlignment="1">
      <alignment horizontal="right"/>
    </xf>
    <xf numFmtId="0" fontId="44" fillId="0" borderId="61" xfId="0" applyFont="1" applyBorder="1" applyAlignment="1">
      <alignment horizontal="center"/>
    </xf>
    <xf numFmtId="0" fontId="46" fillId="0" borderId="77" xfId="0" applyFont="1" applyBorder="1" applyAlignment="1">
      <alignment horizontal="center"/>
    </xf>
    <xf numFmtId="0" fontId="46" fillId="0" borderId="106" xfId="0" applyFont="1" applyBorder="1" applyAlignment="1">
      <alignment horizontal="center"/>
    </xf>
    <xf numFmtId="0" fontId="18" fillId="43" borderId="55" xfId="0" applyFont="1" applyFill="1" applyBorder="1" applyAlignment="1">
      <alignment horizontal="center" vertical="center"/>
    </xf>
    <xf numFmtId="0" fontId="18" fillId="43" borderId="65" xfId="0" applyFont="1" applyFill="1" applyBorder="1" applyAlignment="1">
      <alignment horizontal="center" vertical="center"/>
    </xf>
    <xf numFmtId="0" fontId="18" fillId="43" borderId="28" xfId="0" applyFont="1" applyFill="1" applyBorder="1" applyAlignment="1">
      <alignment horizontal="center" vertical="center"/>
    </xf>
    <xf numFmtId="169" fontId="46" fillId="0" borderId="26" xfId="0" applyNumberFormat="1" applyFont="1" applyBorder="1" applyAlignment="1">
      <alignment horizontal="center"/>
    </xf>
    <xf numFmtId="169" fontId="46" fillId="0" borderId="29" xfId="0" applyNumberFormat="1" applyFont="1" applyBorder="1" applyAlignment="1">
      <alignment horizontal="center"/>
    </xf>
    <xf numFmtId="1" fontId="46" fillId="0" borderId="26" xfId="0" applyNumberFormat="1" applyFont="1" applyBorder="1" applyAlignment="1">
      <alignment horizontal="center"/>
    </xf>
    <xf numFmtId="1" fontId="46" fillId="0" borderId="29" xfId="0" applyNumberFormat="1" applyFont="1" applyBorder="1" applyAlignment="1">
      <alignment horizontal="center"/>
    </xf>
    <xf numFmtId="169" fontId="18" fillId="0" borderId="32" xfId="0" applyNumberFormat="1" applyFont="1" applyBorder="1" applyAlignment="1">
      <alignment horizontal="center"/>
    </xf>
    <xf numFmtId="169" fontId="18" fillId="0" borderId="33" xfId="0" applyNumberFormat="1" applyFont="1" applyBorder="1" applyAlignment="1">
      <alignment horizontal="center"/>
    </xf>
    <xf numFmtId="0" fontId="46" fillId="0" borderId="55" xfId="0" applyFont="1" applyBorder="1" applyAlignment="1">
      <alignment horizontal="center" vertical="center"/>
    </xf>
    <xf numFmtId="0" fontId="46" fillId="0" borderId="28" xfId="0" applyFont="1" applyBorder="1" applyAlignment="1">
      <alignment horizontal="center" vertical="center"/>
    </xf>
    <xf numFmtId="0" fontId="46" fillId="0" borderId="65" xfId="0" applyFont="1" applyBorder="1" applyAlignment="1">
      <alignment horizontal="center" vertical="center"/>
    </xf>
    <xf numFmtId="0" fontId="133" fillId="0" borderId="0" xfId="18970" applyFont="1" applyAlignment="1">
      <alignment horizontal="left" vertical="top" wrapText="1"/>
    </xf>
    <xf numFmtId="0" fontId="133" fillId="0" borderId="0" xfId="18970" applyFont="1" applyAlignment="1">
      <alignment horizontal="center"/>
    </xf>
    <xf numFmtId="0" fontId="135" fillId="0" borderId="0" xfId="18970" applyFont="1" applyAlignment="1">
      <alignment horizontal="center"/>
    </xf>
    <xf numFmtId="0" fontId="133" fillId="0" borderId="29" xfId="18970" applyFont="1" applyBorder="1" applyAlignment="1">
      <alignment horizontal="left" vertical="center" wrapText="1"/>
    </xf>
    <xf numFmtId="0" fontId="133" fillId="0" borderId="59" xfId="18970" applyFont="1" applyBorder="1" applyAlignment="1">
      <alignment horizontal="left" vertical="center" wrapText="1"/>
    </xf>
    <xf numFmtId="0" fontId="133" fillId="0" borderId="27" xfId="18970" applyFont="1" applyBorder="1" applyAlignment="1">
      <alignment vertical="top" wrapText="1"/>
    </xf>
    <xf numFmtId="0" fontId="133" fillId="0" borderId="58" xfId="18970" applyFont="1" applyBorder="1" applyAlignment="1">
      <alignment vertical="top" wrapText="1"/>
    </xf>
    <xf numFmtId="49" fontId="133" fillId="0" borderId="29" xfId="18970" applyNumberFormat="1" applyFont="1" applyBorder="1" applyAlignment="1">
      <alignment horizontal="left" vertical="center" wrapText="1"/>
    </xf>
    <xf numFmtId="49" fontId="133" fillId="0" borderId="59" xfId="18970" applyNumberFormat="1" applyFont="1" applyBorder="1" applyAlignment="1">
      <alignment horizontal="left" vertical="center" wrapText="1"/>
    </xf>
    <xf numFmtId="0" fontId="133" fillId="0" borderId="33" xfId="18970" applyFont="1" applyBorder="1" applyAlignment="1">
      <alignment horizontal="left" vertical="center" wrapText="1"/>
    </xf>
    <xf numFmtId="0" fontId="133" fillId="0" borderId="27" xfId="18970" applyFont="1" applyBorder="1" applyAlignment="1">
      <alignment horizontal="left" vertical="top" wrapText="1"/>
    </xf>
    <xf numFmtId="0" fontId="133" fillId="0" borderId="58" xfId="18970" applyFont="1" applyBorder="1" applyAlignment="1">
      <alignment horizontal="left" vertical="top" wrapText="1"/>
    </xf>
    <xf numFmtId="0" fontId="64" fillId="0" borderId="29" xfId="17" applyFont="1" applyBorder="1" applyAlignment="1">
      <alignment horizontal="left" vertical="center" wrapText="1"/>
    </xf>
    <xf numFmtId="0" fontId="64" fillId="0" borderId="59" xfId="17" applyFont="1" applyBorder="1" applyAlignment="1">
      <alignment horizontal="left" vertical="center" wrapText="1"/>
    </xf>
    <xf numFmtId="0" fontId="64" fillId="0" borderId="27" xfId="17" applyFont="1" applyBorder="1" applyAlignment="1">
      <alignment vertical="top" wrapText="1"/>
    </xf>
    <xf numFmtId="0" fontId="64" fillId="0" borderId="58" xfId="17" applyFont="1" applyBorder="1" applyAlignment="1">
      <alignment vertical="top" wrapText="1"/>
    </xf>
    <xf numFmtId="174" fontId="1" fillId="0" borderId="85" xfId="17" applyNumberFormat="1" applyBorder="1" applyAlignment="1">
      <alignment horizontal="right" vertical="center"/>
    </xf>
    <xf numFmtId="174" fontId="1" fillId="0" borderId="86" xfId="17" applyNumberFormat="1" applyBorder="1" applyAlignment="1">
      <alignment horizontal="right" vertical="center"/>
    </xf>
    <xf numFmtId="0" fontId="64" fillId="0" borderId="27" xfId="17" applyFont="1" applyBorder="1" applyAlignment="1">
      <alignment horizontal="left" vertical="top" wrapText="1"/>
    </xf>
    <xf numFmtId="0" fontId="64" fillId="0" borderId="58" xfId="17" applyFont="1" applyBorder="1" applyAlignment="1">
      <alignment horizontal="left" vertical="top" wrapText="1"/>
    </xf>
    <xf numFmtId="0" fontId="64" fillId="0" borderId="33" xfId="17" applyFont="1" applyBorder="1" applyAlignment="1">
      <alignment horizontal="left" vertical="center" wrapText="1"/>
    </xf>
    <xf numFmtId="165" fontId="0" fillId="0" borderId="0" xfId="0" applyNumberFormat="1"/>
  </cellXfs>
  <cellStyles count="37028">
    <cellStyle name="_Table" xfId="24" xr:uid="{00000000-0005-0000-0000-000000000000}"/>
    <cellStyle name="0000" xfId="25" xr:uid="{00000000-0005-0000-0000-000001000000}"/>
    <cellStyle name="000000" xfId="26" xr:uid="{00000000-0005-0000-0000-000002000000}"/>
    <cellStyle name="000000 2" xfId="27" xr:uid="{00000000-0005-0000-0000-000003000000}"/>
    <cellStyle name="20% - Accent1 2" xfId="28" xr:uid="{00000000-0005-0000-0000-000004000000}"/>
    <cellStyle name="20% - Accent1 2 10" xfId="29" xr:uid="{00000000-0005-0000-0000-000005000000}"/>
    <cellStyle name="20% - Accent1 2 11" xfId="30" xr:uid="{00000000-0005-0000-0000-000006000000}"/>
    <cellStyle name="20% - Accent1 2 2" xfId="31" xr:uid="{00000000-0005-0000-0000-000007000000}"/>
    <cellStyle name="20% - Accent1 2 2 2" xfId="32" xr:uid="{00000000-0005-0000-0000-000008000000}"/>
    <cellStyle name="20% - Accent1 2 2 2 2" xfId="33" xr:uid="{00000000-0005-0000-0000-000009000000}"/>
    <cellStyle name="20% - Accent1 2 2 2 2 2" xfId="34" xr:uid="{00000000-0005-0000-0000-00000A000000}"/>
    <cellStyle name="20% - Accent1 2 2 2 3" xfId="35" xr:uid="{00000000-0005-0000-0000-00000B000000}"/>
    <cellStyle name="20% - Accent1 2 2 2 3 2" xfId="36" xr:uid="{00000000-0005-0000-0000-00000C000000}"/>
    <cellStyle name="20% - Accent1 2 2 2 4" xfId="37" xr:uid="{00000000-0005-0000-0000-00000D000000}"/>
    <cellStyle name="20% - Accent1 2 2 3" xfId="38" xr:uid="{00000000-0005-0000-0000-00000E000000}"/>
    <cellStyle name="20% - Accent1 2 2 3 2" xfId="39" xr:uid="{00000000-0005-0000-0000-00000F000000}"/>
    <cellStyle name="20% - Accent1 2 2 4" xfId="40" xr:uid="{00000000-0005-0000-0000-000010000000}"/>
    <cellStyle name="20% - Accent1 2 2 4 2" xfId="41" xr:uid="{00000000-0005-0000-0000-000011000000}"/>
    <cellStyle name="20% - Accent1 2 2 5" xfId="42" xr:uid="{00000000-0005-0000-0000-000012000000}"/>
    <cellStyle name="20% - Accent1 2 3" xfId="43" xr:uid="{00000000-0005-0000-0000-000013000000}"/>
    <cellStyle name="20% - Accent1 2 3 2" xfId="44" xr:uid="{00000000-0005-0000-0000-000014000000}"/>
    <cellStyle name="20% - Accent1 2 3 2 2" xfId="45" xr:uid="{00000000-0005-0000-0000-000015000000}"/>
    <cellStyle name="20% - Accent1 2 3 3" xfId="46" xr:uid="{00000000-0005-0000-0000-000016000000}"/>
    <cellStyle name="20% - Accent1 2 3 3 2" xfId="47" xr:uid="{00000000-0005-0000-0000-000017000000}"/>
    <cellStyle name="20% - Accent1 2 3 4" xfId="48" xr:uid="{00000000-0005-0000-0000-000018000000}"/>
    <cellStyle name="20% - Accent1 2 4" xfId="49" xr:uid="{00000000-0005-0000-0000-000019000000}"/>
    <cellStyle name="20% - Accent1 2 4 2" xfId="50" xr:uid="{00000000-0005-0000-0000-00001A000000}"/>
    <cellStyle name="20% - Accent1 2 4 2 2" xfId="51" xr:uid="{00000000-0005-0000-0000-00001B000000}"/>
    <cellStyle name="20% - Accent1 2 4 2 2 2" xfId="52" xr:uid="{00000000-0005-0000-0000-00001C000000}"/>
    <cellStyle name="20% - Accent1 2 4 2 3" xfId="53" xr:uid="{00000000-0005-0000-0000-00001D000000}"/>
    <cellStyle name="20% - Accent1 2 4 2 3 2" xfId="54" xr:uid="{00000000-0005-0000-0000-00001E000000}"/>
    <cellStyle name="20% - Accent1 2 4 2 4" xfId="55" xr:uid="{00000000-0005-0000-0000-00001F000000}"/>
    <cellStyle name="20% - Accent1 2 4 3" xfId="56" xr:uid="{00000000-0005-0000-0000-000020000000}"/>
    <cellStyle name="20% - Accent1 2 4 3 2" xfId="57" xr:uid="{00000000-0005-0000-0000-000021000000}"/>
    <cellStyle name="20% - Accent1 2 4 4" xfId="58" xr:uid="{00000000-0005-0000-0000-000022000000}"/>
    <cellStyle name="20% - Accent1 2 4 4 2" xfId="59" xr:uid="{00000000-0005-0000-0000-000023000000}"/>
    <cellStyle name="20% - Accent1 2 4 5" xfId="60" xr:uid="{00000000-0005-0000-0000-000024000000}"/>
    <cellStyle name="20% - Accent1 2 4 5 2" xfId="61" xr:uid="{00000000-0005-0000-0000-000025000000}"/>
    <cellStyle name="20% - Accent1 2 4 6" xfId="62" xr:uid="{00000000-0005-0000-0000-000026000000}"/>
    <cellStyle name="20% - Accent1 2 5" xfId="63" xr:uid="{00000000-0005-0000-0000-000027000000}"/>
    <cellStyle name="20% - Accent1 2 5 2" xfId="64" xr:uid="{00000000-0005-0000-0000-000028000000}"/>
    <cellStyle name="20% - Accent1 2 6" xfId="65" xr:uid="{00000000-0005-0000-0000-000029000000}"/>
    <cellStyle name="20% - Accent1 2 6 2" xfId="66" xr:uid="{00000000-0005-0000-0000-00002A000000}"/>
    <cellStyle name="20% - Accent1 2 7" xfId="67" xr:uid="{00000000-0005-0000-0000-00002B000000}"/>
    <cellStyle name="20% - Accent1 2 7 2" xfId="68" xr:uid="{00000000-0005-0000-0000-00002C000000}"/>
    <cellStyle name="20% - Accent1 2 8" xfId="69" xr:uid="{00000000-0005-0000-0000-00002D000000}"/>
    <cellStyle name="20% - Accent1 2 8 2" xfId="70" xr:uid="{00000000-0005-0000-0000-00002E000000}"/>
    <cellStyle name="20% - Accent1 2 9" xfId="71" xr:uid="{00000000-0005-0000-0000-00002F000000}"/>
    <cellStyle name="20% - Accent1 2 9 2" xfId="72" xr:uid="{00000000-0005-0000-0000-000030000000}"/>
    <cellStyle name="20% - Accent1 3" xfId="73" xr:uid="{00000000-0005-0000-0000-000031000000}"/>
    <cellStyle name="20% - Accent1 3 2" xfId="74" xr:uid="{00000000-0005-0000-0000-000032000000}"/>
    <cellStyle name="20% - Accent1 3 2 2" xfId="75" xr:uid="{00000000-0005-0000-0000-000033000000}"/>
    <cellStyle name="20% - Accent1 3 2 2 2" xfId="76" xr:uid="{00000000-0005-0000-0000-000034000000}"/>
    <cellStyle name="20% - Accent1 3 2 3" xfId="77" xr:uid="{00000000-0005-0000-0000-000035000000}"/>
    <cellStyle name="20% - Accent1 3 2 3 2" xfId="78" xr:uid="{00000000-0005-0000-0000-000036000000}"/>
    <cellStyle name="20% - Accent1 3 2 4" xfId="79" xr:uid="{00000000-0005-0000-0000-000037000000}"/>
    <cellStyle name="20% - Accent1 3 2 4 2" xfId="80" xr:uid="{00000000-0005-0000-0000-000038000000}"/>
    <cellStyle name="20% - Accent1 3 2 5" xfId="81" xr:uid="{00000000-0005-0000-0000-000039000000}"/>
    <cellStyle name="20% - Accent1 3 3" xfId="82" xr:uid="{00000000-0005-0000-0000-00003A000000}"/>
    <cellStyle name="20% - Accent1 3 3 2" xfId="83" xr:uid="{00000000-0005-0000-0000-00003B000000}"/>
    <cellStyle name="20% - Accent1 3 4" xfId="84" xr:uid="{00000000-0005-0000-0000-00003C000000}"/>
    <cellStyle name="20% - Accent1 3 4 2" xfId="85" xr:uid="{00000000-0005-0000-0000-00003D000000}"/>
    <cellStyle name="20% - Accent1 3 5" xfId="86" xr:uid="{00000000-0005-0000-0000-00003E000000}"/>
    <cellStyle name="20% - Accent1 3 5 2" xfId="87" xr:uid="{00000000-0005-0000-0000-00003F000000}"/>
    <cellStyle name="20% - Accent1 3 6" xfId="88" xr:uid="{00000000-0005-0000-0000-000040000000}"/>
    <cellStyle name="20% - Accent1 4" xfId="89" xr:uid="{00000000-0005-0000-0000-000041000000}"/>
    <cellStyle name="20% - Accent1 4 2" xfId="90" xr:uid="{00000000-0005-0000-0000-000042000000}"/>
    <cellStyle name="20% - Accent1 4 2 2" xfId="91" xr:uid="{00000000-0005-0000-0000-000043000000}"/>
    <cellStyle name="20% - Accent1 4 2 2 2" xfId="92" xr:uid="{00000000-0005-0000-0000-000044000000}"/>
    <cellStyle name="20% - Accent1 4 2 3" xfId="93" xr:uid="{00000000-0005-0000-0000-000045000000}"/>
    <cellStyle name="20% - Accent1 4 2 3 2" xfId="94" xr:uid="{00000000-0005-0000-0000-000046000000}"/>
    <cellStyle name="20% - Accent1 4 2 4" xfId="95" xr:uid="{00000000-0005-0000-0000-000047000000}"/>
    <cellStyle name="20% - Accent1 4 3" xfId="96" xr:uid="{00000000-0005-0000-0000-000048000000}"/>
    <cellStyle name="20% - Accent1 4 3 2" xfId="97" xr:uid="{00000000-0005-0000-0000-000049000000}"/>
    <cellStyle name="20% - Accent1 4 4" xfId="98" xr:uid="{00000000-0005-0000-0000-00004A000000}"/>
    <cellStyle name="20% - Accent1 4 4 2" xfId="99" xr:uid="{00000000-0005-0000-0000-00004B000000}"/>
    <cellStyle name="20% - Accent1 4 5" xfId="100" xr:uid="{00000000-0005-0000-0000-00004C000000}"/>
    <cellStyle name="20% - Accent1 4 5 2" xfId="101" xr:uid="{00000000-0005-0000-0000-00004D000000}"/>
    <cellStyle name="20% - Accent1 4 6" xfId="102" xr:uid="{00000000-0005-0000-0000-00004E000000}"/>
    <cellStyle name="20% - Accent1 5" xfId="103" xr:uid="{00000000-0005-0000-0000-00004F000000}"/>
    <cellStyle name="20% - Accent1 5 2" xfId="104" xr:uid="{00000000-0005-0000-0000-000050000000}"/>
    <cellStyle name="20% - Accent1 6" xfId="105" xr:uid="{00000000-0005-0000-0000-000051000000}"/>
    <cellStyle name="20% - Accent1 6 2" xfId="106" xr:uid="{00000000-0005-0000-0000-000052000000}"/>
    <cellStyle name="20% - Accent1 7" xfId="107" xr:uid="{00000000-0005-0000-0000-000053000000}"/>
    <cellStyle name="20% - Accent2 2" xfId="108" xr:uid="{00000000-0005-0000-0000-000054000000}"/>
    <cellStyle name="20% - Accent2 2 10" xfId="109" xr:uid="{00000000-0005-0000-0000-000055000000}"/>
    <cellStyle name="20% - Accent2 2 11" xfId="110" xr:uid="{00000000-0005-0000-0000-000056000000}"/>
    <cellStyle name="20% - Accent2 2 2" xfId="111" xr:uid="{00000000-0005-0000-0000-000057000000}"/>
    <cellStyle name="20% - Accent2 2 2 2" xfId="112" xr:uid="{00000000-0005-0000-0000-000058000000}"/>
    <cellStyle name="20% - Accent2 2 2 2 2" xfId="113" xr:uid="{00000000-0005-0000-0000-000059000000}"/>
    <cellStyle name="20% - Accent2 2 2 2 2 2" xfId="114" xr:uid="{00000000-0005-0000-0000-00005A000000}"/>
    <cellStyle name="20% - Accent2 2 2 2 3" xfId="115" xr:uid="{00000000-0005-0000-0000-00005B000000}"/>
    <cellStyle name="20% - Accent2 2 2 2 3 2" xfId="116" xr:uid="{00000000-0005-0000-0000-00005C000000}"/>
    <cellStyle name="20% - Accent2 2 2 2 4" xfId="117" xr:uid="{00000000-0005-0000-0000-00005D000000}"/>
    <cellStyle name="20% - Accent2 2 2 3" xfId="118" xr:uid="{00000000-0005-0000-0000-00005E000000}"/>
    <cellStyle name="20% - Accent2 2 2 3 2" xfId="119" xr:uid="{00000000-0005-0000-0000-00005F000000}"/>
    <cellStyle name="20% - Accent2 2 2 4" xfId="120" xr:uid="{00000000-0005-0000-0000-000060000000}"/>
    <cellStyle name="20% - Accent2 2 2 4 2" xfId="121" xr:uid="{00000000-0005-0000-0000-000061000000}"/>
    <cellStyle name="20% - Accent2 2 2 5" xfId="122" xr:uid="{00000000-0005-0000-0000-000062000000}"/>
    <cellStyle name="20% - Accent2 2 3" xfId="123" xr:uid="{00000000-0005-0000-0000-000063000000}"/>
    <cellStyle name="20% - Accent2 2 3 2" xfId="124" xr:uid="{00000000-0005-0000-0000-000064000000}"/>
    <cellStyle name="20% - Accent2 2 3 2 2" xfId="125" xr:uid="{00000000-0005-0000-0000-000065000000}"/>
    <cellStyle name="20% - Accent2 2 3 3" xfId="126" xr:uid="{00000000-0005-0000-0000-000066000000}"/>
    <cellStyle name="20% - Accent2 2 3 3 2" xfId="127" xr:uid="{00000000-0005-0000-0000-000067000000}"/>
    <cellStyle name="20% - Accent2 2 3 4" xfId="128" xr:uid="{00000000-0005-0000-0000-000068000000}"/>
    <cellStyle name="20% - Accent2 2 4" xfId="129" xr:uid="{00000000-0005-0000-0000-000069000000}"/>
    <cellStyle name="20% - Accent2 2 4 2" xfId="130" xr:uid="{00000000-0005-0000-0000-00006A000000}"/>
    <cellStyle name="20% - Accent2 2 4 2 2" xfId="131" xr:uid="{00000000-0005-0000-0000-00006B000000}"/>
    <cellStyle name="20% - Accent2 2 4 2 2 2" xfId="132" xr:uid="{00000000-0005-0000-0000-00006C000000}"/>
    <cellStyle name="20% - Accent2 2 4 2 3" xfId="133" xr:uid="{00000000-0005-0000-0000-00006D000000}"/>
    <cellStyle name="20% - Accent2 2 4 2 3 2" xfId="134" xr:uid="{00000000-0005-0000-0000-00006E000000}"/>
    <cellStyle name="20% - Accent2 2 4 2 4" xfId="135" xr:uid="{00000000-0005-0000-0000-00006F000000}"/>
    <cellStyle name="20% - Accent2 2 4 3" xfId="136" xr:uid="{00000000-0005-0000-0000-000070000000}"/>
    <cellStyle name="20% - Accent2 2 4 3 2" xfId="137" xr:uid="{00000000-0005-0000-0000-000071000000}"/>
    <cellStyle name="20% - Accent2 2 4 4" xfId="138" xr:uid="{00000000-0005-0000-0000-000072000000}"/>
    <cellStyle name="20% - Accent2 2 4 4 2" xfId="139" xr:uid="{00000000-0005-0000-0000-000073000000}"/>
    <cellStyle name="20% - Accent2 2 4 5" xfId="140" xr:uid="{00000000-0005-0000-0000-000074000000}"/>
    <cellStyle name="20% - Accent2 2 4 5 2" xfId="141" xr:uid="{00000000-0005-0000-0000-000075000000}"/>
    <cellStyle name="20% - Accent2 2 4 6" xfId="142" xr:uid="{00000000-0005-0000-0000-000076000000}"/>
    <cellStyle name="20% - Accent2 2 5" xfId="143" xr:uid="{00000000-0005-0000-0000-000077000000}"/>
    <cellStyle name="20% - Accent2 2 5 2" xfId="144" xr:uid="{00000000-0005-0000-0000-000078000000}"/>
    <cellStyle name="20% - Accent2 2 6" xfId="145" xr:uid="{00000000-0005-0000-0000-000079000000}"/>
    <cellStyle name="20% - Accent2 2 6 2" xfId="146" xr:uid="{00000000-0005-0000-0000-00007A000000}"/>
    <cellStyle name="20% - Accent2 2 7" xfId="147" xr:uid="{00000000-0005-0000-0000-00007B000000}"/>
    <cellStyle name="20% - Accent2 2 7 2" xfId="148" xr:uid="{00000000-0005-0000-0000-00007C000000}"/>
    <cellStyle name="20% - Accent2 2 8" xfId="149" xr:uid="{00000000-0005-0000-0000-00007D000000}"/>
    <cellStyle name="20% - Accent2 2 8 2" xfId="150" xr:uid="{00000000-0005-0000-0000-00007E000000}"/>
    <cellStyle name="20% - Accent2 2 9" xfId="151" xr:uid="{00000000-0005-0000-0000-00007F000000}"/>
    <cellStyle name="20% - Accent2 2 9 2" xfId="152" xr:uid="{00000000-0005-0000-0000-000080000000}"/>
    <cellStyle name="20% - Accent2 3" xfId="153" xr:uid="{00000000-0005-0000-0000-000081000000}"/>
    <cellStyle name="20% - Accent2 3 2" xfId="154" xr:uid="{00000000-0005-0000-0000-000082000000}"/>
    <cellStyle name="20% - Accent2 3 2 2" xfId="155" xr:uid="{00000000-0005-0000-0000-000083000000}"/>
    <cellStyle name="20% - Accent2 3 2 2 2" xfId="156" xr:uid="{00000000-0005-0000-0000-000084000000}"/>
    <cellStyle name="20% - Accent2 3 2 3" xfId="157" xr:uid="{00000000-0005-0000-0000-000085000000}"/>
    <cellStyle name="20% - Accent2 3 2 3 2" xfId="158" xr:uid="{00000000-0005-0000-0000-000086000000}"/>
    <cellStyle name="20% - Accent2 3 2 4" xfId="159" xr:uid="{00000000-0005-0000-0000-000087000000}"/>
    <cellStyle name="20% - Accent2 3 2 4 2" xfId="160" xr:uid="{00000000-0005-0000-0000-000088000000}"/>
    <cellStyle name="20% - Accent2 3 2 5" xfId="161" xr:uid="{00000000-0005-0000-0000-000089000000}"/>
    <cellStyle name="20% - Accent2 3 3" xfId="162" xr:uid="{00000000-0005-0000-0000-00008A000000}"/>
    <cellStyle name="20% - Accent2 3 3 2" xfId="163" xr:uid="{00000000-0005-0000-0000-00008B000000}"/>
    <cellStyle name="20% - Accent2 3 4" xfId="164" xr:uid="{00000000-0005-0000-0000-00008C000000}"/>
    <cellStyle name="20% - Accent2 3 4 2" xfId="165" xr:uid="{00000000-0005-0000-0000-00008D000000}"/>
    <cellStyle name="20% - Accent2 3 5" xfId="166" xr:uid="{00000000-0005-0000-0000-00008E000000}"/>
    <cellStyle name="20% - Accent2 3 5 2" xfId="167" xr:uid="{00000000-0005-0000-0000-00008F000000}"/>
    <cellStyle name="20% - Accent2 3 6" xfId="168" xr:uid="{00000000-0005-0000-0000-000090000000}"/>
    <cellStyle name="20% - Accent2 4" xfId="169" xr:uid="{00000000-0005-0000-0000-000091000000}"/>
    <cellStyle name="20% - Accent2 4 2" xfId="170" xr:uid="{00000000-0005-0000-0000-000092000000}"/>
    <cellStyle name="20% - Accent2 4 2 2" xfId="171" xr:uid="{00000000-0005-0000-0000-000093000000}"/>
    <cellStyle name="20% - Accent2 4 2 2 2" xfId="172" xr:uid="{00000000-0005-0000-0000-000094000000}"/>
    <cellStyle name="20% - Accent2 4 2 3" xfId="173" xr:uid="{00000000-0005-0000-0000-000095000000}"/>
    <cellStyle name="20% - Accent2 4 2 3 2" xfId="174" xr:uid="{00000000-0005-0000-0000-000096000000}"/>
    <cellStyle name="20% - Accent2 4 2 4" xfId="175" xr:uid="{00000000-0005-0000-0000-000097000000}"/>
    <cellStyle name="20% - Accent2 4 3" xfId="176" xr:uid="{00000000-0005-0000-0000-000098000000}"/>
    <cellStyle name="20% - Accent2 4 3 2" xfId="177" xr:uid="{00000000-0005-0000-0000-000099000000}"/>
    <cellStyle name="20% - Accent2 4 4" xfId="178" xr:uid="{00000000-0005-0000-0000-00009A000000}"/>
    <cellStyle name="20% - Accent2 4 4 2" xfId="179" xr:uid="{00000000-0005-0000-0000-00009B000000}"/>
    <cellStyle name="20% - Accent2 4 5" xfId="180" xr:uid="{00000000-0005-0000-0000-00009C000000}"/>
    <cellStyle name="20% - Accent2 4 5 2" xfId="181" xr:uid="{00000000-0005-0000-0000-00009D000000}"/>
    <cellStyle name="20% - Accent2 4 6" xfId="182" xr:uid="{00000000-0005-0000-0000-00009E000000}"/>
    <cellStyle name="20% - Accent2 5" xfId="183" xr:uid="{00000000-0005-0000-0000-00009F000000}"/>
    <cellStyle name="20% - Accent2 5 2" xfId="184" xr:uid="{00000000-0005-0000-0000-0000A0000000}"/>
    <cellStyle name="20% - Accent2 6" xfId="185" xr:uid="{00000000-0005-0000-0000-0000A1000000}"/>
    <cellStyle name="20% - Accent2 6 2" xfId="186" xr:uid="{00000000-0005-0000-0000-0000A2000000}"/>
    <cellStyle name="20% - Accent2 7" xfId="187" xr:uid="{00000000-0005-0000-0000-0000A3000000}"/>
    <cellStyle name="20% - Accent3 2" xfId="188" xr:uid="{00000000-0005-0000-0000-0000A4000000}"/>
    <cellStyle name="20% - Accent3 2 10" xfId="189" xr:uid="{00000000-0005-0000-0000-0000A5000000}"/>
    <cellStyle name="20% - Accent3 2 11" xfId="190" xr:uid="{00000000-0005-0000-0000-0000A6000000}"/>
    <cellStyle name="20% - Accent3 2 2" xfId="191" xr:uid="{00000000-0005-0000-0000-0000A7000000}"/>
    <cellStyle name="20% - Accent3 2 2 2" xfId="192" xr:uid="{00000000-0005-0000-0000-0000A8000000}"/>
    <cellStyle name="20% - Accent3 2 2 2 2" xfId="193" xr:uid="{00000000-0005-0000-0000-0000A9000000}"/>
    <cellStyle name="20% - Accent3 2 2 2 2 2" xfId="194" xr:uid="{00000000-0005-0000-0000-0000AA000000}"/>
    <cellStyle name="20% - Accent3 2 2 2 3" xfId="195" xr:uid="{00000000-0005-0000-0000-0000AB000000}"/>
    <cellStyle name="20% - Accent3 2 2 2 3 2" xfId="196" xr:uid="{00000000-0005-0000-0000-0000AC000000}"/>
    <cellStyle name="20% - Accent3 2 2 2 4" xfId="197" xr:uid="{00000000-0005-0000-0000-0000AD000000}"/>
    <cellStyle name="20% - Accent3 2 2 3" xfId="198" xr:uid="{00000000-0005-0000-0000-0000AE000000}"/>
    <cellStyle name="20% - Accent3 2 2 3 2" xfId="199" xr:uid="{00000000-0005-0000-0000-0000AF000000}"/>
    <cellStyle name="20% - Accent3 2 2 4" xfId="200" xr:uid="{00000000-0005-0000-0000-0000B0000000}"/>
    <cellStyle name="20% - Accent3 2 2 4 2" xfId="201" xr:uid="{00000000-0005-0000-0000-0000B1000000}"/>
    <cellStyle name="20% - Accent3 2 2 5" xfId="202" xr:uid="{00000000-0005-0000-0000-0000B2000000}"/>
    <cellStyle name="20% - Accent3 2 3" xfId="203" xr:uid="{00000000-0005-0000-0000-0000B3000000}"/>
    <cellStyle name="20% - Accent3 2 3 2" xfId="204" xr:uid="{00000000-0005-0000-0000-0000B4000000}"/>
    <cellStyle name="20% - Accent3 2 3 2 2" xfId="205" xr:uid="{00000000-0005-0000-0000-0000B5000000}"/>
    <cellStyle name="20% - Accent3 2 3 3" xfId="206" xr:uid="{00000000-0005-0000-0000-0000B6000000}"/>
    <cellStyle name="20% - Accent3 2 3 3 2" xfId="207" xr:uid="{00000000-0005-0000-0000-0000B7000000}"/>
    <cellStyle name="20% - Accent3 2 3 4" xfId="208" xr:uid="{00000000-0005-0000-0000-0000B8000000}"/>
    <cellStyle name="20% - Accent3 2 4" xfId="209" xr:uid="{00000000-0005-0000-0000-0000B9000000}"/>
    <cellStyle name="20% - Accent3 2 4 2" xfId="210" xr:uid="{00000000-0005-0000-0000-0000BA000000}"/>
    <cellStyle name="20% - Accent3 2 4 2 2" xfId="211" xr:uid="{00000000-0005-0000-0000-0000BB000000}"/>
    <cellStyle name="20% - Accent3 2 4 2 2 2" xfId="212" xr:uid="{00000000-0005-0000-0000-0000BC000000}"/>
    <cellStyle name="20% - Accent3 2 4 2 3" xfId="213" xr:uid="{00000000-0005-0000-0000-0000BD000000}"/>
    <cellStyle name="20% - Accent3 2 4 2 3 2" xfId="214" xr:uid="{00000000-0005-0000-0000-0000BE000000}"/>
    <cellStyle name="20% - Accent3 2 4 2 4" xfId="215" xr:uid="{00000000-0005-0000-0000-0000BF000000}"/>
    <cellStyle name="20% - Accent3 2 4 3" xfId="216" xr:uid="{00000000-0005-0000-0000-0000C0000000}"/>
    <cellStyle name="20% - Accent3 2 4 3 2" xfId="217" xr:uid="{00000000-0005-0000-0000-0000C1000000}"/>
    <cellStyle name="20% - Accent3 2 4 4" xfId="218" xr:uid="{00000000-0005-0000-0000-0000C2000000}"/>
    <cellStyle name="20% - Accent3 2 4 4 2" xfId="219" xr:uid="{00000000-0005-0000-0000-0000C3000000}"/>
    <cellStyle name="20% - Accent3 2 4 5" xfId="220" xr:uid="{00000000-0005-0000-0000-0000C4000000}"/>
    <cellStyle name="20% - Accent3 2 4 5 2" xfId="221" xr:uid="{00000000-0005-0000-0000-0000C5000000}"/>
    <cellStyle name="20% - Accent3 2 4 6" xfId="222" xr:uid="{00000000-0005-0000-0000-0000C6000000}"/>
    <cellStyle name="20% - Accent3 2 5" xfId="223" xr:uid="{00000000-0005-0000-0000-0000C7000000}"/>
    <cellStyle name="20% - Accent3 2 5 2" xfId="224" xr:uid="{00000000-0005-0000-0000-0000C8000000}"/>
    <cellStyle name="20% - Accent3 2 6" xfId="225" xr:uid="{00000000-0005-0000-0000-0000C9000000}"/>
    <cellStyle name="20% - Accent3 2 6 2" xfId="226" xr:uid="{00000000-0005-0000-0000-0000CA000000}"/>
    <cellStyle name="20% - Accent3 2 7" xfId="227" xr:uid="{00000000-0005-0000-0000-0000CB000000}"/>
    <cellStyle name="20% - Accent3 2 7 2" xfId="228" xr:uid="{00000000-0005-0000-0000-0000CC000000}"/>
    <cellStyle name="20% - Accent3 2 8" xfId="229" xr:uid="{00000000-0005-0000-0000-0000CD000000}"/>
    <cellStyle name="20% - Accent3 2 8 2" xfId="230" xr:uid="{00000000-0005-0000-0000-0000CE000000}"/>
    <cellStyle name="20% - Accent3 2 9" xfId="231" xr:uid="{00000000-0005-0000-0000-0000CF000000}"/>
    <cellStyle name="20% - Accent3 2 9 2" xfId="232" xr:uid="{00000000-0005-0000-0000-0000D0000000}"/>
    <cellStyle name="20% - Accent3 3" xfId="233" xr:uid="{00000000-0005-0000-0000-0000D1000000}"/>
    <cellStyle name="20% - Accent3 3 2" xfId="234" xr:uid="{00000000-0005-0000-0000-0000D2000000}"/>
    <cellStyle name="20% - Accent3 3 2 2" xfId="235" xr:uid="{00000000-0005-0000-0000-0000D3000000}"/>
    <cellStyle name="20% - Accent3 3 2 2 2" xfId="236" xr:uid="{00000000-0005-0000-0000-0000D4000000}"/>
    <cellStyle name="20% - Accent3 3 2 3" xfId="237" xr:uid="{00000000-0005-0000-0000-0000D5000000}"/>
    <cellStyle name="20% - Accent3 3 2 3 2" xfId="238" xr:uid="{00000000-0005-0000-0000-0000D6000000}"/>
    <cellStyle name="20% - Accent3 3 2 4" xfId="239" xr:uid="{00000000-0005-0000-0000-0000D7000000}"/>
    <cellStyle name="20% - Accent3 3 2 4 2" xfId="240" xr:uid="{00000000-0005-0000-0000-0000D8000000}"/>
    <cellStyle name="20% - Accent3 3 2 5" xfId="241" xr:uid="{00000000-0005-0000-0000-0000D9000000}"/>
    <cellStyle name="20% - Accent3 3 3" xfId="242" xr:uid="{00000000-0005-0000-0000-0000DA000000}"/>
    <cellStyle name="20% - Accent3 3 3 2" xfId="243" xr:uid="{00000000-0005-0000-0000-0000DB000000}"/>
    <cellStyle name="20% - Accent3 3 4" xfId="244" xr:uid="{00000000-0005-0000-0000-0000DC000000}"/>
    <cellStyle name="20% - Accent3 3 4 2" xfId="245" xr:uid="{00000000-0005-0000-0000-0000DD000000}"/>
    <cellStyle name="20% - Accent3 3 5" xfId="246" xr:uid="{00000000-0005-0000-0000-0000DE000000}"/>
    <cellStyle name="20% - Accent3 3 5 2" xfId="247" xr:uid="{00000000-0005-0000-0000-0000DF000000}"/>
    <cellStyle name="20% - Accent3 3 6" xfId="248" xr:uid="{00000000-0005-0000-0000-0000E0000000}"/>
    <cellStyle name="20% - Accent3 4" xfId="249" xr:uid="{00000000-0005-0000-0000-0000E1000000}"/>
    <cellStyle name="20% - Accent3 4 2" xfId="250" xr:uid="{00000000-0005-0000-0000-0000E2000000}"/>
    <cellStyle name="20% - Accent3 4 2 2" xfId="251" xr:uid="{00000000-0005-0000-0000-0000E3000000}"/>
    <cellStyle name="20% - Accent3 4 2 2 2" xfId="252" xr:uid="{00000000-0005-0000-0000-0000E4000000}"/>
    <cellStyle name="20% - Accent3 4 2 3" xfId="253" xr:uid="{00000000-0005-0000-0000-0000E5000000}"/>
    <cellStyle name="20% - Accent3 4 2 3 2" xfId="254" xr:uid="{00000000-0005-0000-0000-0000E6000000}"/>
    <cellStyle name="20% - Accent3 4 2 4" xfId="255" xr:uid="{00000000-0005-0000-0000-0000E7000000}"/>
    <cellStyle name="20% - Accent3 4 3" xfId="256" xr:uid="{00000000-0005-0000-0000-0000E8000000}"/>
    <cellStyle name="20% - Accent3 4 3 2" xfId="257" xr:uid="{00000000-0005-0000-0000-0000E9000000}"/>
    <cellStyle name="20% - Accent3 4 4" xfId="258" xr:uid="{00000000-0005-0000-0000-0000EA000000}"/>
    <cellStyle name="20% - Accent3 4 4 2" xfId="259" xr:uid="{00000000-0005-0000-0000-0000EB000000}"/>
    <cellStyle name="20% - Accent3 4 5" xfId="260" xr:uid="{00000000-0005-0000-0000-0000EC000000}"/>
    <cellStyle name="20% - Accent3 4 5 2" xfId="261" xr:uid="{00000000-0005-0000-0000-0000ED000000}"/>
    <cellStyle name="20% - Accent3 4 6" xfId="262" xr:uid="{00000000-0005-0000-0000-0000EE000000}"/>
    <cellStyle name="20% - Accent3 5" xfId="263" xr:uid="{00000000-0005-0000-0000-0000EF000000}"/>
    <cellStyle name="20% - Accent3 5 2" xfId="264" xr:uid="{00000000-0005-0000-0000-0000F0000000}"/>
    <cellStyle name="20% - Accent3 6" xfId="265" xr:uid="{00000000-0005-0000-0000-0000F1000000}"/>
    <cellStyle name="20% - Accent3 6 2" xfId="266" xr:uid="{00000000-0005-0000-0000-0000F2000000}"/>
    <cellStyle name="20% - Accent3 7" xfId="267" xr:uid="{00000000-0005-0000-0000-0000F3000000}"/>
    <cellStyle name="20% - Accent4 2" xfId="268" xr:uid="{00000000-0005-0000-0000-0000F4000000}"/>
    <cellStyle name="20% - Accent4 2 10" xfId="269" xr:uid="{00000000-0005-0000-0000-0000F5000000}"/>
    <cellStyle name="20% - Accent4 2 11" xfId="270" xr:uid="{00000000-0005-0000-0000-0000F6000000}"/>
    <cellStyle name="20% - Accent4 2 2" xfId="271" xr:uid="{00000000-0005-0000-0000-0000F7000000}"/>
    <cellStyle name="20% - Accent4 2 2 2" xfId="272" xr:uid="{00000000-0005-0000-0000-0000F8000000}"/>
    <cellStyle name="20% - Accent4 2 2 2 2" xfId="273" xr:uid="{00000000-0005-0000-0000-0000F9000000}"/>
    <cellStyle name="20% - Accent4 2 2 2 2 2" xfId="274" xr:uid="{00000000-0005-0000-0000-0000FA000000}"/>
    <cellStyle name="20% - Accent4 2 2 2 3" xfId="275" xr:uid="{00000000-0005-0000-0000-0000FB000000}"/>
    <cellStyle name="20% - Accent4 2 2 2 3 2" xfId="276" xr:uid="{00000000-0005-0000-0000-0000FC000000}"/>
    <cellStyle name="20% - Accent4 2 2 2 4" xfId="277" xr:uid="{00000000-0005-0000-0000-0000FD000000}"/>
    <cellStyle name="20% - Accent4 2 2 3" xfId="278" xr:uid="{00000000-0005-0000-0000-0000FE000000}"/>
    <cellStyle name="20% - Accent4 2 2 3 2" xfId="279" xr:uid="{00000000-0005-0000-0000-0000FF000000}"/>
    <cellStyle name="20% - Accent4 2 2 4" xfId="280" xr:uid="{00000000-0005-0000-0000-000000010000}"/>
    <cellStyle name="20% - Accent4 2 2 4 2" xfId="281" xr:uid="{00000000-0005-0000-0000-000001010000}"/>
    <cellStyle name="20% - Accent4 2 2 5" xfId="282" xr:uid="{00000000-0005-0000-0000-000002010000}"/>
    <cellStyle name="20% - Accent4 2 3" xfId="283" xr:uid="{00000000-0005-0000-0000-000003010000}"/>
    <cellStyle name="20% - Accent4 2 3 2" xfId="284" xr:uid="{00000000-0005-0000-0000-000004010000}"/>
    <cellStyle name="20% - Accent4 2 3 2 2" xfId="285" xr:uid="{00000000-0005-0000-0000-000005010000}"/>
    <cellStyle name="20% - Accent4 2 3 3" xfId="286" xr:uid="{00000000-0005-0000-0000-000006010000}"/>
    <cellStyle name="20% - Accent4 2 3 3 2" xfId="287" xr:uid="{00000000-0005-0000-0000-000007010000}"/>
    <cellStyle name="20% - Accent4 2 3 4" xfId="288" xr:uid="{00000000-0005-0000-0000-000008010000}"/>
    <cellStyle name="20% - Accent4 2 4" xfId="289" xr:uid="{00000000-0005-0000-0000-000009010000}"/>
    <cellStyle name="20% - Accent4 2 4 2" xfId="290" xr:uid="{00000000-0005-0000-0000-00000A010000}"/>
    <cellStyle name="20% - Accent4 2 4 2 2" xfId="291" xr:uid="{00000000-0005-0000-0000-00000B010000}"/>
    <cellStyle name="20% - Accent4 2 4 2 2 2" xfId="292" xr:uid="{00000000-0005-0000-0000-00000C010000}"/>
    <cellStyle name="20% - Accent4 2 4 2 3" xfId="293" xr:uid="{00000000-0005-0000-0000-00000D010000}"/>
    <cellStyle name="20% - Accent4 2 4 2 3 2" xfId="294" xr:uid="{00000000-0005-0000-0000-00000E010000}"/>
    <cellStyle name="20% - Accent4 2 4 2 4" xfId="295" xr:uid="{00000000-0005-0000-0000-00000F010000}"/>
    <cellStyle name="20% - Accent4 2 4 3" xfId="296" xr:uid="{00000000-0005-0000-0000-000010010000}"/>
    <cellStyle name="20% - Accent4 2 4 3 2" xfId="297" xr:uid="{00000000-0005-0000-0000-000011010000}"/>
    <cellStyle name="20% - Accent4 2 4 4" xfId="298" xr:uid="{00000000-0005-0000-0000-000012010000}"/>
    <cellStyle name="20% - Accent4 2 4 4 2" xfId="299" xr:uid="{00000000-0005-0000-0000-000013010000}"/>
    <cellStyle name="20% - Accent4 2 4 5" xfId="300" xr:uid="{00000000-0005-0000-0000-000014010000}"/>
    <cellStyle name="20% - Accent4 2 4 5 2" xfId="301" xr:uid="{00000000-0005-0000-0000-000015010000}"/>
    <cellStyle name="20% - Accent4 2 4 6" xfId="302" xr:uid="{00000000-0005-0000-0000-000016010000}"/>
    <cellStyle name="20% - Accent4 2 5" xfId="303" xr:uid="{00000000-0005-0000-0000-000017010000}"/>
    <cellStyle name="20% - Accent4 2 5 2" xfId="304" xr:uid="{00000000-0005-0000-0000-000018010000}"/>
    <cellStyle name="20% - Accent4 2 6" xfId="305" xr:uid="{00000000-0005-0000-0000-000019010000}"/>
    <cellStyle name="20% - Accent4 2 6 2" xfId="306" xr:uid="{00000000-0005-0000-0000-00001A010000}"/>
    <cellStyle name="20% - Accent4 2 7" xfId="307" xr:uid="{00000000-0005-0000-0000-00001B010000}"/>
    <cellStyle name="20% - Accent4 2 7 2" xfId="308" xr:uid="{00000000-0005-0000-0000-00001C010000}"/>
    <cellStyle name="20% - Accent4 2 8" xfId="309" xr:uid="{00000000-0005-0000-0000-00001D010000}"/>
    <cellStyle name="20% - Accent4 2 8 2" xfId="310" xr:uid="{00000000-0005-0000-0000-00001E010000}"/>
    <cellStyle name="20% - Accent4 2 9" xfId="311" xr:uid="{00000000-0005-0000-0000-00001F010000}"/>
    <cellStyle name="20% - Accent4 2 9 2" xfId="312" xr:uid="{00000000-0005-0000-0000-000020010000}"/>
    <cellStyle name="20% - Accent4 3" xfId="313" xr:uid="{00000000-0005-0000-0000-000021010000}"/>
    <cellStyle name="20% - Accent4 3 2" xfId="314" xr:uid="{00000000-0005-0000-0000-000022010000}"/>
    <cellStyle name="20% - Accent4 3 2 2" xfId="315" xr:uid="{00000000-0005-0000-0000-000023010000}"/>
    <cellStyle name="20% - Accent4 3 2 2 2" xfId="316" xr:uid="{00000000-0005-0000-0000-000024010000}"/>
    <cellStyle name="20% - Accent4 3 2 3" xfId="317" xr:uid="{00000000-0005-0000-0000-000025010000}"/>
    <cellStyle name="20% - Accent4 3 2 3 2" xfId="318" xr:uid="{00000000-0005-0000-0000-000026010000}"/>
    <cellStyle name="20% - Accent4 3 2 4" xfId="319" xr:uid="{00000000-0005-0000-0000-000027010000}"/>
    <cellStyle name="20% - Accent4 3 2 4 2" xfId="320" xr:uid="{00000000-0005-0000-0000-000028010000}"/>
    <cellStyle name="20% - Accent4 3 2 5" xfId="321" xr:uid="{00000000-0005-0000-0000-000029010000}"/>
    <cellStyle name="20% - Accent4 3 3" xfId="322" xr:uid="{00000000-0005-0000-0000-00002A010000}"/>
    <cellStyle name="20% - Accent4 3 3 2" xfId="323" xr:uid="{00000000-0005-0000-0000-00002B010000}"/>
    <cellStyle name="20% - Accent4 3 4" xfId="324" xr:uid="{00000000-0005-0000-0000-00002C010000}"/>
    <cellStyle name="20% - Accent4 3 4 2" xfId="325" xr:uid="{00000000-0005-0000-0000-00002D010000}"/>
    <cellStyle name="20% - Accent4 3 5" xfId="326" xr:uid="{00000000-0005-0000-0000-00002E010000}"/>
    <cellStyle name="20% - Accent4 3 5 2" xfId="327" xr:uid="{00000000-0005-0000-0000-00002F010000}"/>
    <cellStyle name="20% - Accent4 3 6" xfId="328" xr:uid="{00000000-0005-0000-0000-000030010000}"/>
    <cellStyle name="20% - Accent4 4" xfId="329" xr:uid="{00000000-0005-0000-0000-000031010000}"/>
    <cellStyle name="20% - Accent4 4 2" xfId="330" xr:uid="{00000000-0005-0000-0000-000032010000}"/>
    <cellStyle name="20% - Accent4 4 2 2" xfId="331" xr:uid="{00000000-0005-0000-0000-000033010000}"/>
    <cellStyle name="20% - Accent4 4 2 2 2" xfId="332" xr:uid="{00000000-0005-0000-0000-000034010000}"/>
    <cellStyle name="20% - Accent4 4 2 3" xfId="333" xr:uid="{00000000-0005-0000-0000-000035010000}"/>
    <cellStyle name="20% - Accent4 4 2 3 2" xfId="334" xr:uid="{00000000-0005-0000-0000-000036010000}"/>
    <cellStyle name="20% - Accent4 4 2 4" xfId="335" xr:uid="{00000000-0005-0000-0000-000037010000}"/>
    <cellStyle name="20% - Accent4 4 3" xfId="336" xr:uid="{00000000-0005-0000-0000-000038010000}"/>
    <cellStyle name="20% - Accent4 4 3 2" xfId="337" xr:uid="{00000000-0005-0000-0000-000039010000}"/>
    <cellStyle name="20% - Accent4 4 4" xfId="338" xr:uid="{00000000-0005-0000-0000-00003A010000}"/>
    <cellStyle name="20% - Accent4 4 4 2" xfId="339" xr:uid="{00000000-0005-0000-0000-00003B010000}"/>
    <cellStyle name="20% - Accent4 4 5" xfId="340" xr:uid="{00000000-0005-0000-0000-00003C010000}"/>
    <cellStyle name="20% - Accent4 4 5 2" xfId="341" xr:uid="{00000000-0005-0000-0000-00003D010000}"/>
    <cellStyle name="20% - Accent4 4 6" xfId="342" xr:uid="{00000000-0005-0000-0000-00003E010000}"/>
    <cellStyle name="20% - Accent4 5" xfId="343" xr:uid="{00000000-0005-0000-0000-00003F010000}"/>
    <cellStyle name="20% - Accent4 5 2" xfId="344" xr:uid="{00000000-0005-0000-0000-000040010000}"/>
    <cellStyle name="20% - Accent4 6" xfId="345" xr:uid="{00000000-0005-0000-0000-000041010000}"/>
    <cellStyle name="20% - Accent4 6 2" xfId="346" xr:uid="{00000000-0005-0000-0000-000042010000}"/>
    <cellStyle name="20% - Accent4 7" xfId="347" xr:uid="{00000000-0005-0000-0000-000043010000}"/>
    <cellStyle name="20% - Accent5 2" xfId="348" xr:uid="{00000000-0005-0000-0000-000044010000}"/>
    <cellStyle name="20% - Accent5 2 10" xfId="349" xr:uid="{00000000-0005-0000-0000-000045010000}"/>
    <cellStyle name="20% - Accent5 2 11" xfId="350" xr:uid="{00000000-0005-0000-0000-000046010000}"/>
    <cellStyle name="20% - Accent5 2 2" xfId="351" xr:uid="{00000000-0005-0000-0000-000047010000}"/>
    <cellStyle name="20% - Accent5 2 2 2" xfId="352" xr:uid="{00000000-0005-0000-0000-000048010000}"/>
    <cellStyle name="20% - Accent5 2 2 2 2" xfId="353" xr:uid="{00000000-0005-0000-0000-000049010000}"/>
    <cellStyle name="20% - Accent5 2 2 2 2 2" xfId="354" xr:uid="{00000000-0005-0000-0000-00004A010000}"/>
    <cellStyle name="20% - Accent5 2 2 2 3" xfId="355" xr:uid="{00000000-0005-0000-0000-00004B010000}"/>
    <cellStyle name="20% - Accent5 2 2 2 3 2" xfId="356" xr:uid="{00000000-0005-0000-0000-00004C010000}"/>
    <cellStyle name="20% - Accent5 2 2 2 4" xfId="357" xr:uid="{00000000-0005-0000-0000-00004D010000}"/>
    <cellStyle name="20% - Accent5 2 2 3" xfId="358" xr:uid="{00000000-0005-0000-0000-00004E010000}"/>
    <cellStyle name="20% - Accent5 2 2 3 2" xfId="359" xr:uid="{00000000-0005-0000-0000-00004F010000}"/>
    <cellStyle name="20% - Accent5 2 2 4" xfId="360" xr:uid="{00000000-0005-0000-0000-000050010000}"/>
    <cellStyle name="20% - Accent5 2 2 4 2" xfId="361" xr:uid="{00000000-0005-0000-0000-000051010000}"/>
    <cellStyle name="20% - Accent5 2 2 5" xfId="362" xr:uid="{00000000-0005-0000-0000-000052010000}"/>
    <cellStyle name="20% - Accent5 2 3" xfId="363" xr:uid="{00000000-0005-0000-0000-000053010000}"/>
    <cellStyle name="20% - Accent5 2 3 2" xfId="364" xr:uid="{00000000-0005-0000-0000-000054010000}"/>
    <cellStyle name="20% - Accent5 2 3 2 2" xfId="365" xr:uid="{00000000-0005-0000-0000-000055010000}"/>
    <cellStyle name="20% - Accent5 2 3 3" xfId="366" xr:uid="{00000000-0005-0000-0000-000056010000}"/>
    <cellStyle name="20% - Accent5 2 3 3 2" xfId="367" xr:uid="{00000000-0005-0000-0000-000057010000}"/>
    <cellStyle name="20% - Accent5 2 3 4" xfId="368" xr:uid="{00000000-0005-0000-0000-000058010000}"/>
    <cellStyle name="20% - Accent5 2 4" xfId="369" xr:uid="{00000000-0005-0000-0000-000059010000}"/>
    <cellStyle name="20% - Accent5 2 4 2" xfId="370" xr:uid="{00000000-0005-0000-0000-00005A010000}"/>
    <cellStyle name="20% - Accent5 2 4 2 2" xfId="371" xr:uid="{00000000-0005-0000-0000-00005B010000}"/>
    <cellStyle name="20% - Accent5 2 4 2 2 2" xfId="372" xr:uid="{00000000-0005-0000-0000-00005C010000}"/>
    <cellStyle name="20% - Accent5 2 4 2 3" xfId="373" xr:uid="{00000000-0005-0000-0000-00005D010000}"/>
    <cellStyle name="20% - Accent5 2 4 2 3 2" xfId="374" xr:uid="{00000000-0005-0000-0000-00005E010000}"/>
    <cellStyle name="20% - Accent5 2 4 2 4" xfId="375" xr:uid="{00000000-0005-0000-0000-00005F010000}"/>
    <cellStyle name="20% - Accent5 2 4 3" xfId="376" xr:uid="{00000000-0005-0000-0000-000060010000}"/>
    <cellStyle name="20% - Accent5 2 4 3 2" xfId="377" xr:uid="{00000000-0005-0000-0000-000061010000}"/>
    <cellStyle name="20% - Accent5 2 4 4" xfId="378" xr:uid="{00000000-0005-0000-0000-000062010000}"/>
    <cellStyle name="20% - Accent5 2 4 4 2" xfId="379" xr:uid="{00000000-0005-0000-0000-000063010000}"/>
    <cellStyle name="20% - Accent5 2 4 5" xfId="380" xr:uid="{00000000-0005-0000-0000-000064010000}"/>
    <cellStyle name="20% - Accent5 2 4 5 2" xfId="381" xr:uid="{00000000-0005-0000-0000-000065010000}"/>
    <cellStyle name="20% - Accent5 2 4 6" xfId="382" xr:uid="{00000000-0005-0000-0000-000066010000}"/>
    <cellStyle name="20% - Accent5 2 5" xfId="383" xr:uid="{00000000-0005-0000-0000-000067010000}"/>
    <cellStyle name="20% - Accent5 2 5 2" xfId="384" xr:uid="{00000000-0005-0000-0000-000068010000}"/>
    <cellStyle name="20% - Accent5 2 6" xfId="385" xr:uid="{00000000-0005-0000-0000-000069010000}"/>
    <cellStyle name="20% - Accent5 2 6 2" xfId="386" xr:uid="{00000000-0005-0000-0000-00006A010000}"/>
    <cellStyle name="20% - Accent5 2 7" xfId="387" xr:uid="{00000000-0005-0000-0000-00006B010000}"/>
    <cellStyle name="20% - Accent5 2 7 2" xfId="388" xr:uid="{00000000-0005-0000-0000-00006C010000}"/>
    <cellStyle name="20% - Accent5 2 8" xfId="389" xr:uid="{00000000-0005-0000-0000-00006D010000}"/>
    <cellStyle name="20% - Accent5 2 8 2" xfId="390" xr:uid="{00000000-0005-0000-0000-00006E010000}"/>
    <cellStyle name="20% - Accent5 2 9" xfId="391" xr:uid="{00000000-0005-0000-0000-00006F010000}"/>
    <cellStyle name="20% - Accent5 2 9 2" xfId="392" xr:uid="{00000000-0005-0000-0000-000070010000}"/>
    <cellStyle name="20% - Accent5 3" xfId="393" xr:uid="{00000000-0005-0000-0000-000071010000}"/>
    <cellStyle name="20% - Accent5 3 2" xfId="394" xr:uid="{00000000-0005-0000-0000-000072010000}"/>
    <cellStyle name="20% - Accent5 3 2 2" xfId="395" xr:uid="{00000000-0005-0000-0000-000073010000}"/>
    <cellStyle name="20% - Accent5 3 2 2 2" xfId="396" xr:uid="{00000000-0005-0000-0000-000074010000}"/>
    <cellStyle name="20% - Accent5 3 2 3" xfId="397" xr:uid="{00000000-0005-0000-0000-000075010000}"/>
    <cellStyle name="20% - Accent5 3 2 3 2" xfId="398" xr:uid="{00000000-0005-0000-0000-000076010000}"/>
    <cellStyle name="20% - Accent5 3 2 4" xfId="399" xr:uid="{00000000-0005-0000-0000-000077010000}"/>
    <cellStyle name="20% - Accent5 3 2 4 2" xfId="400" xr:uid="{00000000-0005-0000-0000-000078010000}"/>
    <cellStyle name="20% - Accent5 3 2 5" xfId="401" xr:uid="{00000000-0005-0000-0000-000079010000}"/>
    <cellStyle name="20% - Accent5 3 3" xfId="402" xr:uid="{00000000-0005-0000-0000-00007A010000}"/>
    <cellStyle name="20% - Accent5 3 3 2" xfId="403" xr:uid="{00000000-0005-0000-0000-00007B010000}"/>
    <cellStyle name="20% - Accent5 3 4" xfId="404" xr:uid="{00000000-0005-0000-0000-00007C010000}"/>
    <cellStyle name="20% - Accent5 3 4 2" xfId="405" xr:uid="{00000000-0005-0000-0000-00007D010000}"/>
    <cellStyle name="20% - Accent5 3 5" xfId="406" xr:uid="{00000000-0005-0000-0000-00007E010000}"/>
    <cellStyle name="20% - Accent5 3 5 2" xfId="407" xr:uid="{00000000-0005-0000-0000-00007F010000}"/>
    <cellStyle name="20% - Accent5 3 6" xfId="408" xr:uid="{00000000-0005-0000-0000-000080010000}"/>
    <cellStyle name="20% - Accent5 4" xfId="409" xr:uid="{00000000-0005-0000-0000-000081010000}"/>
    <cellStyle name="20% - Accent5 4 2" xfId="410" xr:uid="{00000000-0005-0000-0000-000082010000}"/>
    <cellStyle name="20% - Accent5 4 2 2" xfId="411" xr:uid="{00000000-0005-0000-0000-000083010000}"/>
    <cellStyle name="20% - Accent5 4 2 2 2" xfId="412" xr:uid="{00000000-0005-0000-0000-000084010000}"/>
    <cellStyle name="20% - Accent5 4 2 3" xfId="413" xr:uid="{00000000-0005-0000-0000-000085010000}"/>
    <cellStyle name="20% - Accent5 4 2 3 2" xfId="414" xr:uid="{00000000-0005-0000-0000-000086010000}"/>
    <cellStyle name="20% - Accent5 4 2 4" xfId="415" xr:uid="{00000000-0005-0000-0000-000087010000}"/>
    <cellStyle name="20% - Accent5 4 3" xfId="416" xr:uid="{00000000-0005-0000-0000-000088010000}"/>
    <cellStyle name="20% - Accent5 4 3 2" xfId="417" xr:uid="{00000000-0005-0000-0000-000089010000}"/>
    <cellStyle name="20% - Accent5 4 4" xfId="418" xr:uid="{00000000-0005-0000-0000-00008A010000}"/>
    <cellStyle name="20% - Accent5 4 4 2" xfId="419" xr:uid="{00000000-0005-0000-0000-00008B010000}"/>
    <cellStyle name="20% - Accent5 4 5" xfId="420" xr:uid="{00000000-0005-0000-0000-00008C010000}"/>
    <cellStyle name="20% - Accent5 4 5 2" xfId="421" xr:uid="{00000000-0005-0000-0000-00008D010000}"/>
    <cellStyle name="20% - Accent5 4 6" xfId="422" xr:uid="{00000000-0005-0000-0000-00008E010000}"/>
    <cellStyle name="20% - Accent5 5" xfId="423" xr:uid="{00000000-0005-0000-0000-00008F010000}"/>
    <cellStyle name="20% - Accent5 5 2" xfId="424" xr:uid="{00000000-0005-0000-0000-000090010000}"/>
    <cellStyle name="20% - Accent5 6" xfId="425" xr:uid="{00000000-0005-0000-0000-000091010000}"/>
    <cellStyle name="20% - Accent5 6 2" xfId="426" xr:uid="{00000000-0005-0000-0000-000092010000}"/>
    <cellStyle name="20% - Accent5 7" xfId="427" xr:uid="{00000000-0005-0000-0000-000093010000}"/>
    <cellStyle name="20% - Accent6 2" xfId="428" xr:uid="{00000000-0005-0000-0000-000094010000}"/>
    <cellStyle name="20% - Accent6 2 10" xfId="429" xr:uid="{00000000-0005-0000-0000-000095010000}"/>
    <cellStyle name="20% - Accent6 2 11" xfId="430" xr:uid="{00000000-0005-0000-0000-000096010000}"/>
    <cellStyle name="20% - Accent6 2 2" xfId="431" xr:uid="{00000000-0005-0000-0000-000097010000}"/>
    <cellStyle name="20% - Accent6 2 2 2" xfId="432" xr:uid="{00000000-0005-0000-0000-000098010000}"/>
    <cellStyle name="20% - Accent6 2 2 2 2" xfId="433" xr:uid="{00000000-0005-0000-0000-000099010000}"/>
    <cellStyle name="20% - Accent6 2 2 2 2 2" xfId="434" xr:uid="{00000000-0005-0000-0000-00009A010000}"/>
    <cellStyle name="20% - Accent6 2 2 2 3" xfId="435" xr:uid="{00000000-0005-0000-0000-00009B010000}"/>
    <cellStyle name="20% - Accent6 2 2 2 3 2" xfId="436" xr:uid="{00000000-0005-0000-0000-00009C010000}"/>
    <cellStyle name="20% - Accent6 2 2 2 4" xfId="437" xr:uid="{00000000-0005-0000-0000-00009D010000}"/>
    <cellStyle name="20% - Accent6 2 2 3" xfId="438" xr:uid="{00000000-0005-0000-0000-00009E010000}"/>
    <cellStyle name="20% - Accent6 2 2 3 2" xfId="439" xr:uid="{00000000-0005-0000-0000-00009F010000}"/>
    <cellStyle name="20% - Accent6 2 2 4" xfId="440" xr:uid="{00000000-0005-0000-0000-0000A0010000}"/>
    <cellStyle name="20% - Accent6 2 2 4 2" xfId="441" xr:uid="{00000000-0005-0000-0000-0000A1010000}"/>
    <cellStyle name="20% - Accent6 2 2 5" xfId="442" xr:uid="{00000000-0005-0000-0000-0000A2010000}"/>
    <cellStyle name="20% - Accent6 2 3" xfId="443" xr:uid="{00000000-0005-0000-0000-0000A3010000}"/>
    <cellStyle name="20% - Accent6 2 3 2" xfId="444" xr:uid="{00000000-0005-0000-0000-0000A4010000}"/>
    <cellStyle name="20% - Accent6 2 3 2 2" xfId="445" xr:uid="{00000000-0005-0000-0000-0000A5010000}"/>
    <cellStyle name="20% - Accent6 2 3 3" xfId="446" xr:uid="{00000000-0005-0000-0000-0000A6010000}"/>
    <cellStyle name="20% - Accent6 2 3 3 2" xfId="447" xr:uid="{00000000-0005-0000-0000-0000A7010000}"/>
    <cellStyle name="20% - Accent6 2 3 4" xfId="448" xr:uid="{00000000-0005-0000-0000-0000A8010000}"/>
    <cellStyle name="20% - Accent6 2 4" xfId="449" xr:uid="{00000000-0005-0000-0000-0000A9010000}"/>
    <cellStyle name="20% - Accent6 2 4 2" xfId="450" xr:uid="{00000000-0005-0000-0000-0000AA010000}"/>
    <cellStyle name="20% - Accent6 2 4 2 2" xfId="451" xr:uid="{00000000-0005-0000-0000-0000AB010000}"/>
    <cellStyle name="20% - Accent6 2 4 2 2 2" xfId="452" xr:uid="{00000000-0005-0000-0000-0000AC010000}"/>
    <cellStyle name="20% - Accent6 2 4 2 3" xfId="453" xr:uid="{00000000-0005-0000-0000-0000AD010000}"/>
    <cellStyle name="20% - Accent6 2 4 2 3 2" xfId="454" xr:uid="{00000000-0005-0000-0000-0000AE010000}"/>
    <cellStyle name="20% - Accent6 2 4 2 4" xfId="455" xr:uid="{00000000-0005-0000-0000-0000AF010000}"/>
    <cellStyle name="20% - Accent6 2 4 3" xfId="456" xr:uid="{00000000-0005-0000-0000-0000B0010000}"/>
    <cellStyle name="20% - Accent6 2 4 3 2" xfId="457" xr:uid="{00000000-0005-0000-0000-0000B1010000}"/>
    <cellStyle name="20% - Accent6 2 4 4" xfId="458" xr:uid="{00000000-0005-0000-0000-0000B2010000}"/>
    <cellStyle name="20% - Accent6 2 4 4 2" xfId="459" xr:uid="{00000000-0005-0000-0000-0000B3010000}"/>
    <cellStyle name="20% - Accent6 2 4 5" xfId="460" xr:uid="{00000000-0005-0000-0000-0000B4010000}"/>
    <cellStyle name="20% - Accent6 2 4 5 2" xfId="461" xr:uid="{00000000-0005-0000-0000-0000B5010000}"/>
    <cellStyle name="20% - Accent6 2 4 6" xfId="462" xr:uid="{00000000-0005-0000-0000-0000B6010000}"/>
    <cellStyle name="20% - Accent6 2 5" xfId="463" xr:uid="{00000000-0005-0000-0000-0000B7010000}"/>
    <cellStyle name="20% - Accent6 2 5 2" xfId="464" xr:uid="{00000000-0005-0000-0000-0000B8010000}"/>
    <cellStyle name="20% - Accent6 2 6" xfId="465" xr:uid="{00000000-0005-0000-0000-0000B9010000}"/>
    <cellStyle name="20% - Accent6 2 6 2" xfId="466" xr:uid="{00000000-0005-0000-0000-0000BA010000}"/>
    <cellStyle name="20% - Accent6 2 7" xfId="467" xr:uid="{00000000-0005-0000-0000-0000BB010000}"/>
    <cellStyle name="20% - Accent6 2 7 2" xfId="468" xr:uid="{00000000-0005-0000-0000-0000BC010000}"/>
    <cellStyle name="20% - Accent6 2 8" xfId="469" xr:uid="{00000000-0005-0000-0000-0000BD010000}"/>
    <cellStyle name="20% - Accent6 2 8 2" xfId="470" xr:uid="{00000000-0005-0000-0000-0000BE010000}"/>
    <cellStyle name="20% - Accent6 2 9" xfId="471" xr:uid="{00000000-0005-0000-0000-0000BF010000}"/>
    <cellStyle name="20% - Accent6 2 9 2" xfId="472" xr:uid="{00000000-0005-0000-0000-0000C0010000}"/>
    <cellStyle name="20% - Accent6 3" xfId="473" xr:uid="{00000000-0005-0000-0000-0000C1010000}"/>
    <cellStyle name="20% - Accent6 3 2" xfId="474" xr:uid="{00000000-0005-0000-0000-0000C2010000}"/>
    <cellStyle name="20% - Accent6 3 2 2" xfId="475" xr:uid="{00000000-0005-0000-0000-0000C3010000}"/>
    <cellStyle name="20% - Accent6 3 2 2 2" xfId="476" xr:uid="{00000000-0005-0000-0000-0000C4010000}"/>
    <cellStyle name="20% - Accent6 3 2 3" xfId="477" xr:uid="{00000000-0005-0000-0000-0000C5010000}"/>
    <cellStyle name="20% - Accent6 3 2 3 2" xfId="478" xr:uid="{00000000-0005-0000-0000-0000C6010000}"/>
    <cellStyle name="20% - Accent6 3 2 4" xfId="479" xr:uid="{00000000-0005-0000-0000-0000C7010000}"/>
    <cellStyle name="20% - Accent6 3 2 4 2" xfId="480" xr:uid="{00000000-0005-0000-0000-0000C8010000}"/>
    <cellStyle name="20% - Accent6 3 2 5" xfId="481" xr:uid="{00000000-0005-0000-0000-0000C9010000}"/>
    <cellStyle name="20% - Accent6 3 3" xfId="482" xr:uid="{00000000-0005-0000-0000-0000CA010000}"/>
    <cellStyle name="20% - Accent6 3 3 2" xfId="483" xr:uid="{00000000-0005-0000-0000-0000CB010000}"/>
    <cellStyle name="20% - Accent6 3 4" xfId="484" xr:uid="{00000000-0005-0000-0000-0000CC010000}"/>
    <cellStyle name="20% - Accent6 3 4 2" xfId="485" xr:uid="{00000000-0005-0000-0000-0000CD010000}"/>
    <cellStyle name="20% - Accent6 3 5" xfId="486" xr:uid="{00000000-0005-0000-0000-0000CE010000}"/>
    <cellStyle name="20% - Accent6 3 5 2" xfId="487" xr:uid="{00000000-0005-0000-0000-0000CF010000}"/>
    <cellStyle name="20% - Accent6 3 6" xfId="488" xr:uid="{00000000-0005-0000-0000-0000D0010000}"/>
    <cellStyle name="20% - Accent6 4" xfId="489" xr:uid="{00000000-0005-0000-0000-0000D1010000}"/>
    <cellStyle name="20% - Accent6 4 2" xfId="490" xr:uid="{00000000-0005-0000-0000-0000D2010000}"/>
    <cellStyle name="20% - Accent6 4 2 2" xfId="491" xr:uid="{00000000-0005-0000-0000-0000D3010000}"/>
    <cellStyle name="20% - Accent6 4 2 2 2" xfId="492" xr:uid="{00000000-0005-0000-0000-0000D4010000}"/>
    <cellStyle name="20% - Accent6 4 2 3" xfId="493" xr:uid="{00000000-0005-0000-0000-0000D5010000}"/>
    <cellStyle name="20% - Accent6 4 2 3 2" xfId="494" xr:uid="{00000000-0005-0000-0000-0000D6010000}"/>
    <cellStyle name="20% - Accent6 4 2 4" xfId="495" xr:uid="{00000000-0005-0000-0000-0000D7010000}"/>
    <cellStyle name="20% - Accent6 4 3" xfId="496" xr:uid="{00000000-0005-0000-0000-0000D8010000}"/>
    <cellStyle name="20% - Accent6 4 3 2" xfId="497" xr:uid="{00000000-0005-0000-0000-0000D9010000}"/>
    <cellStyle name="20% - Accent6 4 4" xfId="498" xr:uid="{00000000-0005-0000-0000-0000DA010000}"/>
    <cellStyle name="20% - Accent6 4 4 2" xfId="499" xr:uid="{00000000-0005-0000-0000-0000DB010000}"/>
    <cellStyle name="20% - Accent6 4 5" xfId="500" xr:uid="{00000000-0005-0000-0000-0000DC010000}"/>
    <cellStyle name="20% - Accent6 4 5 2" xfId="501" xr:uid="{00000000-0005-0000-0000-0000DD010000}"/>
    <cellStyle name="20% - Accent6 4 6" xfId="502" xr:uid="{00000000-0005-0000-0000-0000DE010000}"/>
    <cellStyle name="20% - Accent6 5" xfId="503" xr:uid="{00000000-0005-0000-0000-0000DF010000}"/>
    <cellStyle name="20% - Accent6 5 2" xfId="504" xr:uid="{00000000-0005-0000-0000-0000E0010000}"/>
    <cellStyle name="20% - Accent6 6" xfId="505" xr:uid="{00000000-0005-0000-0000-0000E1010000}"/>
    <cellStyle name="20% - Accent6 6 2" xfId="506" xr:uid="{00000000-0005-0000-0000-0000E2010000}"/>
    <cellStyle name="20% - Accent6 7" xfId="507" xr:uid="{00000000-0005-0000-0000-0000E3010000}"/>
    <cellStyle name="40% - Accent1 2" xfId="508" xr:uid="{00000000-0005-0000-0000-0000E4010000}"/>
    <cellStyle name="40% - Accent1 2 10" xfId="509" xr:uid="{00000000-0005-0000-0000-0000E5010000}"/>
    <cellStyle name="40% - Accent1 2 11" xfId="510" xr:uid="{00000000-0005-0000-0000-0000E6010000}"/>
    <cellStyle name="40% - Accent1 2 2" xfId="511" xr:uid="{00000000-0005-0000-0000-0000E7010000}"/>
    <cellStyle name="40% - Accent1 2 2 2" xfId="512" xr:uid="{00000000-0005-0000-0000-0000E8010000}"/>
    <cellStyle name="40% - Accent1 2 2 2 2" xfId="513" xr:uid="{00000000-0005-0000-0000-0000E9010000}"/>
    <cellStyle name="40% - Accent1 2 2 2 2 2" xfId="514" xr:uid="{00000000-0005-0000-0000-0000EA010000}"/>
    <cellStyle name="40% - Accent1 2 2 2 3" xfId="515" xr:uid="{00000000-0005-0000-0000-0000EB010000}"/>
    <cellStyle name="40% - Accent1 2 2 2 3 2" xfId="516" xr:uid="{00000000-0005-0000-0000-0000EC010000}"/>
    <cellStyle name="40% - Accent1 2 2 2 4" xfId="517" xr:uid="{00000000-0005-0000-0000-0000ED010000}"/>
    <cellStyle name="40% - Accent1 2 2 3" xfId="518" xr:uid="{00000000-0005-0000-0000-0000EE010000}"/>
    <cellStyle name="40% - Accent1 2 2 3 2" xfId="519" xr:uid="{00000000-0005-0000-0000-0000EF010000}"/>
    <cellStyle name="40% - Accent1 2 2 4" xfId="520" xr:uid="{00000000-0005-0000-0000-0000F0010000}"/>
    <cellStyle name="40% - Accent1 2 2 4 2" xfId="521" xr:uid="{00000000-0005-0000-0000-0000F1010000}"/>
    <cellStyle name="40% - Accent1 2 2 5" xfId="522" xr:uid="{00000000-0005-0000-0000-0000F2010000}"/>
    <cellStyle name="40% - Accent1 2 3" xfId="523" xr:uid="{00000000-0005-0000-0000-0000F3010000}"/>
    <cellStyle name="40% - Accent1 2 3 2" xfId="524" xr:uid="{00000000-0005-0000-0000-0000F4010000}"/>
    <cellStyle name="40% - Accent1 2 3 2 2" xfId="525" xr:uid="{00000000-0005-0000-0000-0000F5010000}"/>
    <cellStyle name="40% - Accent1 2 3 3" xfId="526" xr:uid="{00000000-0005-0000-0000-0000F6010000}"/>
    <cellStyle name="40% - Accent1 2 3 3 2" xfId="527" xr:uid="{00000000-0005-0000-0000-0000F7010000}"/>
    <cellStyle name="40% - Accent1 2 3 4" xfId="528" xr:uid="{00000000-0005-0000-0000-0000F8010000}"/>
    <cellStyle name="40% - Accent1 2 4" xfId="529" xr:uid="{00000000-0005-0000-0000-0000F9010000}"/>
    <cellStyle name="40% - Accent1 2 4 2" xfId="530" xr:uid="{00000000-0005-0000-0000-0000FA010000}"/>
    <cellStyle name="40% - Accent1 2 4 2 2" xfId="531" xr:uid="{00000000-0005-0000-0000-0000FB010000}"/>
    <cellStyle name="40% - Accent1 2 4 2 2 2" xfId="532" xr:uid="{00000000-0005-0000-0000-0000FC010000}"/>
    <cellStyle name="40% - Accent1 2 4 2 3" xfId="533" xr:uid="{00000000-0005-0000-0000-0000FD010000}"/>
    <cellStyle name="40% - Accent1 2 4 2 3 2" xfId="534" xr:uid="{00000000-0005-0000-0000-0000FE010000}"/>
    <cellStyle name="40% - Accent1 2 4 2 4" xfId="535" xr:uid="{00000000-0005-0000-0000-0000FF010000}"/>
    <cellStyle name="40% - Accent1 2 4 3" xfId="536" xr:uid="{00000000-0005-0000-0000-000000020000}"/>
    <cellStyle name="40% - Accent1 2 4 3 2" xfId="537" xr:uid="{00000000-0005-0000-0000-000001020000}"/>
    <cellStyle name="40% - Accent1 2 4 4" xfId="538" xr:uid="{00000000-0005-0000-0000-000002020000}"/>
    <cellStyle name="40% - Accent1 2 4 4 2" xfId="539" xr:uid="{00000000-0005-0000-0000-000003020000}"/>
    <cellStyle name="40% - Accent1 2 4 5" xfId="540" xr:uid="{00000000-0005-0000-0000-000004020000}"/>
    <cellStyle name="40% - Accent1 2 4 5 2" xfId="541" xr:uid="{00000000-0005-0000-0000-000005020000}"/>
    <cellStyle name="40% - Accent1 2 4 6" xfId="542" xr:uid="{00000000-0005-0000-0000-000006020000}"/>
    <cellStyle name="40% - Accent1 2 5" xfId="543" xr:uid="{00000000-0005-0000-0000-000007020000}"/>
    <cellStyle name="40% - Accent1 2 5 2" xfId="544" xr:uid="{00000000-0005-0000-0000-000008020000}"/>
    <cellStyle name="40% - Accent1 2 6" xfId="545" xr:uid="{00000000-0005-0000-0000-000009020000}"/>
    <cellStyle name="40% - Accent1 2 6 2" xfId="546" xr:uid="{00000000-0005-0000-0000-00000A020000}"/>
    <cellStyle name="40% - Accent1 2 7" xfId="547" xr:uid="{00000000-0005-0000-0000-00000B020000}"/>
    <cellStyle name="40% - Accent1 2 7 2" xfId="548" xr:uid="{00000000-0005-0000-0000-00000C020000}"/>
    <cellStyle name="40% - Accent1 2 8" xfId="549" xr:uid="{00000000-0005-0000-0000-00000D020000}"/>
    <cellStyle name="40% - Accent1 2 8 2" xfId="550" xr:uid="{00000000-0005-0000-0000-00000E020000}"/>
    <cellStyle name="40% - Accent1 2 9" xfId="551" xr:uid="{00000000-0005-0000-0000-00000F020000}"/>
    <cellStyle name="40% - Accent1 2 9 2" xfId="552" xr:uid="{00000000-0005-0000-0000-000010020000}"/>
    <cellStyle name="40% - Accent1 3" xfId="553" xr:uid="{00000000-0005-0000-0000-000011020000}"/>
    <cellStyle name="40% - Accent1 3 2" xfId="554" xr:uid="{00000000-0005-0000-0000-000012020000}"/>
    <cellStyle name="40% - Accent1 3 2 2" xfId="555" xr:uid="{00000000-0005-0000-0000-000013020000}"/>
    <cellStyle name="40% - Accent1 3 2 2 2" xfId="556" xr:uid="{00000000-0005-0000-0000-000014020000}"/>
    <cellStyle name="40% - Accent1 3 2 3" xfId="557" xr:uid="{00000000-0005-0000-0000-000015020000}"/>
    <cellStyle name="40% - Accent1 3 2 3 2" xfId="558" xr:uid="{00000000-0005-0000-0000-000016020000}"/>
    <cellStyle name="40% - Accent1 3 2 4" xfId="559" xr:uid="{00000000-0005-0000-0000-000017020000}"/>
    <cellStyle name="40% - Accent1 3 2 4 2" xfId="560" xr:uid="{00000000-0005-0000-0000-000018020000}"/>
    <cellStyle name="40% - Accent1 3 2 5" xfId="561" xr:uid="{00000000-0005-0000-0000-000019020000}"/>
    <cellStyle name="40% - Accent1 3 3" xfId="562" xr:uid="{00000000-0005-0000-0000-00001A020000}"/>
    <cellStyle name="40% - Accent1 3 3 2" xfId="563" xr:uid="{00000000-0005-0000-0000-00001B020000}"/>
    <cellStyle name="40% - Accent1 3 4" xfId="564" xr:uid="{00000000-0005-0000-0000-00001C020000}"/>
    <cellStyle name="40% - Accent1 3 4 2" xfId="565" xr:uid="{00000000-0005-0000-0000-00001D020000}"/>
    <cellStyle name="40% - Accent1 3 5" xfId="566" xr:uid="{00000000-0005-0000-0000-00001E020000}"/>
    <cellStyle name="40% - Accent1 3 5 2" xfId="567" xr:uid="{00000000-0005-0000-0000-00001F020000}"/>
    <cellStyle name="40% - Accent1 3 6" xfId="568" xr:uid="{00000000-0005-0000-0000-000020020000}"/>
    <cellStyle name="40% - Accent1 4" xfId="569" xr:uid="{00000000-0005-0000-0000-000021020000}"/>
    <cellStyle name="40% - Accent1 4 2" xfId="570" xr:uid="{00000000-0005-0000-0000-000022020000}"/>
    <cellStyle name="40% - Accent1 4 2 2" xfId="571" xr:uid="{00000000-0005-0000-0000-000023020000}"/>
    <cellStyle name="40% - Accent1 4 2 2 2" xfId="572" xr:uid="{00000000-0005-0000-0000-000024020000}"/>
    <cellStyle name="40% - Accent1 4 2 3" xfId="573" xr:uid="{00000000-0005-0000-0000-000025020000}"/>
    <cellStyle name="40% - Accent1 4 2 3 2" xfId="574" xr:uid="{00000000-0005-0000-0000-000026020000}"/>
    <cellStyle name="40% - Accent1 4 2 4" xfId="575" xr:uid="{00000000-0005-0000-0000-000027020000}"/>
    <cellStyle name="40% - Accent1 4 3" xfId="576" xr:uid="{00000000-0005-0000-0000-000028020000}"/>
    <cellStyle name="40% - Accent1 4 3 2" xfId="577" xr:uid="{00000000-0005-0000-0000-000029020000}"/>
    <cellStyle name="40% - Accent1 4 4" xfId="578" xr:uid="{00000000-0005-0000-0000-00002A020000}"/>
    <cellStyle name="40% - Accent1 4 4 2" xfId="579" xr:uid="{00000000-0005-0000-0000-00002B020000}"/>
    <cellStyle name="40% - Accent1 4 5" xfId="580" xr:uid="{00000000-0005-0000-0000-00002C020000}"/>
    <cellStyle name="40% - Accent1 4 5 2" xfId="581" xr:uid="{00000000-0005-0000-0000-00002D020000}"/>
    <cellStyle name="40% - Accent1 4 6" xfId="582" xr:uid="{00000000-0005-0000-0000-00002E020000}"/>
    <cellStyle name="40% - Accent1 5" xfId="583" xr:uid="{00000000-0005-0000-0000-00002F020000}"/>
    <cellStyle name="40% - Accent1 5 2" xfId="584" xr:uid="{00000000-0005-0000-0000-000030020000}"/>
    <cellStyle name="40% - Accent1 6" xfId="585" xr:uid="{00000000-0005-0000-0000-000031020000}"/>
    <cellStyle name="40% - Accent1 6 2" xfId="586" xr:uid="{00000000-0005-0000-0000-000032020000}"/>
    <cellStyle name="40% - Accent1 7" xfId="587" xr:uid="{00000000-0005-0000-0000-000033020000}"/>
    <cellStyle name="40% - Accent2 2" xfId="588" xr:uid="{00000000-0005-0000-0000-000034020000}"/>
    <cellStyle name="40% - Accent2 2 10" xfId="589" xr:uid="{00000000-0005-0000-0000-000035020000}"/>
    <cellStyle name="40% - Accent2 2 11" xfId="590" xr:uid="{00000000-0005-0000-0000-000036020000}"/>
    <cellStyle name="40% - Accent2 2 2" xfId="591" xr:uid="{00000000-0005-0000-0000-000037020000}"/>
    <cellStyle name="40% - Accent2 2 2 2" xfId="592" xr:uid="{00000000-0005-0000-0000-000038020000}"/>
    <cellStyle name="40% - Accent2 2 2 2 2" xfId="593" xr:uid="{00000000-0005-0000-0000-000039020000}"/>
    <cellStyle name="40% - Accent2 2 2 2 2 2" xfId="594" xr:uid="{00000000-0005-0000-0000-00003A020000}"/>
    <cellStyle name="40% - Accent2 2 2 2 3" xfId="595" xr:uid="{00000000-0005-0000-0000-00003B020000}"/>
    <cellStyle name="40% - Accent2 2 2 2 3 2" xfId="596" xr:uid="{00000000-0005-0000-0000-00003C020000}"/>
    <cellStyle name="40% - Accent2 2 2 2 4" xfId="597" xr:uid="{00000000-0005-0000-0000-00003D020000}"/>
    <cellStyle name="40% - Accent2 2 2 3" xfId="598" xr:uid="{00000000-0005-0000-0000-00003E020000}"/>
    <cellStyle name="40% - Accent2 2 2 3 2" xfId="599" xr:uid="{00000000-0005-0000-0000-00003F020000}"/>
    <cellStyle name="40% - Accent2 2 2 4" xfId="600" xr:uid="{00000000-0005-0000-0000-000040020000}"/>
    <cellStyle name="40% - Accent2 2 2 4 2" xfId="601" xr:uid="{00000000-0005-0000-0000-000041020000}"/>
    <cellStyle name="40% - Accent2 2 2 5" xfId="602" xr:uid="{00000000-0005-0000-0000-000042020000}"/>
    <cellStyle name="40% - Accent2 2 3" xfId="603" xr:uid="{00000000-0005-0000-0000-000043020000}"/>
    <cellStyle name="40% - Accent2 2 3 2" xfId="604" xr:uid="{00000000-0005-0000-0000-000044020000}"/>
    <cellStyle name="40% - Accent2 2 3 2 2" xfId="605" xr:uid="{00000000-0005-0000-0000-000045020000}"/>
    <cellStyle name="40% - Accent2 2 3 3" xfId="606" xr:uid="{00000000-0005-0000-0000-000046020000}"/>
    <cellStyle name="40% - Accent2 2 3 3 2" xfId="607" xr:uid="{00000000-0005-0000-0000-000047020000}"/>
    <cellStyle name="40% - Accent2 2 3 4" xfId="608" xr:uid="{00000000-0005-0000-0000-000048020000}"/>
    <cellStyle name="40% - Accent2 2 4" xfId="609" xr:uid="{00000000-0005-0000-0000-000049020000}"/>
    <cellStyle name="40% - Accent2 2 4 2" xfId="610" xr:uid="{00000000-0005-0000-0000-00004A020000}"/>
    <cellStyle name="40% - Accent2 2 4 2 2" xfId="611" xr:uid="{00000000-0005-0000-0000-00004B020000}"/>
    <cellStyle name="40% - Accent2 2 4 2 2 2" xfId="612" xr:uid="{00000000-0005-0000-0000-00004C020000}"/>
    <cellStyle name="40% - Accent2 2 4 2 3" xfId="613" xr:uid="{00000000-0005-0000-0000-00004D020000}"/>
    <cellStyle name="40% - Accent2 2 4 2 3 2" xfId="614" xr:uid="{00000000-0005-0000-0000-00004E020000}"/>
    <cellStyle name="40% - Accent2 2 4 2 4" xfId="615" xr:uid="{00000000-0005-0000-0000-00004F020000}"/>
    <cellStyle name="40% - Accent2 2 4 3" xfId="616" xr:uid="{00000000-0005-0000-0000-000050020000}"/>
    <cellStyle name="40% - Accent2 2 4 3 2" xfId="617" xr:uid="{00000000-0005-0000-0000-000051020000}"/>
    <cellStyle name="40% - Accent2 2 4 4" xfId="618" xr:uid="{00000000-0005-0000-0000-000052020000}"/>
    <cellStyle name="40% - Accent2 2 4 4 2" xfId="619" xr:uid="{00000000-0005-0000-0000-000053020000}"/>
    <cellStyle name="40% - Accent2 2 4 5" xfId="620" xr:uid="{00000000-0005-0000-0000-000054020000}"/>
    <cellStyle name="40% - Accent2 2 4 5 2" xfId="621" xr:uid="{00000000-0005-0000-0000-000055020000}"/>
    <cellStyle name="40% - Accent2 2 4 6" xfId="622" xr:uid="{00000000-0005-0000-0000-000056020000}"/>
    <cellStyle name="40% - Accent2 2 5" xfId="623" xr:uid="{00000000-0005-0000-0000-000057020000}"/>
    <cellStyle name="40% - Accent2 2 5 2" xfId="624" xr:uid="{00000000-0005-0000-0000-000058020000}"/>
    <cellStyle name="40% - Accent2 2 6" xfId="625" xr:uid="{00000000-0005-0000-0000-000059020000}"/>
    <cellStyle name="40% - Accent2 2 6 2" xfId="626" xr:uid="{00000000-0005-0000-0000-00005A020000}"/>
    <cellStyle name="40% - Accent2 2 7" xfId="627" xr:uid="{00000000-0005-0000-0000-00005B020000}"/>
    <cellStyle name="40% - Accent2 2 7 2" xfId="628" xr:uid="{00000000-0005-0000-0000-00005C020000}"/>
    <cellStyle name="40% - Accent2 2 8" xfId="629" xr:uid="{00000000-0005-0000-0000-00005D020000}"/>
    <cellStyle name="40% - Accent2 2 8 2" xfId="630" xr:uid="{00000000-0005-0000-0000-00005E020000}"/>
    <cellStyle name="40% - Accent2 2 9" xfId="631" xr:uid="{00000000-0005-0000-0000-00005F020000}"/>
    <cellStyle name="40% - Accent2 2 9 2" xfId="632" xr:uid="{00000000-0005-0000-0000-000060020000}"/>
    <cellStyle name="40% - Accent2 3" xfId="633" xr:uid="{00000000-0005-0000-0000-000061020000}"/>
    <cellStyle name="40% - Accent2 3 2" xfId="634" xr:uid="{00000000-0005-0000-0000-000062020000}"/>
    <cellStyle name="40% - Accent2 3 2 2" xfId="635" xr:uid="{00000000-0005-0000-0000-000063020000}"/>
    <cellStyle name="40% - Accent2 3 2 2 2" xfId="636" xr:uid="{00000000-0005-0000-0000-000064020000}"/>
    <cellStyle name="40% - Accent2 3 2 3" xfId="637" xr:uid="{00000000-0005-0000-0000-000065020000}"/>
    <cellStyle name="40% - Accent2 3 2 3 2" xfId="638" xr:uid="{00000000-0005-0000-0000-000066020000}"/>
    <cellStyle name="40% - Accent2 3 2 4" xfId="639" xr:uid="{00000000-0005-0000-0000-000067020000}"/>
    <cellStyle name="40% - Accent2 3 2 4 2" xfId="640" xr:uid="{00000000-0005-0000-0000-000068020000}"/>
    <cellStyle name="40% - Accent2 3 2 5" xfId="641" xr:uid="{00000000-0005-0000-0000-000069020000}"/>
    <cellStyle name="40% - Accent2 3 3" xfId="642" xr:uid="{00000000-0005-0000-0000-00006A020000}"/>
    <cellStyle name="40% - Accent2 3 3 2" xfId="643" xr:uid="{00000000-0005-0000-0000-00006B020000}"/>
    <cellStyle name="40% - Accent2 3 4" xfId="644" xr:uid="{00000000-0005-0000-0000-00006C020000}"/>
    <cellStyle name="40% - Accent2 3 4 2" xfId="645" xr:uid="{00000000-0005-0000-0000-00006D020000}"/>
    <cellStyle name="40% - Accent2 3 5" xfId="646" xr:uid="{00000000-0005-0000-0000-00006E020000}"/>
    <cellStyle name="40% - Accent2 3 5 2" xfId="647" xr:uid="{00000000-0005-0000-0000-00006F020000}"/>
    <cellStyle name="40% - Accent2 3 6" xfId="648" xr:uid="{00000000-0005-0000-0000-000070020000}"/>
    <cellStyle name="40% - Accent2 4" xfId="649" xr:uid="{00000000-0005-0000-0000-000071020000}"/>
    <cellStyle name="40% - Accent2 4 10" xfId="650" xr:uid="{00000000-0005-0000-0000-000072020000}"/>
    <cellStyle name="40% - Accent2 4 11" xfId="651" xr:uid="{00000000-0005-0000-0000-000073020000}"/>
    <cellStyle name="40% - Accent2 4 12" xfId="652" xr:uid="{00000000-0005-0000-0000-000074020000}"/>
    <cellStyle name="40% - Accent2 4 2" xfId="653" xr:uid="{00000000-0005-0000-0000-000075020000}"/>
    <cellStyle name="40% - Accent2 4 2 2" xfId="654" xr:uid="{00000000-0005-0000-0000-000076020000}"/>
    <cellStyle name="40% - Accent2 4 2 2 2" xfId="655" xr:uid="{00000000-0005-0000-0000-000077020000}"/>
    <cellStyle name="40% - Accent2 4 2 3" xfId="656" xr:uid="{00000000-0005-0000-0000-000078020000}"/>
    <cellStyle name="40% - Accent2 4 2 3 2" xfId="657" xr:uid="{00000000-0005-0000-0000-000079020000}"/>
    <cellStyle name="40% - Accent2 4 2 4" xfId="658" xr:uid="{00000000-0005-0000-0000-00007A020000}"/>
    <cellStyle name="40% - Accent2 4 2 4 2" xfId="659" xr:uid="{00000000-0005-0000-0000-00007B020000}"/>
    <cellStyle name="40% - Accent2 4 2 5" xfId="660" xr:uid="{00000000-0005-0000-0000-00007C020000}"/>
    <cellStyle name="40% - Accent2 4 3" xfId="661" xr:uid="{00000000-0005-0000-0000-00007D020000}"/>
    <cellStyle name="40% - Accent2 4 3 2" xfId="662" xr:uid="{00000000-0005-0000-0000-00007E020000}"/>
    <cellStyle name="40% - Accent2 4 4" xfId="663" xr:uid="{00000000-0005-0000-0000-00007F020000}"/>
    <cellStyle name="40% - Accent2 4 4 2" xfId="664" xr:uid="{00000000-0005-0000-0000-000080020000}"/>
    <cellStyle name="40% - Accent2 4 4 3" xfId="665" xr:uid="{00000000-0005-0000-0000-000081020000}"/>
    <cellStyle name="40% - Accent2 4 4 3 2" xfId="666" xr:uid="{00000000-0005-0000-0000-000082020000}"/>
    <cellStyle name="40% - Accent2 4 4 3 2 2" xfId="667" xr:uid="{00000000-0005-0000-0000-000083020000}"/>
    <cellStyle name="40% - Accent2 4 4 3 3" xfId="668" xr:uid="{00000000-0005-0000-0000-000084020000}"/>
    <cellStyle name="40% - Accent2 4 4 3 3 2" xfId="669" xr:uid="{00000000-0005-0000-0000-000085020000}"/>
    <cellStyle name="40% - Accent2 4 4 3 3 3" xfId="670" xr:uid="{00000000-0005-0000-0000-000086020000}"/>
    <cellStyle name="40% - Accent2 4 4 3 3 3 2" xfId="671" xr:uid="{00000000-0005-0000-0000-000087020000}"/>
    <cellStyle name="40% - Accent2 4 4 3 3 3 2 2" xfId="672" xr:uid="{00000000-0005-0000-0000-000088020000}"/>
    <cellStyle name="40% - Accent2 4 4 3 3 3 3" xfId="673" xr:uid="{00000000-0005-0000-0000-000089020000}"/>
    <cellStyle name="40% - Accent2 4 4 3 3 3 3 2" xfId="674" xr:uid="{00000000-0005-0000-0000-00008A020000}"/>
    <cellStyle name="40% - Accent2 4 4 3 3 3 3 3" xfId="675" xr:uid="{00000000-0005-0000-0000-00008B020000}"/>
    <cellStyle name="40% - Accent2 4 4 3 3 4" xfId="676" xr:uid="{00000000-0005-0000-0000-00008C020000}"/>
    <cellStyle name="40% - Accent2 4 4 3 3 5" xfId="677" xr:uid="{00000000-0005-0000-0000-00008D020000}"/>
    <cellStyle name="40% - Accent2 4 4 3 4" xfId="678" xr:uid="{00000000-0005-0000-0000-00008E020000}"/>
    <cellStyle name="40% - Accent2 4 4 3 4 2" xfId="679" xr:uid="{00000000-0005-0000-0000-00008F020000}"/>
    <cellStyle name="40% - Accent2 4 4 3 5" xfId="680" xr:uid="{00000000-0005-0000-0000-000090020000}"/>
    <cellStyle name="40% - Accent2 4 4 3 5 2" xfId="681" xr:uid="{00000000-0005-0000-0000-000091020000}"/>
    <cellStyle name="40% - Accent2 4 4 4" xfId="682" xr:uid="{00000000-0005-0000-0000-000092020000}"/>
    <cellStyle name="40% - Accent2 4 4 5" xfId="683" xr:uid="{00000000-0005-0000-0000-000093020000}"/>
    <cellStyle name="40% - Accent2 4 4 6" xfId="684" xr:uid="{00000000-0005-0000-0000-000094020000}"/>
    <cellStyle name="40% - Accent2 4 4 7" xfId="685" xr:uid="{00000000-0005-0000-0000-000095020000}"/>
    <cellStyle name="40% - Accent2 4 5" xfId="686" xr:uid="{00000000-0005-0000-0000-000096020000}"/>
    <cellStyle name="40% - Accent2 4 5 2" xfId="687" xr:uid="{00000000-0005-0000-0000-000097020000}"/>
    <cellStyle name="40% - Accent2 4 6" xfId="688" xr:uid="{00000000-0005-0000-0000-000098020000}"/>
    <cellStyle name="40% - Accent2 4 6 2" xfId="689" xr:uid="{00000000-0005-0000-0000-000099020000}"/>
    <cellStyle name="40% - Accent2 4 7" xfId="690" xr:uid="{00000000-0005-0000-0000-00009A020000}"/>
    <cellStyle name="40% - Accent2 4 7 2" xfId="691" xr:uid="{00000000-0005-0000-0000-00009B020000}"/>
    <cellStyle name="40% - Accent2 4 8" xfId="692" xr:uid="{00000000-0005-0000-0000-00009C020000}"/>
    <cellStyle name="40% - Accent2 4 8 2" xfId="693" xr:uid="{00000000-0005-0000-0000-00009D020000}"/>
    <cellStyle name="40% - Accent2 4 9" xfId="694" xr:uid="{00000000-0005-0000-0000-00009E020000}"/>
    <cellStyle name="40% - Accent2 4 9 2" xfId="695" xr:uid="{00000000-0005-0000-0000-00009F020000}"/>
    <cellStyle name="40% - Accent2 5" xfId="696" xr:uid="{00000000-0005-0000-0000-0000A0020000}"/>
    <cellStyle name="40% - Accent2 5 2" xfId="697" xr:uid="{00000000-0005-0000-0000-0000A1020000}"/>
    <cellStyle name="40% - Accent2 6" xfId="698" xr:uid="{00000000-0005-0000-0000-0000A2020000}"/>
    <cellStyle name="40% - Accent2 6 2" xfId="699" xr:uid="{00000000-0005-0000-0000-0000A3020000}"/>
    <cellStyle name="40% - Accent2 7" xfId="700" xr:uid="{00000000-0005-0000-0000-0000A4020000}"/>
    <cellStyle name="40% - Accent3 2" xfId="701" xr:uid="{00000000-0005-0000-0000-0000A5020000}"/>
    <cellStyle name="40% - Accent3 2 10" xfId="702" xr:uid="{00000000-0005-0000-0000-0000A6020000}"/>
    <cellStyle name="40% - Accent3 2 11" xfId="703" xr:uid="{00000000-0005-0000-0000-0000A7020000}"/>
    <cellStyle name="40% - Accent3 2 2" xfId="704" xr:uid="{00000000-0005-0000-0000-0000A8020000}"/>
    <cellStyle name="40% - Accent3 2 2 2" xfId="705" xr:uid="{00000000-0005-0000-0000-0000A9020000}"/>
    <cellStyle name="40% - Accent3 2 2 2 2" xfId="706" xr:uid="{00000000-0005-0000-0000-0000AA020000}"/>
    <cellStyle name="40% - Accent3 2 2 2 2 2" xfId="707" xr:uid="{00000000-0005-0000-0000-0000AB020000}"/>
    <cellStyle name="40% - Accent3 2 2 2 3" xfId="708" xr:uid="{00000000-0005-0000-0000-0000AC020000}"/>
    <cellStyle name="40% - Accent3 2 2 2 3 2" xfId="709" xr:uid="{00000000-0005-0000-0000-0000AD020000}"/>
    <cellStyle name="40% - Accent3 2 2 2 4" xfId="710" xr:uid="{00000000-0005-0000-0000-0000AE020000}"/>
    <cellStyle name="40% - Accent3 2 2 3" xfId="711" xr:uid="{00000000-0005-0000-0000-0000AF020000}"/>
    <cellStyle name="40% - Accent3 2 2 3 2" xfId="712" xr:uid="{00000000-0005-0000-0000-0000B0020000}"/>
    <cellStyle name="40% - Accent3 2 2 4" xfId="713" xr:uid="{00000000-0005-0000-0000-0000B1020000}"/>
    <cellStyle name="40% - Accent3 2 2 4 2" xfId="714" xr:uid="{00000000-0005-0000-0000-0000B2020000}"/>
    <cellStyle name="40% - Accent3 2 2 5" xfId="715" xr:uid="{00000000-0005-0000-0000-0000B3020000}"/>
    <cellStyle name="40% - Accent3 2 3" xfId="716" xr:uid="{00000000-0005-0000-0000-0000B4020000}"/>
    <cellStyle name="40% - Accent3 2 3 2" xfId="717" xr:uid="{00000000-0005-0000-0000-0000B5020000}"/>
    <cellStyle name="40% - Accent3 2 3 2 2" xfId="718" xr:uid="{00000000-0005-0000-0000-0000B6020000}"/>
    <cellStyle name="40% - Accent3 2 3 3" xfId="719" xr:uid="{00000000-0005-0000-0000-0000B7020000}"/>
    <cellStyle name="40% - Accent3 2 3 3 2" xfId="720" xr:uid="{00000000-0005-0000-0000-0000B8020000}"/>
    <cellStyle name="40% - Accent3 2 3 4" xfId="721" xr:uid="{00000000-0005-0000-0000-0000B9020000}"/>
    <cellStyle name="40% - Accent3 2 4" xfId="722" xr:uid="{00000000-0005-0000-0000-0000BA020000}"/>
    <cellStyle name="40% - Accent3 2 4 2" xfId="723" xr:uid="{00000000-0005-0000-0000-0000BB020000}"/>
    <cellStyle name="40% - Accent3 2 4 2 2" xfId="724" xr:uid="{00000000-0005-0000-0000-0000BC020000}"/>
    <cellStyle name="40% - Accent3 2 4 2 2 2" xfId="725" xr:uid="{00000000-0005-0000-0000-0000BD020000}"/>
    <cellStyle name="40% - Accent3 2 4 2 3" xfId="726" xr:uid="{00000000-0005-0000-0000-0000BE020000}"/>
    <cellStyle name="40% - Accent3 2 4 2 3 2" xfId="727" xr:uid="{00000000-0005-0000-0000-0000BF020000}"/>
    <cellStyle name="40% - Accent3 2 4 2 4" xfId="728" xr:uid="{00000000-0005-0000-0000-0000C0020000}"/>
    <cellStyle name="40% - Accent3 2 4 3" xfId="729" xr:uid="{00000000-0005-0000-0000-0000C1020000}"/>
    <cellStyle name="40% - Accent3 2 4 3 2" xfId="730" xr:uid="{00000000-0005-0000-0000-0000C2020000}"/>
    <cellStyle name="40% - Accent3 2 4 4" xfId="731" xr:uid="{00000000-0005-0000-0000-0000C3020000}"/>
    <cellStyle name="40% - Accent3 2 4 4 2" xfId="732" xr:uid="{00000000-0005-0000-0000-0000C4020000}"/>
    <cellStyle name="40% - Accent3 2 4 5" xfId="733" xr:uid="{00000000-0005-0000-0000-0000C5020000}"/>
    <cellStyle name="40% - Accent3 2 4 5 2" xfId="734" xr:uid="{00000000-0005-0000-0000-0000C6020000}"/>
    <cellStyle name="40% - Accent3 2 4 6" xfId="735" xr:uid="{00000000-0005-0000-0000-0000C7020000}"/>
    <cellStyle name="40% - Accent3 2 5" xfId="736" xr:uid="{00000000-0005-0000-0000-0000C8020000}"/>
    <cellStyle name="40% - Accent3 2 5 2" xfId="737" xr:uid="{00000000-0005-0000-0000-0000C9020000}"/>
    <cellStyle name="40% - Accent3 2 6" xfId="738" xr:uid="{00000000-0005-0000-0000-0000CA020000}"/>
    <cellStyle name="40% - Accent3 2 6 2" xfId="739" xr:uid="{00000000-0005-0000-0000-0000CB020000}"/>
    <cellStyle name="40% - Accent3 2 7" xfId="740" xr:uid="{00000000-0005-0000-0000-0000CC020000}"/>
    <cellStyle name="40% - Accent3 2 7 2" xfId="741" xr:uid="{00000000-0005-0000-0000-0000CD020000}"/>
    <cellStyle name="40% - Accent3 2 8" xfId="742" xr:uid="{00000000-0005-0000-0000-0000CE020000}"/>
    <cellStyle name="40% - Accent3 2 8 2" xfId="743" xr:uid="{00000000-0005-0000-0000-0000CF020000}"/>
    <cellStyle name="40% - Accent3 2 9" xfId="744" xr:uid="{00000000-0005-0000-0000-0000D0020000}"/>
    <cellStyle name="40% - Accent3 2 9 2" xfId="745" xr:uid="{00000000-0005-0000-0000-0000D1020000}"/>
    <cellStyle name="40% - Accent3 3" xfId="746" xr:uid="{00000000-0005-0000-0000-0000D2020000}"/>
    <cellStyle name="40% - Accent3 3 2" xfId="747" xr:uid="{00000000-0005-0000-0000-0000D3020000}"/>
    <cellStyle name="40% - Accent3 3 2 2" xfId="748" xr:uid="{00000000-0005-0000-0000-0000D4020000}"/>
    <cellStyle name="40% - Accent3 3 2 2 2" xfId="749" xr:uid="{00000000-0005-0000-0000-0000D5020000}"/>
    <cellStyle name="40% - Accent3 3 2 3" xfId="750" xr:uid="{00000000-0005-0000-0000-0000D6020000}"/>
    <cellStyle name="40% - Accent3 3 2 3 2" xfId="751" xr:uid="{00000000-0005-0000-0000-0000D7020000}"/>
    <cellStyle name="40% - Accent3 3 2 4" xfId="752" xr:uid="{00000000-0005-0000-0000-0000D8020000}"/>
    <cellStyle name="40% - Accent3 3 2 4 2" xfId="753" xr:uid="{00000000-0005-0000-0000-0000D9020000}"/>
    <cellStyle name="40% - Accent3 3 2 5" xfId="754" xr:uid="{00000000-0005-0000-0000-0000DA020000}"/>
    <cellStyle name="40% - Accent3 3 3" xfId="755" xr:uid="{00000000-0005-0000-0000-0000DB020000}"/>
    <cellStyle name="40% - Accent3 3 3 2" xfId="756" xr:uid="{00000000-0005-0000-0000-0000DC020000}"/>
    <cellStyle name="40% - Accent3 3 4" xfId="757" xr:uid="{00000000-0005-0000-0000-0000DD020000}"/>
    <cellStyle name="40% - Accent3 3 4 2" xfId="758" xr:uid="{00000000-0005-0000-0000-0000DE020000}"/>
    <cellStyle name="40% - Accent3 3 5" xfId="759" xr:uid="{00000000-0005-0000-0000-0000DF020000}"/>
    <cellStyle name="40% - Accent3 3 5 2" xfId="760" xr:uid="{00000000-0005-0000-0000-0000E0020000}"/>
    <cellStyle name="40% - Accent3 3 6" xfId="761" xr:uid="{00000000-0005-0000-0000-0000E1020000}"/>
    <cellStyle name="40% - Accent3 4" xfId="762" xr:uid="{00000000-0005-0000-0000-0000E2020000}"/>
    <cellStyle name="40% - Accent3 4 2" xfId="763" xr:uid="{00000000-0005-0000-0000-0000E3020000}"/>
    <cellStyle name="40% - Accent3 4 2 2" xfId="764" xr:uid="{00000000-0005-0000-0000-0000E4020000}"/>
    <cellStyle name="40% - Accent3 4 2 2 2" xfId="765" xr:uid="{00000000-0005-0000-0000-0000E5020000}"/>
    <cellStyle name="40% - Accent3 4 2 3" xfId="766" xr:uid="{00000000-0005-0000-0000-0000E6020000}"/>
    <cellStyle name="40% - Accent3 4 2 3 2" xfId="767" xr:uid="{00000000-0005-0000-0000-0000E7020000}"/>
    <cellStyle name="40% - Accent3 4 2 4" xfId="768" xr:uid="{00000000-0005-0000-0000-0000E8020000}"/>
    <cellStyle name="40% - Accent3 4 3" xfId="769" xr:uid="{00000000-0005-0000-0000-0000E9020000}"/>
    <cellStyle name="40% - Accent3 4 3 2" xfId="770" xr:uid="{00000000-0005-0000-0000-0000EA020000}"/>
    <cellStyle name="40% - Accent3 4 4" xfId="771" xr:uid="{00000000-0005-0000-0000-0000EB020000}"/>
    <cellStyle name="40% - Accent3 4 4 2" xfId="772" xr:uid="{00000000-0005-0000-0000-0000EC020000}"/>
    <cellStyle name="40% - Accent3 4 5" xfId="773" xr:uid="{00000000-0005-0000-0000-0000ED020000}"/>
    <cellStyle name="40% - Accent3 4 5 2" xfId="774" xr:uid="{00000000-0005-0000-0000-0000EE020000}"/>
    <cellStyle name="40% - Accent3 4 6" xfId="775" xr:uid="{00000000-0005-0000-0000-0000EF020000}"/>
    <cellStyle name="40% - Accent3 5" xfId="776" xr:uid="{00000000-0005-0000-0000-0000F0020000}"/>
    <cellStyle name="40% - Accent3 5 2" xfId="777" xr:uid="{00000000-0005-0000-0000-0000F1020000}"/>
    <cellStyle name="40% - Accent3 6" xfId="778" xr:uid="{00000000-0005-0000-0000-0000F2020000}"/>
    <cellStyle name="40% - Accent3 6 2" xfId="779" xr:uid="{00000000-0005-0000-0000-0000F3020000}"/>
    <cellStyle name="40% - Accent3 7" xfId="780" xr:uid="{00000000-0005-0000-0000-0000F4020000}"/>
    <cellStyle name="40% - Accent4 2" xfId="781" xr:uid="{00000000-0005-0000-0000-0000F5020000}"/>
    <cellStyle name="40% - Accent4 2 10" xfId="782" xr:uid="{00000000-0005-0000-0000-0000F6020000}"/>
    <cellStyle name="40% - Accent4 2 11" xfId="783" xr:uid="{00000000-0005-0000-0000-0000F7020000}"/>
    <cellStyle name="40% - Accent4 2 2" xfId="784" xr:uid="{00000000-0005-0000-0000-0000F8020000}"/>
    <cellStyle name="40% - Accent4 2 2 2" xfId="785" xr:uid="{00000000-0005-0000-0000-0000F9020000}"/>
    <cellStyle name="40% - Accent4 2 2 2 2" xfId="786" xr:uid="{00000000-0005-0000-0000-0000FA020000}"/>
    <cellStyle name="40% - Accent4 2 2 2 2 2" xfId="787" xr:uid="{00000000-0005-0000-0000-0000FB020000}"/>
    <cellStyle name="40% - Accent4 2 2 2 3" xfId="788" xr:uid="{00000000-0005-0000-0000-0000FC020000}"/>
    <cellStyle name="40% - Accent4 2 2 2 3 2" xfId="789" xr:uid="{00000000-0005-0000-0000-0000FD020000}"/>
    <cellStyle name="40% - Accent4 2 2 2 4" xfId="790" xr:uid="{00000000-0005-0000-0000-0000FE020000}"/>
    <cellStyle name="40% - Accent4 2 2 3" xfId="791" xr:uid="{00000000-0005-0000-0000-0000FF020000}"/>
    <cellStyle name="40% - Accent4 2 2 3 2" xfId="792" xr:uid="{00000000-0005-0000-0000-000000030000}"/>
    <cellStyle name="40% - Accent4 2 2 4" xfId="793" xr:uid="{00000000-0005-0000-0000-000001030000}"/>
    <cellStyle name="40% - Accent4 2 2 4 2" xfId="794" xr:uid="{00000000-0005-0000-0000-000002030000}"/>
    <cellStyle name="40% - Accent4 2 2 5" xfId="795" xr:uid="{00000000-0005-0000-0000-000003030000}"/>
    <cellStyle name="40% - Accent4 2 3" xfId="796" xr:uid="{00000000-0005-0000-0000-000004030000}"/>
    <cellStyle name="40% - Accent4 2 3 2" xfId="797" xr:uid="{00000000-0005-0000-0000-000005030000}"/>
    <cellStyle name="40% - Accent4 2 3 2 2" xfId="798" xr:uid="{00000000-0005-0000-0000-000006030000}"/>
    <cellStyle name="40% - Accent4 2 3 3" xfId="799" xr:uid="{00000000-0005-0000-0000-000007030000}"/>
    <cellStyle name="40% - Accent4 2 3 3 2" xfId="800" xr:uid="{00000000-0005-0000-0000-000008030000}"/>
    <cellStyle name="40% - Accent4 2 3 4" xfId="801" xr:uid="{00000000-0005-0000-0000-000009030000}"/>
    <cellStyle name="40% - Accent4 2 4" xfId="802" xr:uid="{00000000-0005-0000-0000-00000A030000}"/>
    <cellStyle name="40% - Accent4 2 4 2" xfId="803" xr:uid="{00000000-0005-0000-0000-00000B030000}"/>
    <cellStyle name="40% - Accent4 2 4 2 2" xfId="804" xr:uid="{00000000-0005-0000-0000-00000C030000}"/>
    <cellStyle name="40% - Accent4 2 4 2 2 2" xfId="805" xr:uid="{00000000-0005-0000-0000-00000D030000}"/>
    <cellStyle name="40% - Accent4 2 4 2 3" xfId="806" xr:uid="{00000000-0005-0000-0000-00000E030000}"/>
    <cellStyle name="40% - Accent4 2 4 2 3 2" xfId="807" xr:uid="{00000000-0005-0000-0000-00000F030000}"/>
    <cellStyle name="40% - Accent4 2 4 2 4" xfId="808" xr:uid="{00000000-0005-0000-0000-000010030000}"/>
    <cellStyle name="40% - Accent4 2 4 3" xfId="809" xr:uid="{00000000-0005-0000-0000-000011030000}"/>
    <cellStyle name="40% - Accent4 2 4 3 2" xfId="810" xr:uid="{00000000-0005-0000-0000-000012030000}"/>
    <cellStyle name="40% - Accent4 2 4 4" xfId="811" xr:uid="{00000000-0005-0000-0000-000013030000}"/>
    <cellStyle name="40% - Accent4 2 4 4 2" xfId="812" xr:uid="{00000000-0005-0000-0000-000014030000}"/>
    <cellStyle name="40% - Accent4 2 4 5" xfId="813" xr:uid="{00000000-0005-0000-0000-000015030000}"/>
    <cellStyle name="40% - Accent4 2 4 5 2" xfId="814" xr:uid="{00000000-0005-0000-0000-000016030000}"/>
    <cellStyle name="40% - Accent4 2 4 6" xfId="815" xr:uid="{00000000-0005-0000-0000-000017030000}"/>
    <cellStyle name="40% - Accent4 2 5" xfId="816" xr:uid="{00000000-0005-0000-0000-000018030000}"/>
    <cellStyle name="40% - Accent4 2 5 2" xfId="817" xr:uid="{00000000-0005-0000-0000-000019030000}"/>
    <cellStyle name="40% - Accent4 2 6" xfId="818" xr:uid="{00000000-0005-0000-0000-00001A030000}"/>
    <cellStyle name="40% - Accent4 2 6 2" xfId="819" xr:uid="{00000000-0005-0000-0000-00001B030000}"/>
    <cellStyle name="40% - Accent4 2 7" xfId="820" xr:uid="{00000000-0005-0000-0000-00001C030000}"/>
    <cellStyle name="40% - Accent4 2 7 2" xfId="821" xr:uid="{00000000-0005-0000-0000-00001D030000}"/>
    <cellStyle name="40% - Accent4 2 8" xfId="822" xr:uid="{00000000-0005-0000-0000-00001E030000}"/>
    <cellStyle name="40% - Accent4 2 8 2" xfId="823" xr:uid="{00000000-0005-0000-0000-00001F030000}"/>
    <cellStyle name="40% - Accent4 2 9" xfId="824" xr:uid="{00000000-0005-0000-0000-000020030000}"/>
    <cellStyle name="40% - Accent4 2 9 2" xfId="825" xr:uid="{00000000-0005-0000-0000-000021030000}"/>
    <cellStyle name="40% - Accent4 3" xfId="826" xr:uid="{00000000-0005-0000-0000-000022030000}"/>
    <cellStyle name="40% - Accent4 3 2" xfId="827" xr:uid="{00000000-0005-0000-0000-000023030000}"/>
    <cellStyle name="40% - Accent4 3 2 2" xfId="828" xr:uid="{00000000-0005-0000-0000-000024030000}"/>
    <cellStyle name="40% - Accent4 3 2 2 2" xfId="829" xr:uid="{00000000-0005-0000-0000-000025030000}"/>
    <cellStyle name="40% - Accent4 3 2 3" xfId="830" xr:uid="{00000000-0005-0000-0000-000026030000}"/>
    <cellStyle name="40% - Accent4 3 2 3 2" xfId="831" xr:uid="{00000000-0005-0000-0000-000027030000}"/>
    <cellStyle name="40% - Accent4 3 2 4" xfId="832" xr:uid="{00000000-0005-0000-0000-000028030000}"/>
    <cellStyle name="40% - Accent4 3 2 4 2" xfId="833" xr:uid="{00000000-0005-0000-0000-000029030000}"/>
    <cellStyle name="40% - Accent4 3 2 5" xfId="834" xr:uid="{00000000-0005-0000-0000-00002A030000}"/>
    <cellStyle name="40% - Accent4 3 3" xfId="835" xr:uid="{00000000-0005-0000-0000-00002B030000}"/>
    <cellStyle name="40% - Accent4 3 3 2" xfId="836" xr:uid="{00000000-0005-0000-0000-00002C030000}"/>
    <cellStyle name="40% - Accent4 3 4" xfId="837" xr:uid="{00000000-0005-0000-0000-00002D030000}"/>
    <cellStyle name="40% - Accent4 3 4 2" xfId="838" xr:uid="{00000000-0005-0000-0000-00002E030000}"/>
    <cellStyle name="40% - Accent4 3 5" xfId="839" xr:uid="{00000000-0005-0000-0000-00002F030000}"/>
    <cellStyle name="40% - Accent4 3 5 2" xfId="840" xr:uid="{00000000-0005-0000-0000-000030030000}"/>
    <cellStyle name="40% - Accent4 3 6" xfId="841" xr:uid="{00000000-0005-0000-0000-000031030000}"/>
    <cellStyle name="40% - Accent4 4" xfId="842" xr:uid="{00000000-0005-0000-0000-000032030000}"/>
    <cellStyle name="40% - Accent4 4 2" xfId="843" xr:uid="{00000000-0005-0000-0000-000033030000}"/>
    <cellStyle name="40% - Accent4 4 2 2" xfId="844" xr:uid="{00000000-0005-0000-0000-000034030000}"/>
    <cellStyle name="40% - Accent4 4 2 2 2" xfId="845" xr:uid="{00000000-0005-0000-0000-000035030000}"/>
    <cellStyle name="40% - Accent4 4 2 3" xfId="846" xr:uid="{00000000-0005-0000-0000-000036030000}"/>
    <cellStyle name="40% - Accent4 4 2 3 2" xfId="847" xr:uid="{00000000-0005-0000-0000-000037030000}"/>
    <cellStyle name="40% - Accent4 4 2 4" xfId="848" xr:uid="{00000000-0005-0000-0000-000038030000}"/>
    <cellStyle name="40% - Accent4 4 3" xfId="849" xr:uid="{00000000-0005-0000-0000-000039030000}"/>
    <cellStyle name="40% - Accent4 4 3 2" xfId="850" xr:uid="{00000000-0005-0000-0000-00003A030000}"/>
    <cellStyle name="40% - Accent4 4 4" xfId="851" xr:uid="{00000000-0005-0000-0000-00003B030000}"/>
    <cellStyle name="40% - Accent4 4 4 2" xfId="852" xr:uid="{00000000-0005-0000-0000-00003C030000}"/>
    <cellStyle name="40% - Accent4 4 5" xfId="853" xr:uid="{00000000-0005-0000-0000-00003D030000}"/>
    <cellStyle name="40% - Accent4 4 5 2" xfId="854" xr:uid="{00000000-0005-0000-0000-00003E030000}"/>
    <cellStyle name="40% - Accent4 4 6" xfId="855" xr:uid="{00000000-0005-0000-0000-00003F030000}"/>
    <cellStyle name="40% - Accent4 5" xfId="856" xr:uid="{00000000-0005-0000-0000-000040030000}"/>
    <cellStyle name="40% - Accent4 5 2" xfId="857" xr:uid="{00000000-0005-0000-0000-000041030000}"/>
    <cellStyle name="40% - Accent4 6" xfId="858" xr:uid="{00000000-0005-0000-0000-000042030000}"/>
    <cellStyle name="40% - Accent4 6 2" xfId="859" xr:uid="{00000000-0005-0000-0000-000043030000}"/>
    <cellStyle name="40% - Accent4 7" xfId="860" xr:uid="{00000000-0005-0000-0000-000044030000}"/>
    <cellStyle name="40% - Accent5 2" xfId="861" xr:uid="{00000000-0005-0000-0000-000045030000}"/>
    <cellStyle name="40% - Accent5 2 10" xfId="862" xr:uid="{00000000-0005-0000-0000-000046030000}"/>
    <cellStyle name="40% - Accent5 2 11" xfId="863" xr:uid="{00000000-0005-0000-0000-000047030000}"/>
    <cellStyle name="40% - Accent5 2 2" xfId="864" xr:uid="{00000000-0005-0000-0000-000048030000}"/>
    <cellStyle name="40% - Accent5 2 2 2" xfId="865" xr:uid="{00000000-0005-0000-0000-000049030000}"/>
    <cellStyle name="40% - Accent5 2 2 2 2" xfId="866" xr:uid="{00000000-0005-0000-0000-00004A030000}"/>
    <cellStyle name="40% - Accent5 2 2 2 2 2" xfId="867" xr:uid="{00000000-0005-0000-0000-00004B030000}"/>
    <cellStyle name="40% - Accent5 2 2 2 3" xfId="868" xr:uid="{00000000-0005-0000-0000-00004C030000}"/>
    <cellStyle name="40% - Accent5 2 2 2 3 2" xfId="869" xr:uid="{00000000-0005-0000-0000-00004D030000}"/>
    <cellStyle name="40% - Accent5 2 2 2 4" xfId="870" xr:uid="{00000000-0005-0000-0000-00004E030000}"/>
    <cellStyle name="40% - Accent5 2 2 3" xfId="871" xr:uid="{00000000-0005-0000-0000-00004F030000}"/>
    <cellStyle name="40% - Accent5 2 2 3 2" xfId="872" xr:uid="{00000000-0005-0000-0000-000050030000}"/>
    <cellStyle name="40% - Accent5 2 2 4" xfId="873" xr:uid="{00000000-0005-0000-0000-000051030000}"/>
    <cellStyle name="40% - Accent5 2 2 4 2" xfId="874" xr:uid="{00000000-0005-0000-0000-000052030000}"/>
    <cellStyle name="40% - Accent5 2 2 5" xfId="875" xr:uid="{00000000-0005-0000-0000-000053030000}"/>
    <cellStyle name="40% - Accent5 2 3" xfId="876" xr:uid="{00000000-0005-0000-0000-000054030000}"/>
    <cellStyle name="40% - Accent5 2 3 2" xfId="877" xr:uid="{00000000-0005-0000-0000-000055030000}"/>
    <cellStyle name="40% - Accent5 2 3 2 2" xfId="878" xr:uid="{00000000-0005-0000-0000-000056030000}"/>
    <cellStyle name="40% - Accent5 2 3 3" xfId="879" xr:uid="{00000000-0005-0000-0000-000057030000}"/>
    <cellStyle name="40% - Accent5 2 3 3 2" xfId="880" xr:uid="{00000000-0005-0000-0000-000058030000}"/>
    <cellStyle name="40% - Accent5 2 3 4" xfId="881" xr:uid="{00000000-0005-0000-0000-000059030000}"/>
    <cellStyle name="40% - Accent5 2 4" xfId="882" xr:uid="{00000000-0005-0000-0000-00005A030000}"/>
    <cellStyle name="40% - Accent5 2 4 2" xfId="883" xr:uid="{00000000-0005-0000-0000-00005B030000}"/>
    <cellStyle name="40% - Accent5 2 4 2 2" xfId="884" xr:uid="{00000000-0005-0000-0000-00005C030000}"/>
    <cellStyle name="40% - Accent5 2 4 2 2 2" xfId="885" xr:uid="{00000000-0005-0000-0000-00005D030000}"/>
    <cellStyle name="40% - Accent5 2 4 2 3" xfId="886" xr:uid="{00000000-0005-0000-0000-00005E030000}"/>
    <cellStyle name="40% - Accent5 2 4 2 3 2" xfId="887" xr:uid="{00000000-0005-0000-0000-00005F030000}"/>
    <cellStyle name="40% - Accent5 2 4 2 4" xfId="888" xr:uid="{00000000-0005-0000-0000-000060030000}"/>
    <cellStyle name="40% - Accent5 2 4 3" xfId="889" xr:uid="{00000000-0005-0000-0000-000061030000}"/>
    <cellStyle name="40% - Accent5 2 4 3 2" xfId="890" xr:uid="{00000000-0005-0000-0000-000062030000}"/>
    <cellStyle name="40% - Accent5 2 4 4" xfId="891" xr:uid="{00000000-0005-0000-0000-000063030000}"/>
    <cellStyle name="40% - Accent5 2 4 4 2" xfId="892" xr:uid="{00000000-0005-0000-0000-000064030000}"/>
    <cellStyle name="40% - Accent5 2 4 5" xfId="893" xr:uid="{00000000-0005-0000-0000-000065030000}"/>
    <cellStyle name="40% - Accent5 2 4 5 2" xfId="894" xr:uid="{00000000-0005-0000-0000-000066030000}"/>
    <cellStyle name="40% - Accent5 2 4 6" xfId="895" xr:uid="{00000000-0005-0000-0000-000067030000}"/>
    <cellStyle name="40% - Accent5 2 5" xfId="896" xr:uid="{00000000-0005-0000-0000-000068030000}"/>
    <cellStyle name="40% - Accent5 2 5 2" xfId="897" xr:uid="{00000000-0005-0000-0000-000069030000}"/>
    <cellStyle name="40% - Accent5 2 6" xfId="898" xr:uid="{00000000-0005-0000-0000-00006A030000}"/>
    <cellStyle name="40% - Accent5 2 6 2" xfId="899" xr:uid="{00000000-0005-0000-0000-00006B030000}"/>
    <cellStyle name="40% - Accent5 2 7" xfId="900" xr:uid="{00000000-0005-0000-0000-00006C030000}"/>
    <cellStyle name="40% - Accent5 2 7 2" xfId="901" xr:uid="{00000000-0005-0000-0000-00006D030000}"/>
    <cellStyle name="40% - Accent5 2 8" xfId="902" xr:uid="{00000000-0005-0000-0000-00006E030000}"/>
    <cellStyle name="40% - Accent5 2 8 2" xfId="903" xr:uid="{00000000-0005-0000-0000-00006F030000}"/>
    <cellStyle name="40% - Accent5 2 9" xfId="904" xr:uid="{00000000-0005-0000-0000-000070030000}"/>
    <cellStyle name="40% - Accent5 2 9 2" xfId="905" xr:uid="{00000000-0005-0000-0000-000071030000}"/>
    <cellStyle name="40% - Accent5 3" xfId="906" xr:uid="{00000000-0005-0000-0000-000072030000}"/>
    <cellStyle name="40% - Accent5 3 2" xfId="907" xr:uid="{00000000-0005-0000-0000-000073030000}"/>
    <cellStyle name="40% - Accent5 3 2 2" xfId="908" xr:uid="{00000000-0005-0000-0000-000074030000}"/>
    <cellStyle name="40% - Accent5 3 2 2 2" xfId="909" xr:uid="{00000000-0005-0000-0000-000075030000}"/>
    <cellStyle name="40% - Accent5 3 2 3" xfId="910" xr:uid="{00000000-0005-0000-0000-000076030000}"/>
    <cellStyle name="40% - Accent5 3 2 3 2" xfId="911" xr:uid="{00000000-0005-0000-0000-000077030000}"/>
    <cellStyle name="40% - Accent5 3 2 4" xfId="912" xr:uid="{00000000-0005-0000-0000-000078030000}"/>
    <cellStyle name="40% - Accent5 3 2 4 2" xfId="913" xr:uid="{00000000-0005-0000-0000-000079030000}"/>
    <cellStyle name="40% - Accent5 3 2 5" xfId="914" xr:uid="{00000000-0005-0000-0000-00007A030000}"/>
    <cellStyle name="40% - Accent5 3 3" xfId="915" xr:uid="{00000000-0005-0000-0000-00007B030000}"/>
    <cellStyle name="40% - Accent5 3 3 2" xfId="916" xr:uid="{00000000-0005-0000-0000-00007C030000}"/>
    <cellStyle name="40% - Accent5 3 3 2 2" xfId="917" xr:uid="{00000000-0005-0000-0000-00007D030000}"/>
    <cellStyle name="40% - Accent5 3 3 3" xfId="918" xr:uid="{00000000-0005-0000-0000-00007E030000}"/>
    <cellStyle name="40% - Accent5 3 3 3 2" xfId="919" xr:uid="{00000000-0005-0000-0000-00007F030000}"/>
    <cellStyle name="40% - Accent5 3 3 4" xfId="920" xr:uid="{00000000-0005-0000-0000-000080030000}"/>
    <cellStyle name="40% - Accent5 3 3 4 2" xfId="921" xr:uid="{00000000-0005-0000-0000-000081030000}"/>
    <cellStyle name="40% - Accent5 3 3 4 3" xfId="922" xr:uid="{00000000-0005-0000-0000-000082030000}"/>
    <cellStyle name="40% - Accent5 3 3 4 3 2" xfId="923" xr:uid="{00000000-0005-0000-0000-000083030000}"/>
    <cellStyle name="40% - Accent5 3 3 4 3 2 2" xfId="924" xr:uid="{00000000-0005-0000-0000-000084030000}"/>
    <cellStyle name="40% - Accent5 3 3 4 3 3" xfId="925" xr:uid="{00000000-0005-0000-0000-000085030000}"/>
    <cellStyle name="40% - Accent5 3 3 4 3 3 2" xfId="926" xr:uid="{00000000-0005-0000-0000-000086030000}"/>
    <cellStyle name="40% - Accent5 3 3 4 3 3 3" xfId="927" xr:uid="{00000000-0005-0000-0000-000087030000}"/>
    <cellStyle name="40% - Accent5 3 3 4 3 3 3 2" xfId="928" xr:uid="{00000000-0005-0000-0000-000088030000}"/>
    <cellStyle name="40% - Accent5 3 3 4 3 3 3 2 2" xfId="929" xr:uid="{00000000-0005-0000-0000-000089030000}"/>
    <cellStyle name="40% - Accent5 3 3 4 3 3 3 3" xfId="930" xr:uid="{00000000-0005-0000-0000-00008A030000}"/>
    <cellStyle name="40% - Accent5 3 3 4 3 3 3 3 2" xfId="931" xr:uid="{00000000-0005-0000-0000-00008B030000}"/>
    <cellStyle name="40% - Accent5 3 3 4 3 3 3 3 3" xfId="932" xr:uid="{00000000-0005-0000-0000-00008C030000}"/>
    <cellStyle name="40% - Accent5 3 3 4 3 3 4" xfId="933" xr:uid="{00000000-0005-0000-0000-00008D030000}"/>
    <cellStyle name="40% - Accent5 3 3 4 3 3 5" xfId="934" xr:uid="{00000000-0005-0000-0000-00008E030000}"/>
    <cellStyle name="40% - Accent5 3 3 4 3 4" xfId="935" xr:uid="{00000000-0005-0000-0000-00008F030000}"/>
    <cellStyle name="40% - Accent5 3 3 4 3 4 2" xfId="936" xr:uid="{00000000-0005-0000-0000-000090030000}"/>
    <cellStyle name="40% - Accent5 3 3 4 3 5" xfId="937" xr:uid="{00000000-0005-0000-0000-000091030000}"/>
    <cellStyle name="40% - Accent5 3 3 4 3 5 2" xfId="938" xr:uid="{00000000-0005-0000-0000-000092030000}"/>
    <cellStyle name="40% - Accent5 3 3 4 4" xfId="939" xr:uid="{00000000-0005-0000-0000-000093030000}"/>
    <cellStyle name="40% - Accent5 3 3 4 5" xfId="940" xr:uid="{00000000-0005-0000-0000-000094030000}"/>
    <cellStyle name="40% - Accent5 3 3 4 6" xfId="941" xr:uid="{00000000-0005-0000-0000-000095030000}"/>
    <cellStyle name="40% - Accent5 3 3 4 7" xfId="942" xr:uid="{00000000-0005-0000-0000-000096030000}"/>
    <cellStyle name="40% - Accent5 3 3 5" xfId="943" xr:uid="{00000000-0005-0000-0000-000097030000}"/>
    <cellStyle name="40% - Accent5 3 3 5 2" xfId="944" xr:uid="{00000000-0005-0000-0000-000098030000}"/>
    <cellStyle name="40% - Accent5 3 3 6" xfId="945" xr:uid="{00000000-0005-0000-0000-000099030000}"/>
    <cellStyle name="40% - Accent5 3 3 6 2" xfId="946" xr:uid="{00000000-0005-0000-0000-00009A030000}"/>
    <cellStyle name="40% - Accent5 3 3 7" xfId="947" xr:uid="{00000000-0005-0000-0000-00009B030000}"/>
    <cellStyle name="40% - Accent5 3 3 7 2" xfId="948" xr:uid="{00000000-0005-0000-0000-00009C030000}"/>
    <cellStyle name="40% - Accent5 3 3 8" xfId="949" xr:uid="{00000000-0005-0000-0000-00009D030000}"/>
    <cellStyle name="40% - Accent5 3 3 8 2" xfId="950" xr:uid="{00000000-0005-0000-0000-00009E030000}"/>
    <cellStyle name="40% - Accent5 3 4" xfId="951" xr:uid="{00000000-0005-0000-0000-00009F030000}"/>
    <cellStyle name="40% - Accent5 3 4 2" xfId="952" xr:uid="{00000000-0005-0000-0000-0000A0030000}"/>
    <cellStyle name="40% - Accent5 3 5" xfId="953" xr:uid="{00000000-0005-0000-0000-0000A1030000}"/>
    <cellStyle name="40% - Accent5 3 5 2" xfId="954" xr:uid="{00000000-0005-0000-0000-0000A2030000}"/>
    <cellStyle name="40% - Accent5 3 6" xfId="955" xr:uid="{00000000-0005-0000-0000-0000A3030000}"/>
    <cellStyle name="40% - Accent5 4" xfId="956" xr:uid="{00000000-0005-0000-0000-0000A4030000}"/>
    <cellStyle name="40% - Accent5 4 2" xfId="957" xr:uid="{00000000-0005-0000-0000-0000A5030000}"/>
    <cellStyle name="40% - Accent5 4 2 2" xfId="958" xr:uid="{00000000-0005-0000-0000-0000A6030000}"/>
    <cellStyle name="40% - Accent5 4 2 2 2" xfId="959" xr:uid="{00000000-0005-0000-0000-0000A7030000}"/>
    <cellStyle name="40% - Accent5 4 2 3" xfId="960" xr:uid="{00000000-0005-0000-0000-0000A8030000}"/>
    <cellStyle name="40% - Accent5 4 2 3 2" xfId="961" xr:uid="{00000000-0005-0000-0000-0000A9030000}"/>
    <cellStyle name="40% - Accent5 4 2 4" xfId="962" xr:uid="{00000000-0005-0000-0000-0000AA030000}"/>
    <cellStyle name="40% - Accent5 4 3" xfId="963" xr:uid="{00000000-0005-0000-0000-0000AB030000}"/>
    <cellStyle name="40% - Accent5 4 3 2" xfId="964" xr:uid="{00000000-0005-0000-0000-0000AC030000}"/>
    <cellStyle name="40% - Accent5 4 4" xfId="965" xr:uid="{00000000-0005-0000-0000-0000AD030000}"/>
    <cellStyle name="40% - Accent5 4 4 2" xfId="966" xr:uid="{00000000-0005-0000-0000-0000AE030000}"/>
    <cellStyle name="40% - Accent5 4 5" xfId="967" xr:uid="{00000000-0005-0000-0000-0000AF030000}"/>
    <cellStyle name="40% - Accent5 4 5 2" xfId="968" xr:uid="{00000000-0005-0000-0000-0000B0030000}"/>
    <cellStyle name="40% - Accent5 4 6" xfId="969" xr:uid="{00000000-0005-0000-0000-0000B1030000}"/>
    <cellStyle name="40% - Accent5 5" xfId="970" xr:uid="{00000000-0005-0000-0000-0000B2030000}"/>
    <cellStyle name="40% - Accent5 5 2" xfId="971" xr:uid="{00000000-0005-0000-0000-0000B3030000}"/>
    <cellStyle name="40% - Accent5 6" xfId="972" xr:uid="{00000000-0005-0000-0000-0000B4030000}"/>
    <cellStyle name="40% - Accent5 6 2" xfId="973" xr:uid="{00000000-0005-0000-0000-0000B5030000}"/>
    <cellStyle name="40% - Accent5 7" xfId="974" xr:uid="{00000000-0005-0000-0000-0000B6030000}"/>
    <cellStyle name="40% - Accent6 2" xfId="975" xr:uid="{00000000-0005-0000-0000-0000B7030000}"/>
    <cellStyle name="40% - Accent6 2 10" xfId="976" xr:uid="{00000000-0005-0000-0000-0000B8030000}"/>
    <cellStyle name="40% - Accent6 2 11" xfId="977" xr:uid="{00000000-0005-0000-0000-0000B9030000}"/>
    <cellStyle name="40% - Accent6 2 2" xfId="978" xr:uid="{00000000-0005-0000-0000-0000BA030000}"/>
    <cellStyle name="40% - Accent6 2 2 2" xfId="979" xr:uid="{00000000-0005-0000-0000-0000BB030000}"/>
    <cellStyle name="40% - Accent6 2 2 2 2" xfId="980" xr:uid="{00000000-0005-0000-0000-0000BC030000}"/>
    <cellStyle name="40% - Accent6 2 2 2 2 2" xfId="981" xr:uid="{00000000-0005-0000-0000-0000BD030000}"/>
    <cellStyle name="40% - Accent6 2 2 2 3" xfId="982" xr:uid="{00000000-0005-0000-0000-0000BE030000}"/>
    <cellStyle name="40% - Accent6 2 2 2 3 2" xfId="983" xr:uid="{00000000-0005-0000-0000-0000BF030000}"/>
    <cellStyle name="40% - Accent6 2 2 2 4" xfId="984" xr:uid="{00000000-0005-0000-0000-0000C0030000}"/>
    <cellStyle name="40% - Accent6 2 2 3" xfId="985" xr:uid="{00000000-0005-0000-0000-0000C1030000}"/>
    <cellStyle name="40% - Accent6 2 2 3 2" xfId="986" xr:uid="{00000000-0005-0000-0000-0000C2030000}"/>
    <cellStyle name="40% - Accent6 2 2 4" xfId="987" xr:uid="{00000000-0005-0000-0000-0000C3030000}"/>
    <cellStyle name="40% - Accent6 2 2 4 2" xfId="988" xr:uid="{00000000-0005-0000-0000-0000C4030000}"/>
    <cellStyle name="40% - Accent6 2 2 5" xfId="989" xr:uid="{00000000-0005-0000-0000-0000C5030000}"/>
    <cellStyle name="40% - Accent6 2 3" xfId="990" xr:uid="{00000000-0005-0000-0000-0000C6030000}"/>
    <cellStyle name="40% - Accent6 2 3 2" xfId="991" xr:uid="{00000000-0005-0000-0000-0000C7030000}"/>
    <cellStyle name="40% - Accent6 2 3 2 2" xfId="992" xr:uid="{00000000-0005-0000-0000-0000C8030000}"/>
    <cellStyle name="40% - Accent6 2 3 3" xfId="993" xr:uid="{00000000-0005-0000-0000-0000C9030000}"/>
    <cellStyle name="40% - Accent6 2 3 3 2" xfId="994" xr:uid="{00000000-0005-0000-0000-0000CA030000}"/>
    <cellStyle name="40% - Accent6 2 3 4" xfId="995" xr:uid="{00000000-0005-0000-0000-0000CB030000}"/>
    <cellStyle name="40% - Accent6 2 4" xfId="996" xr:uid="{00000000-0005-0000-0000-0000CC030000}"/>
    <cellStyle name="40% - Accent6 2 4 2" xfId="997" xr:uid="{00000000-0005-0000-0000-0000CD030000}"/>
    <cellStyle name="40% - Accent6 2 4 2 2" xfId="998" xr:uid="{00000000-0005-0000-0000-0000CE030000}"/>
    <cellStyle name="40% - Accent6 2 4 2 2 2" xfId="999" xr:uid="{00000000-0005-0000-0000-0000CF030000}"/>
    <cellStyle name="40% - Accent6 2 4 2 3" xfId="1000" xr:uid="{00000000-0005-0000-0000-0000D0030000}"/>
    <cellStyle name="40% - Accent6 2 4 2 3 2" xfId="1001" xr:uid="{00000000-0005-0000-0000-0000D1030000}"/>
    <cellStyle name="40% - Accent6 2 4 2 4" xfId="1002" xr:uid="{00000000-0005-0000-0000-0000D2030000}"/>
    <cellStyle name="40% - Accent6 2 4 3" xfId="1003" xr:uid="{00000000-0005-0000-0000-0000D3030000}"/>
    <cellStyle name="40% - Accent6 2 4 3 2" xfId="1004" xr:uid="{00000000-0005-0000-0000-0000D4030000}"/>
    <cellStyle name="40% - Accent6 2 4 4" xfId="1005" xr:uid="{00000000-0005-0000-0000-0000D5030000}"/>
    <cellStyle name="40% - Accent6 2 4 4 2" xfId="1006" xr:uid="{00000000-0005-0000-0000-0000D6030000}"/>
    <cellStyle name="40% - Accent6 2 4 5" xfId="1007" xr:uid="{00000000-0005-0000-0000-0000D7030000}"/>
    <cellStyle name="40% - Accent6 2 4 5 2" xfId="1008" xr:uid="{00000000-0005-0000-0000-0000D8030000}"/>
    <cellStyle name="40% - Accent6 2 4 6" xfId="1009" xr:uid="{00000000-0005-0000-0000-0000D9030000}"/>
    <cellStyle name="40% - Accent6 2 5" xfId="1010" xr:uid="{00000000-0005-0000-0000-0000DA030000}"/>
    <cellStyle name="40% - Accent6 2 5 2" xfId="1011" xr:uid="{00000000-0005-0000-0000-0000DB030000}"/>
    <cellStyle name="40% - Accent6 2 6" xfId="1012" xr:uid="{00000000-0005-0000-0000-0000DC030000}"/>
    <cellStyle name="40% - Accent6 2 6 2" xfId="1013" xr:uid="{00000000-0005-0000-0000-0000DD030000}"/>
    <cellStyle name="40% - Accent6 2 7" xfId="1014" xr:uid="{00000000-0005-0000-0000-0000DE030000}"/>
    <cellStyle name="40% - Accent6 2 7 2" xfId="1015" xr:uid="{00000000-0005-0000-0000-0000DF030000}"/>
    <cellStyle name="40% - Accent6 2 8" xfId="1016" xr:uid="{00000000-0005-0000-0000-0000E0030000}"/>
    <cellStyle name="40% - Accent6 2 8 2" xfId="1017" xr:uid="{00000000-0005-0000-0000-0000E1030000}"/>
    <cellStyle name="40% - Accent6 2 9" xfId="1018" xr:uid="{00000000-0005-0000-0000-0000E2030000}"/>
    <cellStyle name="40% - Accent6 2 9 2" xfId="1019" xr:uid="{00000000-0005-0000-0000-0000E3030000}"/>
    <cellStyle name="40% - Accent6 3" xfId="1020" xr:uid="{00000000-0005-0000-0000-0000E4030000}"/>
    <cellStyle name="40% - Accent6 3 2" xfId="1021" xr:uid="{00000000-0005-0000-0000-0000E5030000}"/>
    <cellStyle name="40% - Accent6 3 2 2" xfId="1022" xr:uid="{00000000-0005-0000-0000-0000E6030000}"/>
    <cellStyle name="40% - Accent6 3 2 2 2" xfId="1023" xr:uid="{00000000-0005-0000-0000-0000E7030000}"/>
    <cellStyle name="40% - Accent6 3 2 3" xfId="1024" xr:uid="{00000000-0005-0000-0000-0000E8030000}"/>
    <cellStyle name="40% - Accent6 3 2 3 2" xfId="1025" xr:uid="{00000000-0005-0000-0000-0000E9030000}"/>
    <cellStyle name="40% - Accent6 3 2 4" xfId="1026" xr:uid="{00000000-0005-0000-0000-0000EA030000}"/>
    <cellStyle name="40% - Accent6 3 2 4 2" xfId="1027" xr:uid="{00000000-0005-0000-0000-0000EB030000}"/>
    <cellStyle name="40% - Accent6 3 2 5" xfId="1028" xr:uid="{00000000-0005-0000-0000-0000EC030000}"/>
    <cellStyle name="40% - Accent6 3 3" xfId="1029" xr:uid="{00000000-0005-0000-0000-0000ED030000}"/>
    <cellStyle name="40% - Accent6 3 3 2" xfId="1030" xr:uid="{00000000-0005-0000-0000-0000EE030000}"/>
    <cellStyle name="40% - Accent6 3 4" xfId="1031" xr:uid="{00000000-0005-0000-0000-0000EF030000}"/>
    <cellStyle name="40% - Accent6 3 4 2" xfId="1032" xr:uid="{00000000-0005-0000-0000-0000F0030000}"/>
    <cellStyle name="40% - Accent6 3 5" xfId="1033" xr:uid="{00000000-0005-0000-0000-0000F1030000}"/>
    <cellStyle name="40% - Accent6 3 5 2" xfId="1034" xr:uid="{00000000-0005-0000-0000-0000F2030000}"/>
    <cellStyle name="40% - Accent6 3 6" xfId="1035" xr:uid="{00000000-0005-0000-0000-0000F3030000}"/>
    <cellStyle name="40% - Accent6 4" xfId="1036" xr:uid="{00000000-0005-0000-0000-0000F4030000}"/>
    <cellStyle name="40% - Accent6 4 2" xfId="1037" xr:uid="{00000000-0005-0000-0000-0000F5030000}"/>
    <cellStyle name="40% - Accent6 4 2 2" xfId="1038" xr:uid="{00000000-0005-0000-0000-0000F6030000}"/>
    <cellStyle name="40% - Accent6 4 2 2 2" xfId="1039" xr:uid="{00000000-0005-0000-0000-0000F7030000}"/>
    <cellStyle name="40% - Accent6 4 2 3" xfId="1040" xr:uid="{00000000-0005-0000-0000-0000F8030000}"/>
    <cellStyle name="40% - Accent6 4 2 3 2" xfId="1041" xr:uid="{00000000-0005-0000-0000-0000F9030000}"/>
    <cellStyle name="40% - Accent6 4 2 4" xfId="1042" xr:uid="{00000000-0005-0000-0000-0000FA030000}"/>
    <cellStyle name="40% - Accent6 4 3" xfId="1043" xr:uid="{00000000-0005-0000-0000-0000FB030000}"/>
    <cellStyle name="40% - Accent6 4 3 2" xfId="1044" xr:uid="{00000000-0005-0000-0000-0000FC030000}"/>
    <cellStyle name="40% - Accent6 4 4" xfId="1045" xr:uid="{00000000-0005-0000-0000-0000FD030000}"/>
    <cellStyle name="40% - Accent6 4 4 2" xfId="1046" xr:uid="{00000000-0005-0000-0000-0000FE030000}"/>
    <cellStyle name="40% - Accent6 4 5" xfId="1047" xr:uid="{00000000-0005-0000-0000-0000FF030000}"/>
    <cellStyle name="40% - Accent6 4 5 2" xfId="1048" xr:uid="{00000000-0005-0000-0000-000000040000}"/>
    <cellStyle name="40% - Accent6 4 6" xfId="1049" xr:uid="{00000000-0005-0000-0000-000001040000}"/>
    <cellStyle name="40% - Accent6 5" xfId="1050" xr:uid="{00000000-0005-0000-0000-000002040000}"/>
    <cellStyle name="40% - Accent6 5 2" xfId="1051" xr:uid="{00000000-0005-0000-0000-000003040000}"/>
    <cellStyle name="40% - Accent6 6" xfId="1052" xr:uid="{00000000-0005-0000-0000-000004040000}"/>
    <cellStyle name="40% - Accent6 6 2" xfId="1053" xr:uid="{00000000-0005-0000-0000-000005040000}"/>
    <cellStyle name="40% - Accent6 6 2 2" xfId="1054" xr:uid="{00000000-0005-0000-0000-000006040000}"/>
    <cellStyle name="40% - Accent6 6 3" xfId="1055" xr:uid="{00000000-0005-0000-0000-000007040000}"/>
    <cellStyle name="40% - Accent6 6 3 2" xfId="1056" xr:uid="{00000000-0005-0000-0000-000008040000}"/>
    <cellStyle name="40% - Accent6 6 4" xfId="1057" xr:uid="{00000000-0005-0000-0000-000009040000}"/>
    <cellStyle name="40% - Accent6 6 4 2" xfId="1058" xr:uid="{00000000-0005-0000-0000-00000A040000}"/>
    <cellStyle name="40% - Accent6 6 4 3" xfId="1059" xr:uid="{00000000-0005-0000-0000-00000B040000}"/>
    <cellStyle name="40% - Accent6 6 4 3 2" xfId="1060" xr:uid="{00000000-0005-0000-0000-00000C040000}"/>
    <cellStyle name="40% - Accent6 6 4 3 2 2" xfId="1061" xr:uid="{00000000-0005-0000-0000-00000D040000}"/>
    <cellStyle name="40% - Accent6 6 4 3 3" xfId="1062" xr:uid="{00000000-0005-0000-0000-00000E040000}"/>
    <cellStyle name="40% - Accent6 6 4 3 3 2" xfId="1063" xr:uid="{00000000-0005-0000-0000-00000F040000}"/>
    <cellStyle name="40% - Accent6 6 4 3 3 3" xfId="1064" xr:uid="{00000000-0005-0000-0000-000010040000}"/>
    <cellStyle name="40% - Accent6 6 4 3 3 3 2" xfId="1065" xr:uid="{00000000-0005-0000-0000-000011040000}"/>
    <cellStyle name="40% - Accent6 6 4 3 3 3 2 2" xfId="1066" xr:uid="{00000000-0005-0000-0000-000012040000}"/>
    <cellStyle name="40% - Accent6 6 4 3 3 3 3" xfId="1067" xr:uid="{00000000-0005-0000-0000-000013040000}"/>
    <cellStyle name="40% - Accent6 6 4 3 3 3 3 2" xfId="1068" xr:uid="{00000000-0005-0000-0000-000014040000}"/>
    <cellStyle name="40% - Accent6 6 4 3 3 3 3 3" xfId="1069" xr:uid="{00000000-0005-0000-0000-000015040000}"/>
    <cellStyle name="40% - Accent6 6 4 3 3 4" xfId="1070" xr:uid="{00000000-0005-0000-0000-000016040000}"/>
    <cellStyle name="40% - Accent6 6 4 3 3 5" xfId="1071" xr:uid="{00000000-0005-0000-0000-000017040000}"/>
    <cellStyle name="40% - Accent6 6 4 3 4" xfId="1072" xr:uid="{00000000-0005-0000-0000-000018040000}"/>
    <cellStyle name="40% - Accent6 6 4 3 4 2" xfId="1073" xr:uid="{00000000-0005-0000-0000-000019040000}"/>
    <cellStyle name="40% - Accent6 6 4 3 5" xfId="1074" xr:uid="{00000000-0005-0000-0000-00001A040000}"/>
    <cellStyle name="40% - Accent6 6 4 3 5 2" xfId="1075" xr:uid="{00000000-0005-0000-0000-00001B040000}"/>
    <cellStyle name="40% - Accent6 6 4 4" xfId="1076" xr:uid="{00000000-0005-0000-0000-00001C040000}"/>
    <cellStyle name="40% - Accent6 6 4 5" xfId="1077" xr:uid="{00000000-0005-0000-0000-00001D040000}"/>
    <cellStyle name="40% - Accent6 6 4 6" xfId="1078" xr:uid="{00000000-0005-0000-0000-00001E040000}"/>
    <cellStyle name="40% - Accent6 6 4 7" xfId="1079" xr:uid="{00000000-0005-0000-0000-00001F040000}"/>
    <cellStyle name="40% - Accent6 6 5" xfId="1080" xr:uid="{00000000-0005-0000-0000-000020040000}"/>
    <cellStyle name="40% - Accent6 6 5 2" xfId="1081" xr:uid="{00000000-0005-0000-0000-000021040000}"/>
    <cellStyle name="40% - Accent6 6 6" xfId="1082" xr:uid="{00000000-0005-0000-0000-000022040000}"/>
    <cellStyle name="40% - Accent6 6 6 2" xfId="1083" xr:uid="{00000000-0005-0000-0000-000023040000}"/>
    <cellStyle name="40% - Accent6 6 7" xfId="1084" xr:uid="{00000000-0005-0000-0000-000024040000}"/>
    <cellStyle name="40% - Accent6 6 7 2" xfId="1085" xr:uid="{00000000-0005-0000-0000-000025040000}"/>
    <cellStyle name="40% - Accent6 6 8" xfId="1086" xr:uid="{00000000-0005-0000-0000-000026040000}"/>
    <cellStyle name="40% - Accent6 6 8 2" xfId="1087" xr:uid="{00000000-0005-0000-0000-000027040000}"/>
    <cellStyle name="40% - Accent6 7" xfId="1088" xr:uid="{00000000-0005-0000-0000-000028040000}"/>
    <cellStyle name="60% - Accent1 2" xfId="1089" xr:uid="{00000000-0005-0000-0000-000029040000}"/>
    <cellStyle name="60% - Accent1 2 2" xfId="1090" xr:uid="{00000000-0005-0000-0000-00002A040000}"/>
    <cellStyle name="60% - Accent1 2 2 10" xfId="1091" xr:uid="{00000000-0005-0000-0000-00002B040000}"/>
    <cellStyle name="60% - Accent1 2 2 11" xfId="1092" xr:uid="{00000000-0005-0000-0000-00002C040000}"/>
    <cellStyle name="60% - Accent1 2 2 2" xfId="1093" xr:uid="{00000000-0005-0000-0000-00002D040000}"/>
    <cellStyle name="60% - Accent1 2 2 3" xfId="1094" xr:uid="{00000000-0005-0000-0000-00002E040000}"/>
    <cellStyle name="60% - Accent1 2 2 4" xfId="1095" xr:uid="{00000000-0005-0000-0000-00002F040000}"/>
    <cellStyle name="60% - Accent1 2 2 4 2" xfId="1096" xr:uid="{00000000-0005-0000-0000-000030040000}"/>
    <cellStyle name="60% - Accent1 2 2 4 3" xfId="1097" xr:uid="{00000000-0005-0000-0000-000031040000}"/>
    <cellStyle name="60% - Accent1 2 2 4 3 2" xfId="1098" xr:uid="{00000000-0005-0000-0000-000032040000}"/>
    <cellStyle name="60% - Accent1 2 2 4 3 3" xfId="1099" xr:uid="{00000000-0005-0000-0000-000033040000}"/>
    <cellStyle name="60% - Accent1 2 2 4 3 3 2" xfId="1100" xr:uid="{00000000-0005-0000-0000-000034040000}"/>
    <cellStyle name="60% - Accent1 2 2 4 3 3 3" xfId="1101" xr:uid="{00000000-0005-0000-0000-000035040000}"/>
    <cellStyle name="60% - Accent1 2 2 4 3 3 3 2" xfId="1102" xr:uid="{00000000-0005-0000-0000-000036040000}"/>
    <cellStyle name="60% - Accent1 2 2 4 3 3 3 3" xfId="1103" xr:uid="{00000000-0005-0000-0000-000037040000}"/>
    <cellStyle name="60% - Accent1 2 2 4 3 3 3 3 2" xfId="1104" xr:uid="{00000000-0005-0000-0000-000038040000}"/>
    <cellStyle name="60% - Accent1 2 2 4 3 3 4" xfId="1105" xr:uid="{00000000-0005-0000-0000-000039040000}"/>
    <cellStyle name="60% - Accent1 2 2 4 3 4" xfId="1106" xr:uid="{00000000-0005-0000-0000-00003A040000}"/>
    <cellStyle name="60% - Accent1 2 2 4 3 5" xfId="1107" xr:uid="{00000000-0005-0000-0000-00003B040000}"/>
    <cellStyle name="60% - Accent1 2 2 4 4" xfId="1108" xr:uid="{00000000-0005-0000-0000-00003C040000}"/>
    <cellStyle name="60% - Accent1 2 2 4 5" xfId="1109" xr:uid="{00000000-0005-0000-0000-00003D040000}"/>
    <cellStyle name="60% - Accent1 2 2 4 6" xfId="1110" xr:uid="{00000000-0005-0000-0000-00003E040000}"/>
    <cellStyle name="60% - Accent1 2 2 5" xfId="1111" xr:uid="{00000000-0005-0000-0000-00003F040000}"/>
    <cellStyle name="60% - Accent1 2 2 6" xfId="1112" xr:uid="{00000000-0005-0000-0000-000040040000}"/>
    <cellStyle name="60% - Accent1 2 2 7" xfId="1113" xr:uid="{00000000-0005-0000-0000-000041040000}"/>
    <cellStyle name="60% - Accent1 2 2 8" xfId="1114" xr:uid="{00000000-0005-0000-0000-000042040000}"/>
    <cellStyle name="60% - Accent1 2 2 9" xfId="1115" xr:uid="{00000000-0005-0000-0000-000043040000}"/>
    <cellStyle name="60% - Accent1 2 3" xfId="1116" xr:uid="{00000000-0005-0000-0000-000044040000}"/>
    <cellStyle name="60% - Accent1 2 3 2" xfId="1117" xr:uid="{00000000-0005-0000-0000-000045040000}"/>
    <cellStyle name="60% - Accent1 2 3 3" xfId="1118" xr:uid="{00000000-0005-0000-0000-000046040000}"/>
    <cellStyle name="60% - Accent1 2 3 4" xfId="1119" xr:uid="{00000000-0005-0000-0000-000047040000}"/>
    <cellStyle name="60% - Accent1 2 4" xfId="1120" xr:uid="{00000000-0005-0000-0000-000048040000}"/>
    <cellStyle name="60% - Accent1 2 4 2" xfId="1121" xr:uid="{00000000-0005-0000-0000-000049040000}"/>
    <cellStyle name="60% - Accent1 2 4 3" xfId="1122" xr:uid="{00000000-0005-0000-0000-00004A040000}"/>
    <cellStyle name="60% - Accent1 2 4 4" xfId="1123" xr:uid="{00000000-0005-0000-0000-00004B040000}"/>
    <cellStyle name="60% - Accent1 2 4 4 2" xfId="1124" xr:uid="{00000000-0005-0000-0000-00004C040000}"/>
    <cellStyle name="60% - Accent1 2 4 4 3" xfId="1125" xr:uid="{00000000-0005-0000-0000-00004D040000}"/>
    <cellStyle name="60% - Accent1 2 4 4 3 2" xfId="1126" xr:uid="{00000000-0005-0000-0000-00004E040000}"/>
    <cellStyle name="60% - Accent1 2 4 4 3 3" xfId="1127" xr:uid="{00000000-0005-0000-0000-00004F040000}"/>
    <cellStyle name="60% - Accent1 2 4 4 3 3 2" xfId="1128" xr:uid="{00000000-0005-0000-0000-000050040000}"/>
    <cellStyle name="60% - Accent1 2 4 4 3 3 3" xfId="1129" xr:uid="{00000000-0005-0000-0000-000051040000}"/>
    <cellStyle name="60% - Accent1 2 4 4 3 3 3 2" xfId="1130" xr:uid="{00000000-0005-0000-0000-000052040000}"/>
    <cellStyle name="60% - Accent1 2 4 4 3 3 3 3" xfId="1131" xr:uid="{00000000-0005-0000-0000-000053040000}"/>
    <cellStyle name="60% - Accent1 2 4 4 3 3 3 3 2" xfId="1132" xr:uid="{00000000-0005-0000-0000-000054040000}"/>
    <cellStyle name="60% - Accent1 2 4 4 3 3 4" xfId="1133" xr:uid="{00000000-0005-0000-0000-000055040000}"/>
    <cellStyle name="60% - Accent1 2 4 4 3 4" xfId="1134" xr:uid="{00000000-0005-0000-0000-000056040000}"/>
    <cellStyle name="60% - Accent1 2 4 4 3 5" xfId="1135" xr:uid="{00000000-0005-0000-0000-000057040000}"/>
    <cellStyle name="60% - Accent1 2 4 4 4" xfId="1136" xr:uid="{00000000-0005-0000-0000-000058040000}"/>
    <cellStyle name="60% - Accent1 2 4 4 5" xfId="1137" xr:uid="{00000000-0005-0000-0000-000059040000}"/>
    <cellStyle name="60% - Accent1 2 4 4 6" xfId="1138" xr:uid="{00000000-0005-0000-0000-00005A040000}"/>
    <cellStyle name="60% - Accent1 2 4 5" xfId="1139" xr:uid="{00000000-0005-0000-0000-00005B040000}"/>
    <cellStyle name="60% - Accent1 2 4 6" xfId="1140" xr:uid="{00000000-0005-0000-0000-00005C040000}"/>
    <cellStyle name="60% - Accent1 2 4 7" xfId="1141" xr:uid="{00000000-0005-0000-0000-00005D040000}"/>
    <cellStyle name="60% - Accent1 2 4 8" xfId="1142" xr:uid="{00000000-0005-0000-0000-00005E040000}"/>
    <cellStyle name="60% - Accent1 2 5" xfId="1143" xr:uid="{00000000-0005-0000-0000-00005F040000}"/>
    <cellStyle name="60% - Accent1 2 6" xfId="1144" xr:uid="{00000000-0005-0000-0000-000060040000}"/>
    <cellStyle name="60% - Accent1 2 7" xfId="1145" xr:uid="{00000000-0005-0000-0000-000061040000}"/>
    <cellStyle name="60% - Accent1 2 8" xfId="1146" xr:uid="{00000000-0005-0000-0000-000062040000}"/>
    <cellStyle name="60% - Accent1 3" xfId="1147" xr:uid="{00000000-0005-0000-0000-000063040000}"/>
    <cellStyle name="60% - Accent1 3 2" xfId="1148" xr:uid="{00000000-0005-0000-0000-000064040000}"/>
    <cellStyle name="60% - Accent1 3 3" xfId="1149" xr:uid="{00000000-0005-0000-0000-000065040000}"/>
    <cellStyle name="60% - Accent1 3 4" xfId="1150" xr:uid="{00000000-0005-0000-0000-000066040000}"/>
    <cellStyle name="60% - Accent1 4" xfId="1151" xr:uid="{00000000-0005-0000-0000-000067040000}"/>
    <cellStyle name="60% - Accent1 5" xfId="1152" xr:uid="{00000000-0005-0000-0000-000068040000}"/>
    <cellStyle name="60% - Accent1 6" xfId="1153" xr:uid="{00000000-0005-0000-0000-000069040000}"/>
    <cellStyle name="60% - Accent1 6 2" xfId="1154" xr:uid="{00000000-0005-0000-0000-00006A040000}"/>
    <cellStyle name="60% - Accent1 6 3" xfId="1155" xr:uid="{00000000-0005-0000-0000-00006B040000}"/>
    <cellStyle name="60% - Accent1 6 4" xfId="1156" xr:uid="{00000000-0005-0000-0000-00006C040000}"/>
    <cellStyle name="60% - Accent1 6 4 2" xfId="1157" xr:uid="{00000000-0005-0000-0000-00006D040000}"/>
    <cellStyle name="60% - Accent1 6 4 2 2" xfId="1158" xr:uid="{00000000-0005-0000-0000-00006E040000}"/>
    <cellStyle name="60% - Accent1 6 4 3" xfId="1159" xr:uid="{00000000-0005-0000-0000-00006F040000}"/>
    <cellStyle name="60% - Accent1 6 4 3 2" xfId="1160" xr:uid="{00000000-0005-0000-0000-000070040000}"/>
    <cellStyle name="60% - Accent1 6 4 3 3" xfId="1161" xr:uid="{00000000-0005-0000-0000-000071040000}"/>
    <cellStyle name="60% - Accent1 6 4 3 3 2" xfId="1162" xr:uid="{00000000-0005-0000-0000-000072040000}"/>
    <cellStyle name="60% - Accent1 6 4 3 3 2 2" xfId="1163" xr:uid="{00000000-0005-0000-0000-000073040000}"/>
    <cellStyle name="60% - Accent1 6 4 3 3 3" xfId="1164" xr:uid="{00000000-0005-0000-0000-000074040000}"/>
    <cellStyle name="60% - Accent1 6 4 3 3 3 2" xfId="1165" xr:uid="{00000000-0005-0000-0000-000075040000}"/>
    <cellStyle name="60% - Accent1 6 4 3 3 3 3" xfId="1166" xr:uid="{00000000-0005-0000-0000-000076040000}"/>
    <cellStyle name="60% - Accent1 6 4 3 3 3 3 2" xfId="1167" xr:uid="{00000000-0005-0000-0000-000077040000}"/>
    <cellStyle name="60% - Accent1 6 4 3 3 3 3 2 2" xfId="1168" xr:uid="{00000000-0005-0000-0000-000078040000}"/>
    <cellStyle name="60% - Accent1 6 4 3 3 3 4" xfId="1169" xr:uid="{00000000-0005-0000-0000-000079040000}"/>
    <cellStyle name="60% - Accent1 6 4 3 3 4" xfId="1170" xr:uid="{00000000-0005-0000-0000-00007A040000}"/>
    <cellStyle name="60% - Accent1 6 4 3 3 4 2" xfId="1171" xr:uid="{00000000-0005-0000-0000-00007B040000}"/>
    <cellStyle name="60% - Accent1 6 4 3 4" xfId="1172" xr:uid="{00000000-0005-0000-0000-00007C040000}"/>
    <cellStyle name="60% - Accent1 6 4 3 5" xfId="1173" xr:uid="{00000000-0005-0000-0000-00007D040000}"/>
    <cellStyle name="60% - Accent1 6 4 3 6" xfId="1174" xr:uid="{00000000-0005-0000-0000-00007E040000}"/>
    <cellStyle name="60% - Accent1 6 4 4" xfId="1175" xr:uid="{00000000-0005-0000-0000-00007F040000}"/>
    <cellStyle name="60% - Accent1 6 4 4 2" xfId="1176" xr:uid="{00000000-0005-0000-0000-000080040000}"/>
    <cellStyle name="60% - Accent1 6 4 5" xfId="1177" xr:uid="{00000000-0005-0000-0000-000081040000}"/>
    <cellStyle name="60% - Accent1 6 4 5 2" xfId="1178" xr:uid="{00000000-0005-0000-0000-000082040000}"/>
    <cellStyle name="60% - Accent1 6 4 6" xfId="1179" xr:uid="{00000000-0005-0000-0000-000083040000}"/>
    <cellStyle name="60% - Accent1 6 4 6 2" xfId="1180" xr:uid="{00000000-0005-0000-0000-000084040000}"/>
    <cellStyle name="60% - Accent1 6 5" xfId="1181" xr:uid="{00000000-0005-0000-0000-000085040000}"/>
    <cellStyle name="60% - Accent1 6 6" xfId="1182" xr:uid="{00000000-0005-0000-0000-000086040000}"/>
    <cellStyle name="60% - Accent1 6 7" xfId="1183" xr:uid="{00000000-0005-0000-0000-000087040000}"/>
    <cellStyle name="60% - Accent1 6 8" xfId="1184" xr:uid="{00000000-0005-0000-0000-000088040000}"/>
    <cellStyle name="60% - Accent1 6 9" xfId="1185" xr:uid="{00000000-0005-0000-0000-000089040000}"/>
    <cellStyle name="60% - Accent2 2" xfId="1186" xr:uid="{00000000-0005-0000-0000-00008A040000}"/>
    <cellStyle name="60% - Accent2 2 2" xfId="1187" xr:uid="{00000000-0005-0000-0000-00008B040000}"/>
    <cellStyle name="60% - Accent2 2 2 2" xfId="1188" xr:uid="{00000000-0005-0000-0000-00008C040000}"/>
    <cellStyle name="60% - Accent2 2 2 3" xfId="1189" xr:uid="{00000000-0005-0000-0000-00008D040000}"/>
    <cellStyle name="60% - Accent2 2 2 4" xfId="1190" xr:uid="{00000000-0005-0000-0000-00008E040000}"/>
    <cellStyle name="60% - Accent2 2 3" xfId="1191" xr:uid="{00000000-0005-0000-0000-00008F040000}"/>
    <cellStyle name="60% - Accent2 2 3 2" xfId="1192" xr:uid="{00000000-0005-0000-0000-000090040000}"/>
    <cellStyle name="60% - Accent2 2 3 3" xfId="1193" xr:uid="{00000000-0005-0000-0000-000091040000}"/>
    <cellStyle name="60% - Accent2 2 3 4" xfId="1194" xr:uid="{00000000-0005-0000-0000-000092040000}"/>
    <cellStyle name="60% - Accent2 2 4" xfId="1195" xr:uid="{00000000-0005-0000-0000-000093040000}"/>
    <cellStyle name="60% - Accent2 2 5" xfId="1196" xr:uid="{00000000-0005-0000-0000-000094040000}"/>
    <cellStyle name="60% - Accent2 2 6" xfId="1197" xr:uid="{00000000-0005-0000-0000-000095040000}"/>
    <cellStyle name="60% - Accent2 2 6 2" xfId="1198" xr:uid="{00000000-0005-0000-0000-000096040000}"/>
    <cellStyle name="60% - Accent2 2 6 3" xfId="1199" xr:uid="{00000000-0005-0000-0000-000097040000}"/>
    <cellStyle name="60% - Accent2 2 6 4" xfId="1200" xr:uid="{00000000-0005-0000-0000-000098040000}"/>
    <cellStyle name="60% - Accent2 2 6 4 2" xfId="1201" xr:uid="{00000000-0005-0000-0000-000099040000}"/>
    <cellStyle name="60% - Accent2 2 6 4 3" xfId="1202" xr:uid="{00000000-0005-0000-0000-00009A040000}"/>
    <cellStyle name="60% - Accent2 2 6 4 3 2" xfId="1203" xr:uid="{00000000-0005-0000-0000-00009B040000}"/>
    <cellStyle name="60% - Accent2 2 6 4 3 3" xfId="1204" xr:uid="{00000000-0005-0000-0000-00009C040000}"/>
    <cellStyle name="60% - Accent2 2 6 4 3 3 2" xfId="1205" xr:uid="{00000000-0005-0000-0000-00009D040000}"/>
    <cellStyle name="60% - Accent2 2 6 4 3 3 3" xfId="1206" xr:uid="{00000000-0005-0000-0000-00009E040000}"/>
    <cellStyle name="60% - Accent2 2 6 4 3 3 3 2" xfId="1207" xr:uid="{00000000-0005-0000-0000-00009F040000}"/>
    <cellStyle name="60% - Accent2 2 6 4 3 3 3 3" xfId="1208" xr:uid="{00000000-0005-0000-0000-0000A0040000}"/>
    <cellStyle name="60% - Accent2 2 6 4 3 3 3 3 2" xfId="1209" xr:uid="{00000000-0005-0000-0000-0000A1040000}"/>
    <cellStyle name="60% - Accent2 2 6 4 3 3 4" xfId="1210" xr:uid="{00000000-0005-0000-0000-0000A2040000}"/>
    <cellStyle name="60% - Accent2 2 6 4 3 4" xfId="1211" xr:uid="{00000000-0005-0000-0000-0000A3040000}"/>
    <cellStyle name="60% - Accent2 2 6 4 3 5" xfId="1212" xr:uid="{00000000-0005-0000-0000-0000A4040000}"/>
    <cellStyle name="60% - Accent2 2 6 4 4" xfId="1213" xr:uid="{00000000-0005-0000-0000-0000A5040000}"/>
    <cellStyle name="60% - Accent2 2 6 4 5" xfId="1214" xr:uid="{00000000-0005-0000-0000-0000A6040000}"/>
    <cellStyle name="60% - Accent2 2 6 4 6" xfId="1215" xr:uid="{00000000-0005-0000-0000-0000A7040000}"/>
    <cellStyle name="60% - Accent2 2 6 5" xfId="1216" xr:uid="{00000000-0005-0000-0000-0000A8040000}"/>
    <cellStyle name="60% - Accent2 2 6 6" xfId="1217" xr:uid="{00000000-0005-0000-0000-0000A9040000}"/>
    <cellStyle name="60% - Accent2 2 6 7" xfId="1218" xr:uid="{00000000-0005-0000-0000-0000AA040000}"/>
    <cellStyle name="60% - Accent2 2 6 8" xfId="1219" xr:uid="{00000000-0005-0000-0000-0000AB040000}"/>
    <cellStyle name="60% - Accent2 2 7" xfId="1220" xr:uid="{00000000-0005-0000-0000-0000AC040000}"/>
    <cellStyle name="60% - Accent2 2 8" xfId="1221" xr:uid="{00000000-0005-0000-0000-0000AD040000}"/>
    <cellStyle name="60% - Accent2 3" xfId="1222" xr:uid="{00000000-0005-0000-0000-0000AE040000}"/>
    <cellStyle name="60% - Accent2 3 2" xfId="1223" xr:uid="{00000000-0005-0000-0000-0000AF040000}"/>
    <cellStyle name="60% - Accent2 3 3" xfId="1224" xr:uid="{00000000-0005-0000-0000-0000B0040000}"/>
    <cellStyle name="60% - Accent2 3 4" xfId="1225" xr:uid="{00000000-0005-0000-0000-0000B1040000}"/>
    <cellStyle name="60% - Accent2 4" xfId="1226" xr:uid="{00000000-0005-0000-0000-0000B2040000}"/>
    <cellStyle name="60% - Accent2 5" xfId="1227" xr:uid="{00000000-0005-0000-0000-0000B3040000}"/>
    <cellStyle name="60% - Accent2 6" xfId="1228" xr:uid="{00000000-0005-0000-0000-0000B4040000}"/>
    <cellStyle name="60% - Accent3 2" xfId="1229" xr:uid="{00000000-0005-0000-0000-0000B5040000}"/>
    <cellStyle name="60% - Accent3 2 2" xfId="1230" xr:uid="{00000000-0005-0000-0000-0000B6040000}"/>
    <cellStyle name="60% - Accent3 2 2 2" xfId="1231" xr:uid="{00000000-0005-0000-0000-0000B7040000}"/>
    <cellStyle name="60% - Accent3 2 2 3" xfId="1232" xr:uid="{00000000-0005-0000-0000-0000B8040000}"/>
    <cellStyle name="60% - Accent3 2 2 4" xfId="1233" xr:uid="{00000000-0005-0000-0000-0000B9040000}"/>
    <cellStyle name="60% - Accent3 2 3" xfId="1234" xr:uid="{00000000-0005-0000-0000-0000BA040000}"/>
    <cellStyle name="60% - Accent3 2 3 2" xfId="1235" xr:uid="{00000000-0005-0000-0000-0000BB040000}"/>
    <cellStyle name="60% - Accent3 2 3 3" xfId="1236" xr:uid="{00000000-0005-0000-0000-0000BC040000}"/>
    <cellStyle name="60% - Accent3 2 3 4" xfId="1237" xr:uid="{00000000-0005-0000-0000-0000BD040000}"/>
    <cellStyle name="60% - Accent3 2 4" xfId="1238" xr:uid="{00000000-0005-0000-0000-0000BE040000}"/>
    <cellStyle name="60% - Accent3 2 5" xfId="1239" xr:uid="{00000000-0005-0000-0000-0000BF040000}"/>
    <cellStyle name="60% - Accent3 2 5 2" xfId="1240" xr:uid="{00000000-0005-0000-0000-0000C0040000}"/>
    <cellStyle name="60% - Accent3 2 5 3" xfId="1241" xr:uid="{00000000-0005-0000-0000-0000C1040000}"/>
    <cellStyle name="60% - Accent3 2 5 4" xfId="1242" xr:uid="{00000000-0005-0000-0000-0000C2040000}"/>
    <cellStyle name="60% - Accent3 2 5 4 2" xfId="1243" xr:uid="{00000000-0005-0000-0000-0000C3040000}"/>
    <cellStyle name="60% - Accent3 2 5 4 3" xfId="1244" xr:uid="{00000000-0005-0000-0000-0000C4040000}"/>
    <cellStyle name="60% - Accent3 2 5 4 3 2" xfId="1245" xr:uid="{00000000-0005-0000-0000-0000C5040000}"/>
    <cellStyle name="60% - Accent3 2 5 4 3 3" xfId="1246" xr:uid="{00000000-0005-0000-0000-0000C6040000}"/>
    <cellStyle name="60% - Accent3 2 5 4 3 3 2" xfId="1247" xr:uid="{00000000-0005-0000-0000-0000C7040000}"/>
    <cellStyle name="60% - Accent3 2 5 4 3 3 3" xfId="1248" xr:uid="{00000000-0005-0000-0000-0000C8040000}"/>
    <cellStyle name="60% - Accent3 2 5 4 3 3 3 2" xfId="1249" xr:uid="{00000000-0005-0000-0000-0000C9040000}"/>
    <cellStyle name="60% - Accent3 2 5 4 3 3 3 3" xfId="1250" xr:uid="{00000000-0005-0000-0000-0000CA040000}"/>
    <cellStyle name="60% - Accent3 2 5 4 3 3 3 3 2" xfId="1251" xr:uid="{00000000-0005-0000-0000-0000CB040000}"/>
    <cellStyle name="60% - Accent3 2 5 4 3 3 4" xfId="1252" xr:uid="{00000000-0005-0000-0000-0000CC040000}"/>
    <cellStyle name="60% - Accent3 2 5 4 3 4" xfId="1253" xr:uid="{00000000-0005-0000-0000-0000CD040000}"/>
    <cellStyle name="60% - Accent3 2 5 4 3 5" xfId="1254" xr:uid="{00000000-0005-0000-0000-0000CE040000}"/>
    <cellStyle name="60% - Accent3 2 5 4 4" xfId="1255" xr:uid="{00000000-0005-0000-0000-0000CF040000}"/>
    <cellStyle name="60% - Accent3 2 5 4 5" xfId="1256" xr:uid="{00000000-0005-0000-0000-0000D0040000}"/>
    <cellStyle name="60% - Accent3 2 5 4 6" xfId="1257" xr:uid="{00000000-0005-0000-0000-0000D1040000}"/>
    <cellStyle name="60% - Accent3 2 5 5" xfId="1258" xr:uid="{00000000-0005-0000-0000-0000D2040000}"/>
    <cellStyle name="60% - Accent3 2 5 6" xfId="1259" xr:uid="{00000000-0005-0000-0000-0000D3040000}"/>
    <cellStyle name="60% - Accent3 2 5 7" xfId="1260" xr:uid="{00000000-0005-0000-0000-0000D4040000}"/>
    <cellStyle name="60% - Accent3 2 5 8" xfId="1261" xr:uid="{00000000-0005-0000-0000-0000D5040000}"/>
    <cellStyle name="60% - Accent3 2 6" xfId="1262" xr:uid="{00000000-0005-0000-0000-0000D6040000}"/>
    <cellStyle name="60% - Accent3 2 7" xfId="1263" xr:uid="{00000000-0005-0000-0000-0000D7040000}"/>
    <cellStyle name="60% - Accent3 2 8" xfId="1264" xr:uid="{00000000-0005-0000-0000-0000D8040000}"/>
    <cellStyle name="60% - Accent3 3" xfId="1265" xr:uid="{00000000-0005-0000-0000-0000D9040000}"/>
    <cellStyle name="60% - Accent3 3 2" xfId="1266" xr:uid="{00000000-0005-0000-0000-0000DA040000}"/>
    <cellStyle name="60% - Accent3 3 3" xfId="1267" xr:uid="{00000000-0005-0000-0000-0000DB040000}"/>
    <cellStyle name="60% - Accent3 3 4" xfId="1268" xr:uid="{00000000-0005-0000-0000-0000DC040000}"/>
    <cellStyle name="60% - Accent3 4" xfId="1269" xr:uid="{00000000-0005-0000-0000-0000DD040000}"/>
    <cellStyle name="60% - Accent3 5" xfId="1270" xr:uid="{00000000-0005-0000-0000-0000DE040000}"/>
    <cellStyle name="60% - Accent3 5 2" xfId="1271" xr:uid="{00000000-0005-0000-0000-0000DF040000}"/>
    <cellStyle name="60% - Accent3 5 3" xfId="1272" xr:uid="{00000000-0005-0000-0000-0000E0040000}"/>
    <cellStyle name="60% - Accent3 5 4" xfId="1273" xr:uid="{00000000-0005-0000-0000-0000E1040000}"/>
    <cellStyle name="60% - Accent3 5 4 2" xfId="1274" xr:uid="{00000000-0005-0000-0000-0000E2040000}"/>
    <cellStyle name="60% - Accent3 5 4 3" xfId="1275" xr:uid="{00000000-0005-0000-0000-0000E3040000}"/>
    <cellStyle name="60% - Accent3 5 4 3 2" xfId="1276" xr:uid="{00000000-0005-0000-0000-0000E4040000}"/>
    <cellStyle name="60% - Accent3 5 4 3 3" xfId="1277" xr:uid="{00000000-0005-0000-0000-0000E5040000}"/>
    <cellStyle name="60% - Accent3 5 4 3 3 2" xfId="1278" xr:uid="{00000000-0005-0000-0000-0000E6040000}"/>
    <cellStyle name="60% - Accent3 5 4 3 3 3" xfId="1279" xr:uid="{00000000-0005-0000-0000-0000E7040000}"/>
    <cellStyle name="60% - Accent3 5 4 3 3 3 2" xfId="1280" xr:uid="{00000000-0005-0000-0000-0000E8040000}"/>
    <cellStyle name="60% - Accent3 5 4 3 3 3 3" xfId="1281" xr:uid="{00000000-0005-0000-0000-0000E9040000}"/>
    <cellStyle name="60% - Accent3 5 4 3 3 3 3 2" xfId="1282" xr:uid="{00000000-0005-0000-0000-0000EA040000}"/>
    <cellStyle name="60% - Accent3 5 4 3 3 4" xfId="1283" xr:uid="{00000000-0005-0000-0000-0000EB040000}"/>
    <cellStyle name="60% - Accent3 5 4 3 4" xfId="1284" xr:uid="{00000000-0005-0000-0000-0000EC040000}"/>
    <cellStyle name="60% - Accent3 5 4 3 5" xfId="1285" xr:uid="{00000000-0005-0000-0000-0000ED040000}"/>
    <cellStyle name="60% - Accent3 5 4 4" xfId="1286" xr:uid="{00000000-0005-0000-0000-0000EE040000}"/>
    <cellStyle name="60% - Accent3 5 4 5" xfId="1287" xr:uid="{00000000-0005-0000-0000-0000EF040000}"/>
    <cellStyle name="60% - Accent3 5 4 6" xfId="1288" xr:uid="{00000000-0005-0000-0000-0000F0040000}"/>
    <cellStyle name="60% - Accent3 5 5" xfId="1289" xr:uid="{00000000-0005-0000-0000-0000F1040000}"/>
    <cellStyle name="60% - Accent3 5 6" xfId="1290" xr:uid="{00000000-0005-0000-0000-0000F2040000}"/>
    <cellStyle name="60% - Accent3 5 7" xfId="1291" xr:uid="{00000000-0005-0000-0000-0000F3040000}"/>
    <cellStyle name="60% - Accent3 5 8" xfId="1292" xr:uid="{00000000-0005-0000-0000-0000F4040000}"/>
    <cellStyle name="60% - Accent3 6" xfId="1293" xr:uid="{00000000-0005-0000-0000-0000F5040000}"/>
    <cellStyle name="60% - Accent4 2" xfId="1294" xr:uid="{00000000-0005-0000-0000-0000F6040000}"/>
    <cellStyle name="60% - Accent4 2 2" xfId="1295" xr:uid="{00000000-0005-0000-0000-0000F7040000}"/>
    <cellStyle name="60% - Accent4 2 2 2" xfId="1296" xr:uid="{00000000-0005-0000-0000-0000F8040000}"/>
    <cellStyle name="60% - Accent4 2 2 3" xfId="1297" xr:uid="{00000000-0005-0000-0000-0000F9040000}"/>
    <cellStyle name="60% - Accent4 2 2 4" xfId="1298" xr:uid="{00000000-0005-0000-0000-0000FA040000}"/>
    <cellStyle name="60% - Accent4 2 3" xfId="1299" xr:uid="{00000000-0005-0000-0000-0000FB040000}"/>
    <cellStyle name="60% - Accent4 2 3 10" xfId="1300" xr:uid="{00000000-0005-0000-0000-0000FC040000}"/>
    <cellStyle name="60% - Accent4 2 3 11" xfId="1301" xr:uid="{00000000-0005-0000-0000-0000FD040000}"/>
    <cellStyle name="60% - Accent4 2 3 2" xfId="1302" xr:uid="{00000000-0005-0000-0000-0000FE040000}"/>
    <cellStyle name="60% - Accent4 2 3 3" xfId="1303" xr:uid="{00000000-0005-0000-0000-0000FF040000}"/>
    <cellStyle name="60% - Accent4 2 3 4" xfId="1304" xr:uid="{00000000-0005-0000-0000-000000050000}"/>
    <cellStyle name="60% - Accent4 2 3 4 2" xfId="1305" xr:uid="{00000000-0005-0000-0000-000001050000}"/>
    <cellStyle name="60% - Accent4 2 3 4 3" xfId="1306" xr:uid="{00000000-0005-0000-0000-000002050000}"/>
    <cellStyle name="60% - Accent4 2 3 4 3 2" xfId="1307" xr:uid="{00000000-0005-0000-0000-000003050000}"/>
    <cellStyle name="60% - Accent4 2 3 4 3 3" xfId="1308" xr:uid="{00000000-0005-0000-0000-000004050000}"/>
    <cellStyle name="60% - Accent4 2 3 4 3 3 2" xfId="1309" xr:uid="{00000000-0005-0000-0000-000005050000}"/>
    <cellStyle name="60% - Accent4 2 3 4 3 3 3" xfId="1310" xr:uid="{00000000-0005-0000-0000-000006050000}"/>
    <cellStyle name="60% - Accent4 2 3 4 3 3 3 2" xfId="1311" xr:uid="{00000000-0005-0000-0000-000007050000}"/>
    <cellStyle name="60% - Accent4 2 3 4 3 3 3 3" xfId="1312" xr:uid="{00000000-0005-0000-0000-000008050000}"/>
    <cellStyle name="60% - Accent4 2 3 4 3 3 3 3 2" xfId="1313" xr:uid="{00000000-0005-0000-0000-000009050000}"/>
    <cellStyle name="60% - Accent4 2 3 4 3 3 4" xfId="1314" xr:uid="{00000000-0005-0000-0000-00000A050000}"/>
    <cellStyle name="60% - Accent4 2 3 4 3 4" xfId="1315" xr:uid="{00000000-0005-0000-0000-00000B050000}"/>
    <cellStyle name="60% - Accent4 2 3 4 3 5" xfId="1316" xr:uid="{00000000-0005-0000-0000-00000C050000}"/>
    <cellStyle name="60% - Accent4 2 3 4 4" xfId="1317" xr:uid="{00000000-0005-0000-0000-00000D050000}"/>
    <cellStyle name="60% - Accent4 2 3 4 5" xfId="1318" xr:uid="{00000000-0005-0000-0000-00000E050000}"/>
    <cellStyle name="60% - Accent4 2 3 4 6" xfId="1319" xr:uid="{00000000-0005-0000-0000-00000F050000}"/>
    <cellStyle name="60% - Accent4 2 3 5" xfId="1320" xr:uid="{00000000-0005-0000-0000-000010050000}"/>
    <cellStyle name="60% - Accent4 2 3 6" xfId="1321" xr:uid="{00000000-0005-0000-0000-000011050000}"/>
    <cellStyle name="60% - Accent4 2 3 7" xfId="1322" xr:uid="{00000000-0005-0000-0000-000012050000}"/>
    <cellStyle name="60% - Accent4 2 3 8" xfId="1323" xr:uid="{00000000-0005-0000-0000-000013050000}"/>
    <cellStyle name="60% - Accent4 2 3 9" xfId="1324" xr:uid="{00000000-0005-0000-0000-000014050000}"/>
    <cellStyle name="60% - Accent4 2 4" xfId="1325" xr:uid="{00000000-0005-0000-0000-000015050000}"/>
    <cellStyle name="60% - Accent4 2 5" xfId="1326" xr:uid="{00000000-0005-0000-0000-000016050000}"/>
    <cellStyle name="60% - Accent4 2 5 2" xfId="1327" xr:uid="{00000000-0005-0000-0000-000017050000}"/>
    <cellStyle name="60% - Accent4 2 5 3" xfId="1328" xr:uid="{00000000-0005-0000-0000-000018050000}"/>
    <cellStyle name="60% - Accent4 2 5 4" xfId="1329" xr:uid="{00000000-0005-0000-0000-000019050000}"/>
    <cellStyle name="60% - Accent4 2 5 4 2" xfId="1330" xr:uid="{00000000-0005-0000-0000-00001A050000}"/>
    <cellStyle name="60% - Accent4 2 5 4 2 2" xfId="1331" xr:uid="{00000000-0005-0000-0000-00001B050000}"/>
    <cellStyle name="60% - Accent4 2 5 4 3" xfId="1332" xr:uid="{00000000-0005-0000-0000-00001C050000}"/>
    <cellStyle name="60% - Accent4 2 5 4 3 2" xfId="1333" xr:uid="{00000000-0005-0000-0000-00001D050000}"/>
    <cellStyle name="60% - Accent4 2 5 4 3 3" xfId="1334" xr:uid="{00000000-0005-0000-0000-00001E050000}"/>
    <cellStyle name="60% - Accent4 2 5 4 3 3 2" xfId="1335" xr:uid="{00000000-0005-0000-0000-00001F050000}"/>
    <cellStyle name="60% - Accent4 2 5 4 3 3 2 2" xfId="1336" xr:uid="{00000000-0005-0000-0000-000020050000}"/>
    <cellStyle name="60% - Accent4 2 5 4 3 3 3" xfId="1337" xr:uid="{00000000-0005-0000-0000-000021050000}"/>
    <cellStyle name="60% - Accent4 2 5 4 3 3 3 2" xfId="1338" xr:uid="{00000000-0005-0000-0000-000022050000}"/>
    <cellStyle name="60% - Accent4 2 5 4 3 3 3 3" xfId="1339" xr:uid="{00000000-0005-0000-0000-000023050000}"/>
    <cellStyle name="60% - Accent4 2 5 4 3 3 3 3 2" xfId="1340" xr:uid="{00000000-0005-0000-0000-000024050000}"/>
    <cellStyle name="60% - Accent4 2 5 4 3 3 3 3 2 2" xfId="1341" xr:uid="{00000000-0005-0000-0000-000025050000}"/>
    <cellStyle name="60% - Accent4 2 5 4 3 3 3 4" xfId="1342" xr:uid="{00000000-0005-0000-0000-000026050000}"/>
    <cellStyle name="60% - Accent4 2 5 4 3 3 4" xfId="1343" xr:uid="{00000000-0005-0000-0000-000027050000}"/>
    <cellStyle name="60% - Accent4 2 5 4 3 3 4 2" xfId="1344" xr:uid="{00000000-0005-0000-0000-000028050000}"/>
    <cellStyle name="60% - Accent4 2 5 4 3 4" xfId="1345" xr:uid="{00000000-0005-0000-0000-000029050000}"/>
    <cellStyle name="60% - Accent4 2 5 4 3 5" xfId="1346" xr:uid="{00000000-0005-0000-0000-00002A050000}"/>
    <cellStyle name="60% - Accent4 2 5 4 3 6" xfId="1347" xr:uid="{00000000-0005-0000-0000-00002B050000}"/>
    <cellStyle name="60% - Accent4 2 5 4 4" xfId="1348" xr:uid="{00000000-0005-0000-0000-00002C050000}"/>
    <cellStyle name="60% - Accent4 2 5 4 4 2" xfId="1349" xr:uid="{00000000-0005-0000-0000-00002D050000}"/>
    <cellStyle name="60% - Accent4 2 5 4 5" xfId="1350" xr:uid="{00000000-0005-0000-0000-00002E050000}"/>
    <cellStyle name="60% - Accent4 2 5 4 5 2" xfId="1351" xr:uid="{00000000-0005-0000-0000-00002F050000}"/>
    <cellStyle name="60% - Accent4 2 5 4 6" xfId="1352" xr:uid="{00000000-0005-0000-0000-000030050000}"/>
    <cellStyle name="60% - Accent4 2 5 4 6 2" xfId="1353" xr:uid="{00000000-0005-0000-0000-000031050000}"/>
    <cellStyle name="60% - Accent4 2 5 5" xfId="1354" xr:uid="{00000000-0005-0000-0000-000032050000}"/>
    <cellStyle name="60% - Accent4 2 5 6" xfId="1355" xr:uid="{00000000-0005-0000-0000-000033050000}"/>
    <cellStyle name="60% - Accent4 2 5 7" xfId="1356" xr:uid="{00000000-0005-0000-0000-000034050000}"/>
    <cellStyle name="60% - Accent4 2 5 8" xfId="1357" xr:uid="{00000000-0005-0000-0000-000035050000}"/>
    <cellStyle name="60% - Accent4 2 5 9" xfId="1358" xr:uid="{00000000-0005-0000-0000-000036050000}"/>
    <cellStyle name="60% - Accent4 2 6" xfId="1359" xr:uid="{00000000-0005-0000-0000-000037050000}"/>
    <cellStyle name="60% - Accent4 2 6 2" xfId="1360" xr:uid="{00000000-0005-0000-0000-000038050000}"/>
    <cellStyle name="60% - Accent4 2 6 3" xfId="1361" xr:uid="{00000000-0005-0000-0000-000039050000}"/>
    <cellStyle name="60% - Accent4 2 6 4" xfId="1362" xr:uid="{00000000-0005-0000-0000-00003A050000}"/>
    <cellStyle name="60% - Accent4 2 6 4 2" xfId="1363" xr:uid="{00000000-0005-0000-0000-00003B050000}"/>
    <cellStyle name="60% - Accent4 2 6 4 3" xfId="1364" xr:uid="{00000000-0005-0000-0000-00003C050000}"/>
    <cellStyle name="60% - Accent4 2 6 4 3 2" xfId="1365" xr:uid="{00000000-0005-0000-0000-00003D050000}"/>
    <cellStyle name="60% - Accent4 2 6 4 3 3" xfId="1366" xr:uid="{00000000-0005-0000-0000-00003E050000}"/>
    <cellStyle name="60% - Accent4 2 6 4 3 3 2" xfId="1367" xr:uid="{00000000-0005-0000-0000-00003F050000}"/>
    <cellStyle name="60% - Accent4 2 6 4 3 3 3" xfId="1368" xr:uid="{00000000-0005-0000-0000-000040050000}"/>
    <cellStyle name="60% - Accent4 2 6 4 3 3 3 2" xfId="1369" xr:uid="{00000000-0005-0000-0000-000041050000}"/>
    <cellStyle name="60% - Accent4 2 6 4 3 3 3 3" xfId="1370" xr:uid="{00000000-0005-0000-0000-000042050000}"/>
    <cellStyle name="60% - Accent4 2 6 4 3 3 3 3 2" xfId="1371" xr:uid="{00000000-0005-0000-0000-000043050000}"/>
    <cellStyle name="60% - Accent4 2 6 4 3 3 4" xfId="1372" xr:uid="{00000000-0005-0000-0000-000044050000}"/>
    <cellStyle name="60% - Accent4 2 6 4 3 4" xfId="1373" xr:uid="{00000000-0005-0000-0000-000045050000}"/>
    <cellStyle name="60% - Accent4 2 6 4 3 5" xfId="1374" xr:uid="{00000000-0005-0000-0000-000046050000}"/>
    <cellStyle name="60% - Accent4 2 6 4 4" xfId="1375" xr:uid="{00000000-0005-0000-0000-000047050000}"/>
    <cellStyle name="60% - Accent4 2 6 4 5" xfId="1376" xr:uid="{00000000-0005-0000-0000-000048050000}"/>
    <cellStyle name="60% - Accent4 2 6 4 6" xfId="1377" xr:uid="{00000000-0005-0000-0000-000049050000}"/>
    <cellStyle name="60% - Accent4 2 6 5" xfId="1378" xr:uid="{00000000-0005-0000-0000-00004A050000}"/>
    <cellStyle name="60% - Accent4 2 6 6" xfId="1379" xr:uid="{00000000-0005-0000-0000-00004B050000}"/>
    <cellStyle name="60% - Accent4 2 6 7" xfId="1380" xr:uid="{00000000-0005-0000-0000-00004C050000}"/>
    <cellStyle name="60% - Accent4 2 6 8" xfId="1381" xr:uid="{00000000-0005-0000-0000-00004D050000}"/>
    <cellStyle name="60% - Accent4 2 7" xfId="1382" xr:uid="{00000000-0005-0000-0000-00004E050000}"/>
    <cellStyle name="60% - Accent4 2 8" xfId="1383" xr:uid="{00000000-0005-0000-0000-00004F050000}"/>
    <cellStyle name="60% - Accent4 3" xfId="1384" xr:uid="{00000000-0005-0000-0000-000050050000}"/>
    <cellStyle name="60% - Accent4 3 2" xfId="1385" xr:uid="{00000000-0005-0000-0000-000051050000}"/>
    <cellStyle name="60% - Accent4 3 3" xfId="1386" xr:uid="{00000000-0005-0000-0000-000052050000}"/>
    <cellStyle name="60% - Accent4 3 4" xfId="1387" xr:uid="{00000000-0005-0000-0000-000053050000}"/>
    <cellStyle name="60% - Accent4 4" xfId="1388" xr:uid="{00000000-0005-0000-0000-000054050000}"/>
    <cellStyle name="60% - Accent4 5" xfId="1389" xr:uid="{00000000-0005-0000-0000-000055050000}"/>
    <cellStyle name="60% - Accent4 6" xfId="1390" xr:uid="{00000000-0005-0000-0000-000056050000}"/>
    <cellStyle name="60% - Accent4 6 2" xfId="1391" xr:uid="{00000000-0005-0000-0000-000057050000}"/>
    <cellStyle name="60% - Accent4 6 3" xfId="1392" xr:uid="{00000000-0005-0000-0000-000058050000}"/>
    <cellStyle name="60% - Accent4 6 4" xfId="1393" xr:uid="{00000000-0005-0000-0000-000059050000}"/>
    <cellStyle name="60% - Accent4 6 4 2" xfId="1394" xr:uid="{00000000-0005-0000-0000-00005A050000}"/>
    <cellStyle name="60% - Accent4 6 4 3" xfId="1395" xr:uid="{00000000-0005-0000-0000-00005B050000}"/>
    <cellStyle name="60% - Accent4 6 4 3 2" xfId="1396" xr:uid="{00000000-0005-0000-0000-00005C050000}"/>
    <cellStyle name="60% - Accent4 6 4 3 3" xfId="1397" xr:uid="{00000000-0005-0000-0000-00005D050000}"/>
    <cellStyle name="60% - Accent4 6 4 3 3 2" xfId="1398" xr:uid="{00000000-0005-0000-0000-00005E050000}"/>
    <cellStyle name="60% - Accent4 6 4 3 3 3" xfId="1399" xr:uid="{00000000-0005-0000-0000-00005F050000}"/>
    <cellStyle name="60% - Accent4 6 4 3 3 3 2" xfId="1400" xr:uid="{00000000-0005-0000-0000-000060050000}"/>
    <cellStyle name="60% - Accent4 6 4 3 3 3 3" xfId="1401" xr:uid="{00000000-0005-0000-0000-000061050000}"/>
    <cellStyle name="60% - Accent4 6 4 3 3 3 3 2" xfId="1402" xr:uid="{00000000-0005-0000-0000-000062050000}"/>
    <cellStyle name="60% - Accent4 6 4 3 3 4" xfId="1403" xr:uid="{00000000-0005-0000-0000-000063050000}"/>
    <cellStyle name="60% - Accent4 6 4 3 4" xfId="1404" xr:uid="{00000000-0005-0000-0000-000064050000}"/>
    <cellStyle name="60% - Accent4 6 4 3 5" xfId="1405" xr:uid="{00000000-0005-0000-0000-000065050000}"/>
    <cellStyle name="60% - Accent4 6 4 4" xfId="1406" xr:uid="{00000000-0005-0000-0000-000066050000}"/>
    <cellStyle name="60% - Accent4 6 4 5" xfId="1407" xr:uid="{00000000-0005-0000-0000-000067050000}"/>
    <cellStyle name="60% - Accent4 6 4 6" xfId="1408" xr:uid="{00000000-0005-0000-0000-000068050000}"/>
    <cellStyle name="60% - Accent4 6 5" xfId="1409" xr:uid="{00000000-0005-0000-0000-000069050000}"/>
    <cellStyle name="60% - Accent4 6 6" xfId="1410" xr:uid="{00000000-0005-0000-0000-00006A050000}"/>
    <cellStyle name="60% - Accent4 6 7" xfId="1411" xr:uid="{00000000-0005-0000-0000-00006B050000}"/>
    <cellStyle name="60% - Accent4 6 8" xfId="1412" xr:uid="{00000000-0005-0000-0000-00006C050000}"/>
    <cellStyle name="60% - Accent5 2" xfId="1413" xr:uid="{00000000-0005-0000-0000-00006D050000}"/>
    <cellStyle name="60% - Accent5 2 2" xfId="1414" xr:uid="{00000000-0005-0000-0000-00006E050000}"/>
    <cellStyle name="60% - Accent5 2 2 2" xfId="1415" xr:uid="{00000000-0005-0000-0000-00006F050000}"/>
    <cellStyle name="60% - Accent5 2 2 3" xfId="1416" xr:uid="{00000000-0005-0000-0000-000070050000}"/>
    <cellStyle name="60% - Accent5 2 2 4" xfId="1417" xr:uid="{00000000-0005-0000-0000-000071050000}"/>
    <cellStyle name="60% - Accent5 2 3" xfId="1418" xr:uid="{00000000-0005-0000-0000-000072050000}"/>
    <cellStyle name="60% - Accent5 2 3 2" xfId="1419" xr:uid="{00000000-0005-0000-0000-000073050000}"/>
    <cellStyle name="60% - Accent5 2 3 3" xfId="1420" xr:uid="{00000000-0005-0000-0000-000074050000}"/>
    <cellStyle name="60% - Accent5 2 3 4" xfId="1421" xr:uid="{00000000-0005-0000-0000-000075050000}"/>
    <cellStyle name="60% - Accent5 2 4" xfId="1422" xr:uid="{00000000-0005-0000-0000-000076050000}"/>
    <cellStyle name="60% - Accent5 2 5" xfId="1423" xr:uid="{00000000-0005-0000-0000-000077050000}"/>
    <cellStyle name="60% - Accent5 2 6" xfId="1424" xr:uid="{00000000-0005-0000-0000-000078050000}"/>
    <cellStyle name="60% - Accent5 2 7" xfId="1425" xr:uid="{00000000-0005-0000-0000-000079050000}"/>
    <cellStyle name="60% - Accent5 2 8" xfId="1426" xr:uid="{00000000-0005-0000-0000-00007A050000}"/>
    <cellStyle name="60% - Accent5 3" xfId="1427" xr:uid="{00000000-0005-0000-0000-00007B050000}"/>
    <cellStyle name="60% - Accent5 3 2" xfId="1428" xr:uid="{00000000-0005-0000-0000-00007C050000}"/>
    <cellStyle name="60% - Accent5 3 3" xfId="1429" xr:uid="{00000000-0005-0000-0000-00007D050000}"/>
    <cellStyle name="60% - Accent5 3 4" xfId="1430" xr:uid="{00000000-0005-0000-0000-00007E050000}"/>
    <cellStyle name="60% - Accent5 4" xfId="1431" xr:uid="{00000000-0005-0000-0000-00007F050000}"/>
    <cellStyle name="60% - Accent5 4 2" xfId="1432" xr:uid="{00000000-0005-0000-0000-000080050000}"/>
    <cellStyle name="60% - Accent5 4 3" xfId="1433" xr:uid="{00000000-0005-0000-0000-000081050000}"/>
    <cellStyle name="60% - Accent5 4 4" xfId="1434" xr:uid="{00000000-0005-0000-0000-000082050000}"/>
    <cellStyle name="60% - Accent5 4 4 2" xfId="1435" xr:uid="{00000000-0005-0000-0000-000083050000}"/>
    <cellStyle name="60% - Accent5 4 4 2 2" xfId="1436" xr:uid="{00000000-0005-0000-0000-000084050000}"/>
    <cellStyle name="60% - Accent5 4 4 3" xfId="1437" xr:uid="{00000000-0005-0000-0000-000085050000}"/>
    <cellStyle name="60% - Accent5 4 4 3 2" xfId="1438" xr:uid="{00000000-0005-0000-0000-000086050000}"/>
    <cellStyle name="60% - Accent5 4 4 3 3" xfId="1439" xr:uid="{00000000-0005-0000-0000-000087050000}"/>
    <cellStyle name="60% - Accent5 4 4 3 3 2" xfId="1440" xr:uid="{00000000-0005-0000-0000-000088050000}"/>
    <cellStyle name="60% - Accent5 4 4 3 3 2 2" xfId="1441" xr:uid="{00000000-0005-0000-0000-000089050000}"/>
    <cellStyle name="60% - Accent5 4 4 3 3 3" xfId="1442" xr:uid="{00000000-0005-0000-0000-00008A050000}"/>
    <cellStyle name="60% - Accent5 4 4 3 3 3 2" xfId="1443" xr:uid="{00000000-0005-0000-0000-00008B050000}"/>
    <cellStyle name="60% - Accent5 4 4 3 3 3 3" xfId="1444" xr:uid="{00000000-0005-0000-0000-00008C050000}"/>
    <cellStyle name="60% - Accent5 4 4 3 3 3 3 2" xfId="1445" xr:uid="{00000000-0005-0000-0000-00008D050000}"/>
    <cellStyle name="60% - Accent5 4 4 3 3 3 3 2 2" xfId="1446" xr:uid="{00000000-0005-0000-0000-00008E050000}"/>
    <cellStyle name="60% - Accent5 4 4 3 3 3 4" xfId="1447" xr:uid="{00000000-0005-0000-0000-00008F050000}"/>
    <cellStyle name="60% - Accent5 4 4 3 3 4" xfId="1448" xr:uid="{00000000-0005-0000-0000-000090050000}"/>
    <cellStyle name="60% - Accent5 4 4 3 3 4 2" xfId="1449" xr:uid="{00000000-0005-0000-0000-000091050000}"/>
    <cellStyle name="60% - Accent5 4 4 3 4" xfId="1450" xr:uid="{00000000-0005-0000-0000-000092050000}"/>
    <cellStyle name="60% - Accent5 4 4 3 5" xfId="1451" xr:uid="{00000000-0005-0000-0000-000093050000}"/>
    <cellStyle name="60% - Accent5 4 4 3 6" xfId="1452" xr:uid="{00000000-0005-0000-0000-000094050000}"/>
    <cellStyle name="60% - Accent5 4 4 4" xfId="1453" xr:uid="{00000000-0005-0000-0000-000095050000}"/>
    <cellStyle name="60% - Accent5 4 4 4 2" xfId="1454" xr:uid="{00000000-0005-0000-0000-000096050000}"/>
    <cellStyle name="60% - Accent5 4 4 5" xfId="1455" xr:uid="{00000000-0005-0000-0000-000097050000}"/>
    <cellStyle name="60% - Accent5 4 4 5 2" xfId="1456" xr:uid="{00000000-0005-0000-0000-000098050000}"/>
    <cellStyle name="60% - Accent5 4 4 6" xfId="1457" xr:uid="{00000000-0005-0000-0000-000099050000}"/>
    <cellStyle name="60% - Accent5 4 4 6 2" xfId="1458" xr:uid="{00000000-0005-0000-0000-00009A050000}"/>
    <cellStyle name="60% - Accent5 4 5" xfId="1459" xr:uid="{00000000-0005-0000-0000-00009B050000}"/>
    <cellStyle name="60% - Accent5 4 6" xfId="1460" xr:uid="{00000000-0005-0000-0000-00009C050000}"/>
    <cellStyle name="60% - Accent5 4 7" xfId="1461" xr:uid="{00000000-0005-0000-0000-00009D050000}"/>
    <cellStyle name="60% - Accent5 4 8" xfId="1462" xr:uid="{00000000-0005-0000-0000-00009E050000}"/>
    <cellStyle name="60% - Accent5 4 9" xfId="1463" xr:uid="{00000000-0005-0000-0000-00009F050000}"/>
    <cellStyle name="60% - Accent5 5" xfId="1464" xr:uid="{00000000-0005-0000-0000-0000A0050000}"/>
    <cellStyle name="60% - Accent5 6" xfId="1465" xr:uid="{00000000-0005-0000-0000-0000A1050000}"/>
    <cellStyle name="60% - Accent6 2" xfId="1466" xr:uid="{00000000-0005-0000-0000-0000A2050000}"/>
    <cellStyle name="60% - Accent6 2 2" xfId="1467" xr:uid="{00000000-0005-0000-0000-0000A3050000}"/>
    <cellStyle name="60% - Accent6 2 2 2" xfId="1468" xr:uid="{00000000-0005-0000-0000-0000A4050000}"/>
    <cellStyle name="60% - Accent6 2 2 3" xfId="1469" xr:uid="{00000000-0005-0000-0000-0000A5050000}"/>
    <cellStyle name="60% - Accent6 2 2 4" xfId="1470" xr:uid="{00000000-0005-0000-0000-0000A6050000}"/>
    <cellStyle name="60% - Accent6 2 3" xfId="1471" xr:uid="{00000000-0005-0000-0000-0000A7050000}"/>
    <cellStyle name="60% - Accent6 2 3 2" xfId="1472" xr:uid="{00000000-0005-0000-0000-0000A8050000}"/>
    <cellStyle name="60% - Accent6 2 3 3" xfId="1473" xr:uid="{00000000-0005-0000-0000-0000A9050000}"/>
    <cellStyle name="60% - Accent6 2 3 4" xfId="1474" xr:uid="{00000000-0005-0000-0000-0000AA050000}"/>
    <cellStyle name="60% - Accent6 2 4" xfId="1475" xr:uid="{00000000-0005-0000-0000-0000AB050000}"/>
    <cellStyle name="60% - Accent6 2 5" xfId="1476" xr:uid="{00000000-0005-0000-0000-0000AC050000}"/>
    <cellStyle name="60% - Accent6 2 6" xfId="1477" xr:uid="{00000000-0005-0000-0000-0000AD050000}"/>
    <cellStyle name="60% - Accent6 2 7" xfId="1478" xr:uid="{00000000-0005-0000-0000-0000AE050000}"/>
    <cellStyle name="60% - Accent6 2 8" xfId="1479" xr:uid="{00000000-0005-0000-0000-0000AF050000}"/>
    <cellStyle name="60% - Accent6 3" xfId="1480" xr:uid="{00000000-0005-0000-0000-0000B0050000}"/>
    <cellStyle name="60% - Accent6 3 2" xfId="1481" xr:uid="{00000000-0005-0000-0000-0000B1050000}"/>
    <cellStyle name="60% - Accent6 3 3" xfId="1482" xr:uid="{00000000-0005-0000-0000-0000B2050000}"/>
    <cellStyle name="60% - Accent6 3 4" xfId="1483" xr:uid="{00000000-0005-0000-0000-0000B3050000}"/>
    <cellStyle name="60% - Accent6 4" xfId="1484" xr:uid="{00000000-0005-0000-0000-0000B4050000}"/>
    <cellStyle name="60% - Accent6 5" xfId="1485" xr:uid="{00000000-0005-0000-0000-0000B5050000}"/>
    <cellStyle name="60% - Accent6 6" xfId="1486" xr:uid="{00000000-0005-0000-0000-0000B6050000}"/>
    <cellStyle name="80/94 tax" xfId="1487" xr:uid="{00000000-0005-0000-0000-0000B7050000}"/>
    <cellStyle name="Accent1 2" xfId="1488" xr:uid="{00000000-0005-0000-0000-0000B8050000}"/>
    <cellStyle name="Accent1 2 10" xfId="1489" xr:uid="{00000000-0005-0000-0000-0000B9050000}"/>
    <cellStyle name="Accent1 2 11" xfId="1490" xr:uid="{00000000-0005-0000-0000-0000BA050000}"/>
    <cellStyle name="Accent1 2 2" xfId="1491" xr:uid="{00000000-0005-0000-0000-0000BB050000}"/>
    <cellStyle name="Accent1 2 2 2" xfId="1492" xr:uid="{00000000-0005-0000-0000-0000BC050000}"/>
    <cellStyle name="Accent1 2 2 3" xfId="1493" xr:uid="{00000000-0005-0000-0000-0000BD050000}"/>
    <cellStyle name="Accent1 2 2 4" xfId="1494" xr:uid="{00000000-0005-0000-0000-0000BE050000}"/>
    <cellStyle name="Accent1 2 3" xfId="1495" xr:uid="{00000000-0005-0000-0000-0000BF050000}"/>
    <cellStyle name="Accent1 2 3 2" xfId="1496" xr:uid="{00000000-0005-0000-0000-0000C0050000}"/>
    <cellStyle name="Accent1 2 3 3" xfId="1497" xr:uid="{00000000-0005-0000-0000-0000C1050000}"/>
    <cellStyle name="Accent1 2 3 4" xfId="1498" xr:uid="{00000000-0005-0000-0000-0000C2050000}"/>
    <cellStyle name="Accent1 2 4" xfId="1499" xr:uid="{00000000-0005-0000-0000-0000C3050000}"/>
    <cellStyle name="Accent1 2 5" xfId="1500" xr:uid="{00000000-0005-0000-0000-0000C4050000}"/>
    <cellStyle name="Accent1 2 6" xfId="1501" xr:uid="{00000000-0005-0000-0000-0000C5050000}"/>
    <cellStyle name="Accent1 2 7" xfId="1502" xr:uid="{00000000-0005-0000-0000-0000C6050000}"/>
    <cellStyle name="Accent1 2 8" xfId="1503" xr:uid="{00000000-0005-0000-0000-0000C7050000}"/>
    <cellStyle name="Accent1 2 9" xfId="1504" xr:uid="{00000000-0005-0000-0000-0000C8050000}"/>
    <cellStyle name="Accent1 3" xfId="1505" xr:uid="{00000000-0005-0000-0000-0000C9050000}"/>
    <cellStyle name="Accent1 3 2" xfId="1506" xr:uid="{00000000-0005-0000-0000-0000CA050000}"/>
    <cellStyle name="Accent1 3 3" xfId="1507" xr:uid="{00000000-0005-0000-0000-0000CB050000}"/>
    <cellStyle name="Accent1 3 4" xfId="1508" xr:uid="{00000000-0005-0000-0000-0000CC050000}"/>
    <cellStyle name="Accent1 4" xfId="1509" xr:uid="{00000000-0005-0000-0000-0000CD050000}"/>
    <cellStyle name="Accent1 5" xfId="1510" xr:uid="{00000000-0005-0000-0000-0000CE050000}"/>
    <cellStyle name="Accent1 6" xfId="1511" xr:uid="{00000000-0005-0000-0000-0000CF050000}"/>
    <cellStyle name="Accent2 2" xfId="1512" xr:uid="{00000000-0005-0000-0000-0000D0050000}"/>
    <cellStyle name="Accent2 2 2" xfId="1513" xr:uid="{00000000-0005-0000-0000-0000D1050000}"/>
    <cellStyle name="Accent2 2 2 2" xfId="1514" xr:uid="{00000000-0005-0000-0000-0000D2050000}"/>
    <cellStyle name="Accent2 2 2 3" xfId="1515" xr:uid="{00000000-0005-0000-0000-0000D3050000}"/>
    <cellStyle name="Accent2 2 2 4" xfId="1516" xr:uid="{00000000-0005-0000-0000-0000D4050000}"/>
    <cellStyle name="Accent2 2 3" xfId="1517" xr:uid="{00000000-0005-0000-0000-0000D5050000}"/>
    <cellStyle name="Accent2 2 3 2" xfId="1518" xr:uid="{00000000-0005-0000-0000-0000D6050000}"/>
    <cellStyle name="Accent2 2 3 3" xfId="1519" xr:uid="{00000000-0005-0000-0000-0000D7050000}"/>
    <cellStyle name="Accent2 2 3 4" xfId="1520" xr:uid="{00000000-0005-0000-0000-0000D8050000}"/>
    <cellStyle name="Accent2 2 4" xfId="1521" xr:uid="{00000000-0005-0000-0000-0000D9050000}"/>
    <cellStyle name="Accent2 2 5" xfId="1522" xr:uid="{00000000-0005-0000-0000-0000DA050000}"/>
    <cellStyle name="Accent2 2 6" xfId="1523" xr:uid="{00000000-0005-0000-0000-0000DB050000}"/>
    <cellStyle name="Accent2 2 7" xfId="1524" xr:uid="{00000000-0005-0000-0000-0000DC050000}"/>
    <cellStyle name="Accent2 2 8" xfId="1525" xr:uid="{00000000-0005-0000-0000-0000DD050000}"/>
    <cellStyle name="Accent2 3" xfId="1526" xr:uid="{00000000-0005-0000-0000-0000DE050000}"/>
    <cellStyle name="Accent2 3 2" xfId="1527" xr:uid="{00000000-0005-0000-0000-0000DF050000}"/>
    <cellStyle name="Accent2 3 3" xfId="1528" xr:uid="{00000000-0005-0000-0000-0000E0050000}"/>
    <cellStyle name="Accent2 3 4" xfId="1529" xr:uid="{00000000-0005-0000-0000-0000E1050000}"/>
    <cellStyle name="Accent2 4" xfId="1530" xr:uid="{00000000-0005-0000-0000-0000E2050000}"/>
    <cellStyle name="Accent2 5" xfId="1531" xr:uid="{00000000-0005-0000-0000-0000E3050000}"/>
    <cellStyle name="Accent2 6" xfId="1532" xr:uid="{00000000-0005-0000-0000-0000E4050000}"/>
    <cellStyle name="Accent2 6 2" xfId="1533" xr:uid="{00000000-0005-0000-0000-0000E5050000}"/>
    <cellStyle name="Accent2 6 3" xfId="1534" xr:uid="{00000000-0005-0000-0000-0000E6050000}"/>
    <cellStyle name="Accent2 6 4" xfId="1535" xr:uid="{00000000-0005-0000-0000-0000E7050000}"/>
    <cellStyle name="Accent2 6 4 2" xfId="1536" xr:uid="{00000000-0005-0000-0000-0000E8050000}"/>
    <cellStyle name="Accent2 6 4 3" xfId="1537" xr:uid="{00000000-0005-0000-0000-0000E9050000}"/>
    <cellStyle name="Accent2 6 4 3 2" xfId="1538" xr:uid="{00000000-0005-0000-0000-0000EA050000}"/>
    <cellStyle name="Accent2 6 4 3 3" xfId="1539" xr:uid="{00000000-0005-0000-0000-0000EB050000}"/>
    <cellStyle name="Accent2 6 4 3 3 2" xfId="1540" xr:uid="{00000000-0005-0000-0000-0000EC050000}"/>
    <cellStyle name="Accent2 6 4 3 3 3" xfId="1541" xr:uid="{00000000-0005-0000-0000-0000ED050000}"/>
    <cellStyle name="Accent2 6 4 3 3 3 2" xfId="1542" xr:uid="{00000000-0005-0000-0000-0000EE050000}"/>
    <cellStyle name="Accent2 6 4 3 3 3 3" xfId="1543" xr:uid="{00000000-0005-0000-0000-0000EF050000}"/>
    <cellStyle name="Accent2 6 4 3 3 3 3 2" xfId="1544" xr:uid="{00000000-0005-0000-0000-0000F0050000}"/>
    <cellStyle name="Accent2 6 4 3 3 4" xfId="1545" xr:uid="{00000000-0005-0000-0000-0000F1050000}"/>
    <cellStyle name="Accent2 6 4 3 4" xfId="1546" xr:uid="{00000000-0005-0000-0000-0000F2050000}"/>
    <cellStyle name="Accent2 6 4 3 5" xfId="1547" xr:uid="{00000000-0005-0000-0000-0000F3050000}"/>
    <cellStyle name="Accent2 6 4 4" xfId="1548" xr:uid="{00000000-0005-0000-0000-0000F4050000}"/>
    <cellStyle name="Accent2 6 4 5" xfId="1549" xr:uid="{00000000-0005-0000-0000-0000F5050000}"/>
    <cellStyle name="Accent2 6 4 6" xfId="1550" xr:uid="{00000000-0005-0000-0000-0000F6050000}"/>
    <cellStyle name="Accent2 6 5" xfId="1551" xr:uid="{00000000-0005-0000-0000-0000F7050000}"/>
    <cellStyle name="Accent2 6 6" xfId="1552" xr:uid="{00000000-0005-0000-0000-0000F8050000}"/>
    <cellStyle name="Accent2 6 7" xfId="1553" xr:uid="{00000000-0005-0000-0000-0000F9050000}"/>
    <cellStyle name="Accent2 6 8" xfId="1554" xr:uid="{00000000-0005-0000-0000-0000FA050000}"/>
    <cellStyle name="Accent3 2" xfId="1555" xr:uid="{00000000-0005-0000-0000-0000FB050000}"/>
    <cellStyle name="Accent3 2 2" xfId="1556" xr:uid="{00000000-0005-0000-0000-0000FC050000}"/>
    <cellStyle name="Accent3 2 2 2" xfId="1557" xr:uid="{00000000-0005-0000-0000-0000FD050000}"/>
    <cellStyle name="Accent3 2 2 3" xfId="1558" xr:uid="{00000000-0005-0000-0000-0000FE050000}"/>
    <cellStyle name="Accent3 2 2 4" xfId="1559" xr:uid="{00000000-0005-0000-0000-0000FF050000}"/>
    <cellStyle name="Accent3 2 3" xfId="1560" xr:uid="{00000000-0005-0000-0000-000000060000}"/>
    <cellStyle name="Accent3 2 3 2" xfId="1561" xr:uid="{00000000-0005-0000-0000-000001060000}"/>
    <cellStyle name="Accent3 2 3 3" xfId="1562" xr:uid="{00000000-0005-0000-0000-000002060000}"/>
    <cellStyle name="Accent3 2 3 4" xfId="1563" xr:uid="{00000000-0005-0000-0000-000003060000}"/>
    <cellStyle name="Accent3 2 4" xfId="1564" xr:uid="{00000000-0005-0000-0000-000004060000}"/>
    <cellStyle name="Accent3 2 5" xfId="1565" xr:uid="{00000000-0005-0000-0000-000005060000}"/>
    <cellStyle name="Accent3 2 5 2" xfId="1566" xr:uid="{00000000-0005-0000-0000-000006060000}"/>
    <cellStyle name="Accent3 2 5 3" xfId="1567" xr:uid="{00000000-0005-0000-0000-000007060000}"/>
    <cellStyle name="Accent3 2 5 4" xfId="1568" xr:uid="{00000000-0005-0000-0000-000008060000}"/>
    <cellStyle name="Accent3 2 5 4 2" xfId="1569" xr:uid="{00000000-0005-0000-0000-000009060000}"/>
    <cellStyle name="Accent3 2 5 4 3" xfId="1570" xr:uid="{00000000-0005-0000-0000-00000A060000}"/>
    <cellStyle name="Accent3 2 5 4 3 2" xfId="1571" xr:uid="{00000000-0005-0000-0000-00000B060000}"/>
    <cellStyle name="Accent3 2 5 4 3 3" xfId="1572" xr:uid="{00000000-0005-0000-0000-00000C060000}"/>
    <cellStyle name="Accent3 2 5 4 3 3 2" xfId="1573" xr:uid="{00000000-0005-0000-0000-00000D060000}"/>
    <cellStyle name="Accent3 2 5 4 3 3 3" xfId="1574" xr:uid="{00000000-0005-0000-0000-00000E060000}"/>
    <cellStyle name="Accent3 2 5 4 3 3 3 2" xfId="1575" xr:uid="{00000000-0005-0000-0000-00000F060000}"/>
    <cellStyle name="Accent3 2 5 4 3 3 3 3" xfId="1576" xr:uid="{00000000-0005-0000-0000-000010060000}"/>
    <cellStyle name="Accent3 2 5 4 3 3 3 3 2" xfId="1577" xr:uid="{00000000-0005-0000-0000-000011060000}"/>
    <cellStyle name="Accent3 2 5 4 3 3 4" xfId="1578" xr:uid="{00000000-0005-0000-0000-000012060000}"/>
    <cellStyle name="Accent3 2 5 4 3 4" xfId="1579" xr:uid="{00000000-0005-0000-0000-000013060000}"/>
    <cellStyle name="Accent3 2 5 4 3 5" xfId="1580" xr:uid="{00000000-0005-0000-0000-000014060000}"/>
    <cellStyle name="Accent3 2 5 4 4" xfId="1581" xr:uid="{00000000-0005-0000-0000-000015060000}"/>
    <cellStyle name="Accent3 2 5 4 5" xfId="1582" xr:uid="{00000000-0005-0000-0000-000016060000}"/>
    <cellStyle name="Accent3 2 5 4 6" xfId="1583" xr:uid="{00000000-0005-0000-0000-000017060000}"/>
    <cellStyle name="Accent3 2 5 5" xfId="1584" xr:uid="{00000000-0005-0000-0000-000018060000}"/>
    <cellStyle name="Accent3 2 5 6" xfId="1585" xr:uid="{00000000-0005-0000-0000-000019060000}"/>
    <cellStyle name="Accent3 2 5 7" xfId="1586" xr:uid="{00000000-0005-0000-0000-00001A060000}"/>
    <cellStyle name="Accent3 2 5 8" xfId="1587" xr:uid="{00000000-0005-0000-0000-00001B060000}"/>
    <cellStyle name="Accent3 2 6" xfId="1588" xr:uid="{00000000-0005-0000-0000-00001C060000}"/>
    <cellStyle name="Accent3 2 7" xfId="1589" xr:uid="{00000000-0005-0000-0000-00001D060000}"/>
    <cellStyle name="Accent3 2 8" xfId="1590" xr:uid="{00000000-0005-0000-0000-00001E060000}"/>
    <cellStyle name="Accent3 3" xfId="1591" xr:uid="{00000000-0005-0000-0000-00001F060000}"/>
    <cellStyle name="Accent3 3 2" xfId="1592" xr:uid="{00000000-0005-0000-0000-000020060000}"/>
    <cellStyle name="Accent3 3 3" xfId="1593" xr:uid="{00000000-0005-0000-0000-000021060000}"/>
    <cellStyle name="Accent3 3 4" xfId="1594" xr:uid="{00000000-0005-0000-0000-000022060000}"/>
    <cellStyle name="Accent3 4" xfId="1595" xr:uid="{00000000-0005-0000-0000-000023060000}"/>
    <cellStyle name="Accent3 5" xfId="1596" xr:uid="{00000000-0005-0000-0000-000024060000}"/>
    <cellStyle name="Accent3 6" xfId="1597" xr:uid="{00000000-0005-0000-0000-000025060000}"/>
    <cellStyle name="Accent4 2" xfId="1598" xr:uid="{00000000-0005-0000-0000-000026060000}"/>
    <cellStyle name="Accent4 2 2" xfId="1599" xr:uid="{00000000-0005-0000-0000-000027060000}"/>
    <cellStyle name="Accent4 2 2 2" xfId="1600" xr:uid="{00000000-0005-0000-0000-000028060000}"/>
    <cellStyle name="Accent4 2 2 3" xfId="1601" xr:uid="{00000000-0005-0000-0000-000029060000}"/>
    <cellStyle name="Accent4 2 2 4" xfId="1602" xr:uid="{00000000-0005-0000-0000-00002A060000}"/>
    <cellStyle name="Accent4 2 3" xfId="1603" xr:uid="{00000000-0005-0000-0000-00002B060000}"/>
    <cellStyle name="Accent4 2 3 2" xfId="1604" xr:uid="{00000000-0005-0000-0000-00002C060000}"/>
    <cellStyle name="Accent4 2 3 3" xfId="1605" xr:uid="{00000000-0005-0000-0000-00002D060000}"/>
    <cellStyle name="Accent4 2 3 4" xfId="1606" xr:uid="{00000000-0005-0000-0000-00002E060000}"/>
    <cellStyle name="Accent4 2 4" xfId="1607" xr:uid="{00000000-0005-0000-0000-00002F060000}"/>
    <cellStyle name="Accent4 2 5" xfId="1608" xr:uid="{00000000-0005-0000-0000-000030060000}"/>
    <cellStyle name="Accent4 2 6" xfId="1609" xr:uid="{00000000-0005-0000-0000-000031060000}"/>
    <cellStyle name="Accent4 2 7" xfId="1610" xr:uid="{00000000-0005-0000-0000-000032060000}"/>
    <cellStyle name="Accent4 2 8" xfId="1611" xr:uid="{00000000-0005-0000-0000-000033060000}"/>
    <cellStyle name="Accent4 3" xfId="1612" xr:uid="{00000000-0005-0000-0000-000034060000}"/>
    <cellStyle name="Accent4 3 2" xfId="1613" xr:uid="{00000000-0005-0000-0000-000035060000}"/>
    <cellStyle name="Accent4 3 3" xfId="1614" xr:uid="{00000000-0005-0000-0000-000036060000}"/>
    <cellStyle name="Accent4 3 4" xfId="1615" xr:uid="{00000000-0005-0000-0000-000037060000}"/>
    <cellStyle name="Accent4 4" xfId="1616" xr:uid="{00000000-0005-0000-0000-000038060000}"/>
    <cellStyle name="Accent4 5" xfId="1617" xr:uid="{00000000-0005-0000-0000-000039060000}"/>
    <cellStyle name="Accent4 6" xfId="1618" xr:uid="{00000000-0005-0000-0000-00003A060000}"/>
    <cellStyle name="Accent5 2" xfId="1619" xr:uid="{00000000-0005-0000-0000-00003B060000}"/>
    <cellStyle name="Accent5 2 2" xfId="1620" xr:uid="{00000000-0005-0000-0000-00003C060000}"/>
    <cellStyle name="Accent5 2 2 2" xfId="1621" xr:uid="{00000000-0005-0000-0000-00003D060000}"/>
    <cellStyle name="Accent5 2 2 3" xfId="1622" xr:uid="{00000000-0005-0000-0000-00003E060000}"/>
    <cellStyle name="Accent5 2 2 4" xfId="1623" xr:uid="{00000000-0005-0000-0000-00003F060000}"/>
    <cellStyle name="Accent5 2 3" xfId="1624" xr:uid="{00000000-0005-0000-0000-000040060000}"/>
    <cellStyle name="Accent5 2 3 2" xfId="1625" xr:uid="{00000000-0005-0000-0000-000041060000}"/>
    <cellStyle name="Accent5 2 3 3" xfId="1626" xr:uid="{00000000-0005-0000-0000-000042060000}"/>
    <cellStyle name="Accent5 2 3 4" xfId="1627" xr:uid="{00000000-0005-0000-0000-000043060000}"/>
    <cellStyle name="Accent5 2 4" xfId="1628" xr:uid="{00000000-0005-0000-0000-000044060000}"/>
    <cellStyle name="Accent5 2 5" xfId="1629" xr:uid="{00000000-0005-0000-0000-000045060000}"/>
    <cellStyle name="Accent5 2 6" xfId="1630" xr:uid="{00000000-0005-0000-0000-000046060000}"/>
    <cellStyle name="Accent5 2 7" xfId="1631" xr:uid="{00000000-0005-0000-0000-000047060000}"/>
    <cellStyle name="Accent5 2 8" xfId="1632" xr:uid="{00000000-0005-0000-0000-000048060000}"/>
    <cellStyle name="Accent5 3" xfId="1633" xr:uid="{00000000-0005-0000-0000-000049060000}"/>
    <cellStyle name="Accent5 3 2" xfId="1634" xr:uid="{00000000-0005-0000-0000-00004A060000}"/>
    <cellStyle name="Accent5 3 3" xfId="1635" xr:uid="{00000000-0005-0000-0000-00004B060000}"/>
    <cellStyle name="Accent5 3 4" xfId="1636" xr:uid="{00000000-0005-0000-0000-00004C060000}"/>
    <cellStyle name="Accent5 4" xfId="1637" xr:uid="{00000000-0005-0000-0000-00004D060000}"/>
    <cellStyle name="Accent5 5" xfId="1638" xr:uid="{00000000-0005-0000-0000-00004E060000}"/>
    <cellStyle name="Accent5 6" xfId="1639" xr:uid="{00000000-0005-0000-0000-00004F060000}"/>
    <cellStyle name="Accent6 2" xfId="1640" xr:uid="{00000000-0005-0000-0000-000050060000}"/>
    <cellStyle name="Accent6 2 2" xfId="1641" xr:uid="{00000000-0005-0000-0000-000051060000}"/>
    <cellStyle name="Accent6 2 2 10" xfId="1642" xr:uid="{00000000-0005-0000-0000-000052060000}"/>
    <cellStyle name="Accent6 2 2 10 2" xfId="1643" xr:uid="{00000000-0005-0000-0000-000053060000}"/>
    <cellStyle name="Accent6 2 2 11" xfId="1644" xr:uid="{00000000-0005-0000-0000-000054060000}"/>
    <cellStyle name="Accent6 2 2 11 2" xfId="1645" xr:uid="{00000000-0005-0000-0000-000055060000}"/>
    <cellStyle name="Accent6 2 2 2" xfId="1646" xr:uid="{00000000-0005-0000-0000-000056060000}"/>
    <cellStyle name="Accent6 2 2 3" xfId="1647" xr:uid="{00000000-0005-0000-0000-000057060000}"/>
    <cellStyle name="Accent6 2 2 4" xfId="1648" xr:uid="{00000000-0005-0000-0000-000058060000}"/>
    <cellStyle name="Accent6 2 2 4 2" xfId="1649" xr:uid="{00000000-0005-0000-0000-000059060000}"/>
    <cellStyle name="Accent6 2 2 4 2 2" xfId="1650" xr:uid="{00000000-0005-0000-0000-00005A060000}"/>
    <cellStyle name="Accent6 2 2 4 3" xfId="1651" xr:uid="{00000000-0005-0000-0000-00005B060000}"/>
    <cellStyle name="Accent6 2 2 4 3 2" xfId="1652" xr:uid="{00000000-0005-0000-0000-00005C060000}"/>
    <cellStyle name="Accent6 2 2 4 3 3" xfId="1653" xr:uid="{00000000-0005-0000-0000-00005D060000}"/>
    <cellStyle name="Accent6 2 2 4 3 3 2" xfId="1654" xr:uid="{00000000-0005-0000-0000-00005E060000}"/>
    <cellStyle name="Accent6 2 2 4 3 3 2 2" xfId="1655" xr:uid="{00000000-0005-0000-0000-00005F060000}"/>
    <cellStyle name="Accent6 2 2 4 3 3 3" xfId="1656" xr:uid="{00000000-0005-0000-0000-000060060000}"/>
    <cellStyle name="Accent6 2 2 4 3 3 3 2" xfId="1657" xr:uid="{00000000-0005-0000-0000-000061060000}"/>
    <cellStyle name="Accent6 2 2 4 3 3 3 3" xfId="1658" xr:uid="{00000000-0005-0000-0000-000062060000}"/>
    <cellStyle name="Accent6 2 2 4 3 3 3 3 2" xfId="1659" xr:uid="{00000000-0005-0000-0000-000063060000}"/>
    <cellStyle name="Accent6 2 2 4 3 3 3 3 2 2" xfId="1660" xr:uid="{00000000-0005-0000-0000-000064060000}"/>
    <cellStyle name="Accent6 2 2 4 3 3 3 4" xfId="1661" xr:uid="{00000000-0005-0000-0000-000065060000}"/>
    <cellStyle name="Accent6 2 2 4 3 3 4" xfId="1662" xr:uid="{00000000-0005-0000-0000-000066060000}"/>
    <cellStyle name="Accent6 2 2 4 3 3 4 2" xfId="1663" xr:uid="{00000000-0005-0000-0000-000067060000}"/>
    <cellStyle name="Accent6 2 2 4 3 4" xfId="1664" xr:uid="{00000000-0005-0000-0000-000068060000}"/>
    <cellStyle name="Accent6 2 2 4 3 5" xfId="1665" xr:uid="{00000000-0005-0000-0000-000069060000}"/>
    <cellStyle name="Accent6 2 2 4 3 6" xfId="1666" xr:uid="{00000000-0005-0000-0000-00006A060000}"/>
    <cellStyle name="Accent6 2 2 4 4" xfId="1667" xr:uid="{00000000-0005-0000-0000-00006B060000}"/>
    <cellStyle name="Accent6 2 2 4 4 2" xfId="1668" xr:uid="{00000000-0005-0000-0000-00006C060000}"/>
    <cellStyle name="Accent6 2 2 4 5" xfId="1669" xr:uid="{00000000-0005-0000-0000-00006D060000}"/>
    <cellStyle name="Accent6 2 2 4 5 2" xfId="1670" xr:uid="{00000000-0005-0000-0000-00006E060000}"/>
    <cellStyle name="Accent6 2 2 4 6" xfId="1671" xr:uid="{00000000-0005-0000-0000-00006F060000}"/>
    <cellStyle name="Accent6 2 2 4 6 2" xfId="1672" xr:uid="{00000000-0005-0000-0000-000070060000}"/>
    <cellStyle name="Accent6 2 2 5" xfId="1673" xr:uid="{00000000-0005-0000-0000-000071060000}"/>
    <cellStyle name="Accent6 2 2 6" xfId="1674" xr:uid="{00000000-0005-0000-0000-000072060000}"/>
    <cellStyle name="Accent6 2 2 7" xfId="1675" xr:uid="{00000000-0005-0000-0000-000073060000}"/>
    <cellStyle name="Accent6 2 2 8" xfId="1676" xr:uid="{00000000-0005-0000-0000-000074060000}"/>
    <cellStyle name="Accent6 2 2 9" xfId="1677" xr:uid="{00000000-0005-0000-0000-000075060000}"/>
    <cellStyle name="Accent6 2 3" xfId="1678" xr:uid="{00000000-0005-0000-0000-000076060000}"/>
    <cellStyle name="Accent6 2 3 2" xfId="1679" xr:uid="{00000000-0005-0000-0000-000077060000}"/>
    <cellStyle name="Accent6 2 3 3" xfId="1680" xr:uid="{00000000-0005-0000-0000-000078060000}"/>
    <cellStyle name="Accent6 2 3 4" xfId="1681" xr:uid="{00000000-0005-0000-0000-000079060000}"/>
    <cellStyle name="Accent6 2 4" xfId="1682" xr:uid="{00000000-0005-0000-0000-00007A060000}"/>
    <cellStyle name="Accent6 2 5" xfId="1683" xr:uid="{00000000-0005-0000-0000-00007B060000}"/>
    <cellStyle name="Accent6 2 6" xfId="1684" xr:uid="{00000000-0005-0000-0000-00007C060000}"/>
    <cellStyle name="Accent6 2 7" xfId="1685" xr:uid="{00000000-0005-0000-0000-00007D060000}"/>
    <cellStyle name="Accent6 2 8" xfId="1686" xr:uid="{00000000-0005-0000-0000-00007E060000}"/>
    <cellStyle name="Accent6 3" xfId="1687" xr:uid="{00000000-0005-0000-0000-00007F060000}"/>
    <cellStyle name="Accent6 3 2" xfId="1688" xr:uid="{00000000-0005-0000-0000-000080060000}"/>
    <cellStyle name="Accent6 3 3" xfId="1689" xr:uid="{00000000-0005-0000-0000-000081060000}"/>
    <cellStyle name="Accent6 3 4" xfId="1690" xr:uid="{00000000-0005-0000-0000-000082060000}"/>
    <cellStyle name="Accent6 4" xfId="1691" xr:uid="{00000000-0005-0000-0000-000083060000}"/>
    <cellStyle name="Accent6 5" xfId="1692" xr:uid="{00000000-0005-0000-0000-000084060000}"/>
    <cellStyle name="Accent6 6" xfId="1693" xr:uid="{00000000-0005-0000-0000-000085060000}"/>
    <cellStyle name="AsFiled" xfId="1694" xr:uid="{00000000-0005-0000-0000-000086060000}"/>
    <cellStyle name="AsFiled 2" xfId="1695" xr:uid="{00000000-0005-0000-0000-000087060000}"/>
    <cellStyle name="AsFiled 2 10" xfId="1696" xr:uid="{00000000-0005-0000-0000-000088060000}"/>
    <cellStyle name="AsFiled 2 10 2" xfId="1697" xr:uid="{00000000-0005-0000-0000-000089060000}"/>
    <cellStyle name="AsFiled 2 10 3" xfId="1698" xr:uid="{00000000-0005-0000-0000-00008A060000}"/>
    <cellStyle name="AsFiled 2 10 4" xfId="1699" xr:uid="{00000000-0005-0000-0000-00008B060000}"/>
    <cellStyle name="AsFiled 2 10 5" xfId="1700" xr:uid="{00000000-0005-0000-0000-00008C060000}"/>
    <cellStyle name="AsFiled 2 11" xfId="1701" xr:uid="{00000000-0005-0000-0000-00008D060000}"/>
    <cellStyle name="AsFiled 2 11 2" xfId="1702" xr:uid="{00000000-0005-0000-0000-00008E060000}"/>
    <cellStyle name="AsFiled 2 11 3" xfId="1703" xr:uid="{00000000-0005-0000-0000-00008F060000}"/>
    <cellStyle name="AsFiled 2 11 4" xfId="1704" xr:uid="{00000000-0005-0000-0000-000090060000}"/>
    <cellStyle name="AsFiled 2 11 5" xfId="1705" xr:uid="{00000000-0005-0000-0000-000091060000}"/>
    <cellStyle name="AsFiled 2 12" xfId="1706" xr:uid="{00000000-0005-0000-0000-000092060000}"/>
    <cellStyle name="AsFiled 2 13" xfId="1707" xr:uid="{00000000-0005-0000-0000-000093060000}"/>
    <cellStyle name="AsFiled 2 14" xfId="1708" xr:uid="{00000000-0005-0000-0000-000094060000}"/>
    <cellStyle name="AsFiled 2 2" xfId="1709" xr:uid="{00000000-0005-0000-0000-000095060000}"/>
    <cellStyle name="AsFiled 2 2 2" xfId="1710" xr:uid="{00000000-0005-0000-0000-000096060000}"/>
    <cellStyle name="AsFiled 2 2 2 2" xfId="1711" xr:uid="{00000000-0005-0000-0000-000097060000}"/>
    <cellStyle name="AsFiled 2 2 2 2 2" xfId="1712" xr:uid="{00000000-0005-0000-0000-000098060000}"/>
    <cellStyle name="AsFiled 2 2 2 2 2 2" xfId="1713" xr:uid="{00000000-0005-0000-0000-000099060000}"/>
    <cellStyle name="AsFiled 2 2 2 2 2 3" xfId="1714" xr:uid="{00000000-0005-0000-0000-00009A060000}"/>
    <cellStyle name="AsFiled 2 2 2 2 2 4" xfId="1715" xr:uid="{00000000-0005-0000-0000-00009B060000}"/>
    <cellStyle name="AsFiled 2 2 2 2 2 5" xfId="1716" xr:uid="{00000000-0005-0000-0000-00009C060000}"/>
    <cellStyle name="AsFiled 2 2 2 2 3" xfId="1717" xr:uid="{00000000-0005-0000-0000-00009D060000}"/>
    <cellStyle name="AsFiled 2 2 2 2 4" xfId="1718" xr:uid="{00000000-0005-0000-0000-00009E060000}"/>
    <cellStyle name="AsFiled 2 2 2 2 5" xfId="1719" xr:uid="{00000000-0005-0000-0000-00009F060000}"/>
    <cellStyle name="AsFiled 2 2 2 2 6" xfId="1720" xr:uid="{00000000-0005-0000-0000-0000A0060000}"/>
    <cellStyle name="AsFiled 2 2 2 2 7" xfId="1721" xr:uid="{00000000-0005-0000-0000-0000A1060000}"/>
    <cellStyle name="AsFiled 2 2 2 3" xfId="1722" xr:uid="{00000000-0005-0000-0000-0000A2060000}"/>
    <cellStyle name="AsFiled 2 2 2 3 2" xfId="1723" xr:uid="{00000000-0005-0000-0000-0000A3060000}"/>
    <cellStyle name="AsFiled 2 2 2 3 3" xfId="1724" xr:uid="{00000000-0005-0000-0000-0000A4060000}"/>
    <cellStyle name="AsFiled 2 2 2 3 4" xfId="1725" xr:uid="{00000000-0005-0000-0000-0000A5060000}"/>
    <cellStyle name="AsFiled 2 2 2 3 5" xfId="1726" xr:uid="{00000000-0005-0000-0000-0000A6060000}"/>
    <cellStyle name="AsFiled 2 2 2 4" xfId="1727" xr:uid="{00000000-0005-0000-0000-0000A7060000}"/>
    <cellStyle name="AsFiled 2 2 2 5" xfId="1728" xr:uid="{00000000-0005-0000-0000-0000A8060000}"/>
    <cellStyle name="AsFiled 2 2 2 6" xfId="1729" xr:uid="{00000000-0005-0000-0000-0000A9060000}"/>
    <cellStyle name="AsFiled 2 2 2 7" xfId="1730" xr:uid="{00000000-0005-0000-0000-0000AA060000}"/>
    <cellStyle name="AsFiled 2 2 2 8" xfId="1731" xr:uid="{00000000-0005-0000-0000-0000AB060000}"/>
    <cellStyle name="AsFiled 2 2 3" xfId="1732" xr:uid="{00000000-0005-0000-0000-0000AC060000}"/>
    <cellStyle name="AsFiled 2 2 3 2" xfId="1733" xr:uid="{00000000-0005-0000-0000-0000AD060000}"/>
    <cellStyle name="AsFiled 2 2 3 2 2" xfId="1734" xr:uid="{00000000-0005-0000-0000-0000AE060000}"/>
    <cellStyle name="AsFiled 2 2 3 2 3" xfId="1735" xr:uid="{00000000-0005-0000-0000-0000AF060000}"/>
    <cellStyle name="AsFiled 2 2 3 2 4" xfId="1736" xr:uid="{00000000-0005-0000-0000-0000B0060000}"/>
    <cellStyle name="AsFiled 2 2 3 2 5" xfId="1737" xr:uid="{00000000-0005-0000-0000-0000B1060000}"/>
    <cellStyle name="AsFiled 2 2 3 3" xfId="1738" xr:uid="{00000000-0005-0000-0000-0000B2060000}"/>
    <cellStyle name="AsFiled 2 2 3 4" xfId="1739" xr:uid="{00000000-0005-0000-0000-0000B3060000}"/>
    <cellStyle name="AsFiled 2 2 3 5" xfId="1740" xr:uid="{00000000-0005-0000-0000-0000B4060000}"/>
    <cellStyle name="AsFiled 2 2 3 6" xfId="1741" xr:uid="{00000000-0005-0000-0000-0000B5060000}"/>
    <cellStyle name="AsFiled 2 2 3 7" xfId="1742" xr:uid="{00000000-0005-0000-0000-0000B6060000}"/>
    <cellStyle name="AsFiled 2 2 4" xfId="1743" xr:uid="{00000000-0005-0000-0000-0000B7060000}"/>
    <cellStyle name="AsFiled 2 2 4 2" xfId="1744" xr:uid="{00000000-0005-0000-0000-0000B8060000}"/>
    <cellStyle name="AsFiled 2 2 4 2 2" xfId="1745" xr:uid="{00000000-0005-0000-0000-0000B9060000}"/>
    <cellStyle name="AsFiled 2 2 4 2 3" xfId="1746" xr:uid="{00000000-0005-0000-0000-0000BA060000}"/>
    <cellStyle name="AsFiled 2 2 4 2 4" xfId="1747" xr:uid="{00000000-0005-0000-0000-0000BB060000}"/>
    <cellStyle name="AsFiled 2 2 4 3" xfId="1748" xr:uid="{00000000-0005-0000-0000-0000BC060000}"/>
    <cellStyle name="AsFiled 2 2 4 4" xfId="1749" xr:uid="{00000000-0005-0000-0000-0000BD060000}"/>
    <cellStyle name="AsFiled 2 2 4 5" xfId="1750" xr:uid="{00000000-0005-0000-0000-0000BE060000}"/>
    <cellStyle name="AsFiled 2 2 5" xfId="1751" xr:uid="{00000000-0005-0000-0000-0000BF060000}"/>
    <cellStyle name="AsFiled 2 2 5 2" xfId="1752" xr:uid="{00000000-0005-0000-0000-0000C0060000}"/>
    <cellStyle name="AsFiled 2 2 5 3" xfId="1753" xr:uid="{00000000-0005-0000-0000-0000C1060000}"/>
    <cellStyle name="AsFiled 2 2 5 4" xfId="1754" xr:uid="{00000000-0005-0000-0000-0000C2060000}"/>
    <cellStyle name="AsFiled 2 2 5 5" xfId="1755" xr:uid="{00000000-0005-0000-0000-0000C3060000}"/>
    <cellStyle name="AsFiled 2 2 6" xfId="1756" xr:uid="{00000000-0005-0000-0000-0000C4060000}"/>
    <cellStyle name="AsFiled 2 2 6 2" xfId="1757" xr:uid="{00000000-0005-0000-0000-0000C5060000}"/>
    <cellStyle name="AsFiled 2 2 6 3" xfId="1758" xr:uid="{00000000-0005-0000-0000-0000C6060000}"/>
    <cellStyle name="AsFiled 2 2 6 4" xfId="1759" xr:uid="{00000000-0005-0000-0000-0000C7060000}"/>
    <cellStyle name="AsFiled 2 2 6 5" xfId="1760" xr:uid="{00000000-0005-0000-0000-0000C8060000}"/>
    <cellStyle name="AsFiled 2 2 7" xfId="1761" xr:uid="{00000000-0005-0000-0000-0000C9060000}"/>
    <cellStyle name="AsFiled 2 2 8" xfId="1762" xr:uid="{00000000-0005-0000-0000-0000CA060000}"/>
    <cellStyle name="AsFiled 2 2 9" xfId="1763" xr:uid="{00000000-0005-0000-0000-0000CB060000}"/>
    <cellStyle name="AsFiled 2 3" xfId="1764" xr:uid="{00000000-0005-0000-0000-0000CC060000}"/>
    <cellStyle name="AsFiled 2 3 2" xfId="1765" xr:uid="{00000000-0005-0000-0000-0000CD060000}"/>
    <cellStyle name="AsFiled 2 3 2 2" xfId="1766" xr:uid="{00000000-0005-0000-0000-0000CE060000}"/>
    <cellStyle name="AsFiled 2 3 2 2 2" xfId="1767" xr:uid="{00000000-0005-0000-0000-0000CF060000}"/>
    <cellStyle name="AsFiled 2 3 2 2 3" xfId="1768" xr:uid="{00000000-0005-0000-0000-0000D0060000}"/>
    <cellStyle name="AsFiled 2 3 2 2 4" xfId="1769" xr:uid="{00000000-0005-0000-0000-0000D1060000}"/>
    <cellStyle name="AsFiled 2 3 2 2 5" xfId="1770" xr:uid="{00000000-0005-0000-0000-0000D2060000}"/>
    <cellStyle name="AsFiled 2 3 2 3" xfId="1771" xr:uid="{00000000-0005-0000-0000-0000D3060000}"/>
    <cellStyle name="AsFiled 2 3 2 4" xfId="1772" xr:uid="{00000000-0005-0000-0000-0000D4060000}"/>
    <cellStyle name="AsFiled 2 3 2 5" xfId="1773" xr:uid="{00000000-0005-0000-0000-0000D5060000}"/>
    <cellStyle name="AsFiled 2 3 2 6" xfId="1774" xr:uid="{00000000-0005-0000-0000-0000D6060000}"/>
    <cellStyle name="AsFiled 2 3 2 7" xfId="1775" xr:uid="{00000000-0005-0000-0000-0000D7060000}"/>
    <cellStyle name="AsFiled 2 3 3" xfId="1776" xr:uid="{00000000-0005-0000-0000-0000D8060000}"/>
    <cellStyle name="AsFiled 2 3 3 2" xfId="1777" xr:uid="{00000000-0005-0000-0000-0000D9060000}"/>
    <cellStyle name="AsFiled 2 3 3 2 2" xfId="1778" xr:uid="{00000000-0005-0000-0000-0000DA060000}"/>
    <cellStyle name="AsFiled 2 3 3 2 3" xfId="1779" xr:uid="{00000000-0005-0000-0000-0000DB060000}"/>
    <cellStyle name="AsFiled 2 3 3 2 4" xfId="1780" xr:uid="{00000000-0005-0000-0000-0000DC060000}"/>
    <cellStyle name="AsFiled 2 3 3 3" xfId="1781" xr:uid="{00000000-0005-0000-0000-0000DD060000}"/>
    <cellStyle name="AsFiled 2 3 3 4" xfId="1782" xr:uid="{00000000-0005-0000-0000-0000DE060000}"/>
    <cellStyle name="AsFiled 2 3 3 5" xfId="1783" xr:uid="{00000000-0005-0000-0000-0000DF060000}"/>
    <cellStyle name="AsFiled 2 3 4" xfId="1784" xr:uid="{00000000-0005-0000-0000-0000E0060000}"/>
    <cellStyle name="AsFiled 2 3 4 2" xfId="1785" xr:uid="{00000000-0005-0000-0000-0000E1060000}"/>
    <cellStyle name="AsFiled 2 3 4 3" xfId="1786" xr:uid="{00000000-0005-0000-0000-0000E2060000}"/>
    <cellStyle name="AsFiled 2 3 4 4" xfId="1787" xr:uid="{00000000-0005-0000-0000-0000E3060000}"/>
    <cellStyle name="AsFiled 2 3 4 5" xfId="1788" xr:uid="{00000000-0005-0000-0000-0000E4060000}"/>
    <cellStyle name="AsFiled 2 3 5" xfId="1789" xr:uid="{00000000-0005-0000-0000-0000E5060000}"/>
    <cellStyle name="AsFiled 2 3 5 2" xfId="1790" xr:uid="{00000000-0005-0000-0000-0000E6060000}"/>
    <cellStyle name="AsFiled 2 3 5 3" xfId="1791" xr:uid="{00000000-0005-0000-0000-0000E7060000}"/>
    <cellStyle name="AsFiled 2 3 5 4" xfId="1792" xr:uid="{00000000-0005-0000-0000-0000E8060000}"/>
    <cellStyle name="AsFiled 2 3 5 5" xfId="1793" xr:uid="{00000000-0005-0000-0000-0000E9060000}"/>
    <cellStyle name="AsFiled 2 3 6" xfId="1794" xr:uid="{00000000-0005-0000-0000-0000EA060000}"/>
    <cellStyle name="AsFiled 2 3 7" xfId="1795" xr:uid="{00000000-0005-0000-0000-0000EB060000}"/>
    <cellStyle name="AsFiled 2 3 8" xfId="1796" xr:uid="{00000000-0005-0000-0000-0000EC060000}"/>
    <cellStyle name="AsFiled 2 4" xfId="1797" xr:uid="{00000000-0005-0000-0000-0000ED060000}"/>
    <cellStyle name="AsFiled 2 4 2" xfId="1798" xr:uid="{00000000-0005-0000-0000-0000EE060000}"/>
    <cellStyle name="AsFiled 2 4 2 2" xfId="1799" xr:uid="{00000000-0005-0000-0000-0000EF060000}"/>
    <cellStyle name="AsFiled 2 4 2 2 2" xfId="1800" xr:uid="{00000000-0005-0000-0000-0000F0060000}"/>
    <cellStyle name="AsFiled 2 4 2 2 3" xfId="1801" xr:uid="{00000000-0005-0000-0000-0000F1060000}"/>
    <cellStyle name="AsFiled 2 4 2 2 4" xfId="1802" xr:uid="{00000000-0005-0000-0000-0000F2060000}"/>
    <cellStyle name="AsFiled 2 4 2 2 5" xfId="1803" xr:uid="{00000000-0005-0000-0000-0000F3060000}"/>
    <cellStyle name="AsFiled 2 4 2 3" xfId="1804" xr:uid="{00000000-0005-0000-0000-0000F4060000}"/>
    <cellStyle name="AsFiled 2 4 2 4" xfId="1805" xr:uid="{00000000-0005-0000-0000-0000F5060000}"/>
    <cellStyle name="AsFiled 2 4 2 5" xfId="1806" xr:uid="{00000000-0005-0000-0000-0000F6060000}"/>
    <cellStyle name="AsFiled 2 4 2 6" xfId="1807" xr:uid="{00000000-0005-0000-0000-0000F7060000}"/>
    <cellStyle name="AsFiled 2 4 2 7" xfId="1808" xr:uid="{00000000-0005-0000-0000-0000F8060000}"/>
    <cellStyle name="AsFiled 2 4 3" xfId="1809" xr:uid="{00000000-0005-0000-0000-0000F9060000}"/>
    <cellStyle name="AsFiled 2 4 3 2" xfId="1810" xr:uid="{00000000-0005-0000-0000-0000FA060000}"/>
    <cellStyle name="AsFiled 2 4 3 2 2" xfId="1811" xr:uid="{00000000-0005-0000-0000-0000FB060000}"/>
    <cellStyle name="AsFiled 2 4 3 2 3" xfId="1812" xr:uid="{00000000-0005-0000-0000-0000FC060000}"/>
    <cellStyle name="AsFiled 2 4 3 2 4" xfId="1813" xr:uid="{00000000-0005-0000-0000-0000FD060000}"/>
    <cellStyle name="AsFiled 2 4 3 3" xfId="1814" xr:uid="{00000000-0005-0000-0000-0000FE060000}"/>
    <cellStyle name="AsFiled 2 4 3 4" xfId="1815" xr:uid="{00000000-0005-0000-0000-0000FF060000}"/>
    <cellStyle name="AsFiled 2 4 3 5" xfId="1816" xr:uid="{00000000-0005-0000-0000-000000070000}"/>
    <cellStyle name="AsFiled 2 4 4" xfId="1817" xr:uid="{00000000-0005-0000-0000-000001070000}"/>
    <cellStyle name="AsFiled 2 4 4 2" xfId="1818" xr:uid="{00000000-0005-0000-0000-000002070000}"/>
    <cellStyle name="AsFiled 2 4 4 3" xfId="1819" xr:uid="{00000000-0005-0000-0000-000003070000}"/>
    <cellStyle name="AsFiled 2 4 4 4" xfId="1820" xr:uid="{00000000-0005-0000-0000-000004070000}"/>
    <cellStyle name="AsFiled 2 4 4 5" xfId="1821" xr:uid="{00000000-0005-0000-0000-000005070000}"/>
    <cellStyle name="AsFiled 2 4 5" xfId="1822" xr:uid="{00000000-0005-0000-0000-000006070000}"/>
    <cellStyle name="AsFiled 2 4 5 2" xfId="1823" xr:uid="{00000000-0005-0000-0000-000007070000}"/>
    <cellStyle name="AsFiled 2 4 5 3" xfId="1824" xr:uid="{00000000-0005-0000-0000-000008070000}"/>
    <cellStyle name="AsFiled 2 4 5 4" xfId="1825" xr:uid="{00000000-0005-0000-0000-000009070000}"/>
    <cellStyle name="AsFiled 2 4 5 5" xfId="1826" xr:uid="{00000000-0005-0000-0000-00000A070000}"/>
    <cellStyle name="AsFiled 2 4 6" xfId="1827" xr:uid="{00000000-0005-0000-0000-00000B070000}"/>
    <cellStyle name="AsFiled 2 4 7" xfId="1828" xr:uid="{00000000-0005-0000-0000-00000C070000}"/>
    <cellStyle name="AsFiled 2 4 8" xfId="1829" xr:uid="{00000000-0005-0000-0000-00000D070000}"/>
    <cellStyle name="AsFiled 2 5" xfId="1830" xr:uid="{00000000-0005-0000-0000-00000E070000}"/>
    <cellStyle name="AsFiled 2 5 10" xfId="1831" xr:uid="{00000000-0005-0000-0000-00000F070000}"/>
    <cellStyle name="AsFiled 2 5 2" xfId="1832" xr:uid="{00000000-0005-0000-0000-000010070000}"/>
    <cellStyle name="AsFiled 2 5 2 2" xfId="1833" xr:uid="{00000000-0005-0000-0000-000011070000}"/>
    <cellStyle name="AsFiled 2 5 2 2 2" xfId="1834" xr:uid="{00000000-0005-0000-0000-000012070000}"/>
    <cellStyle name="AsFiled 2 5 2 2 3" xfId="1835" xr:uid="{00000000-0005-0000-0000-000013070000}"/>
    <cellStyle name="AsFiled 2 5 2 2 4" xfId="1836" xr:uid="{00000000-0005-0000-0000-000014070000}"/>
    <cellStyle name="AsFiled 2 5 2 2 5" xfId="1837" xr:uid="{00000000-0005-0000-0000-000015070000}"/>
    <cellStyle name="AsFiled 2 5 2 3" xfId="1838" xr:uid="{00000000-0005-0000-0000-000016070000}"/>
    <cellStyle name="AsFiled 2 5 2 4" xfId="1839" xr:uid="{00000000-0005-0000-0000-000017070000}"/>
    <cellStyle name="AsFiled 2 5 2 5" xfId="1840" xr:uid="{00000000-0005-0000-0000-000018070000}"/>
    <cellStyle name="AsFiled 2 5 2 6" xfId="1841" xr:uid="{00000000-0005-0000-0000-000019070000}"/>
    <cellStyle name="AsFiled 2 5 2 7" xfId="1842" xr:uid="{00000000-0005-0000-0000-00001A070000}"/>
    <cellStyle name="AsFiled 2 5 3" xfId="1843" xr:uid="{00000000-0005-0000-0000-00001B070000}"/>
    <cellStyle name="AsFiled 2 5 3 2" xfId="1844" xr:uid="{00000000-0005-0000-0000-00001C070000}"/>
    <cellStyle name="AsFiled 2 5 3 2 2" xfId="1845" xr:uid="{00000000-0005-0000-0000-00001D070000}"/>
    <cellStyle name="AsFiled 2 5 3 2 3" xfId="1846" xr:uid="{00000000-0005-0000-0000-00001E070000}"/>
    <cellStyle name="AsFiled 2 5 3 2 4" xfId="1847" xr:uid="{00000000-0005-0000-0000-00001F070000}"/>
    <cellStyle name="AsFiled 2 5 3 3" xfId="1848" xr:uid="{00000000-0005-0000-0000-000020070000}"/>
    <cellStyle name="AsFiled 2 5 3 4" xfId="1849" xr:uid="{00000000-0005-0000-0000-000021070000}"/>
    <cellStyle name="AsFiled 2 5 3 5" xfId="1850" xr:uid="{00000000-0005-0000-0000-000022070000}"/>
    <cellStyle name="AsFiled 2 5 4" xfId="1851" xr:uid="{00000000-0005-0000-0000-000023070000}"/>
    <cellStyle name="AsFiled 2 5 4 2" xfId="1852" xr:uid="{00000000-0005-0000-0000-000024070000}"/>
    <cellStyle name="AsFiled 2 5 4 2 2" xfId="1853" xr:uid="{00000000-0005-0000-0000-000025070000}"/>
    <cellStyle name="AsFiled 2 5 4 2 3" xfId="1854" xr:uid="{00000000-0005-0000-0000-000026070000}"/>
    <cellStyle name="AsFiled 2 5 4 2 4" xfId="1855" xr:uid="{00000000-0005-0000-0000-000027070000}"/>
    <cellStyle name="AsFiled 2 5 4 3" xfId="1856" xr:uid="{00000000-0005-0000-0000-000028070000}"/>
    <cellStyle name="AsFiled 2 5 4 4" xfId="1857" xr:uid="{00000000-0005-0000-0000-000029070000}"/>
    <cellStyle name="AsFiled 2 5 4 5" xfId="1858" xr:uid="{00000000-0005-0000-0000-00002A070000}"/>
    <cellStyle name="AsFiled 2 5 5" xfId="1859" xr:uid="{00000000-0005-0000-0000-00002B070000}"/>
    <cellStyle name="AsFiled 2 5 5 2" xfId="1860" xr:uid="{00000000-0005-0000-0000-00002C070000}"/>
    <cellStyle name="AsFiled 2 5 5 3" xfId="1861" xr:uid="{00000000-0005-0000-0000-00002D070000}"/>
    <cellStyle name="AsFiled 2 5 5 4" xfId="1862" xr:uid="{00000000-0005-0000-0000-00002E070000}"/>
    <cellStyle name="AsFiled 2 5 5 5" xfId="1863" xr:uid="{00000000-0005-0000-0000-00002F070000}"/>
    <cellStyle name="AsFiled 2 5 6" xfId="1864" xr:uid="{00000000-0005-0000-0000-000030070000}"/>
    <cellStyle name="AsFiled 2 5 6 2" xfId="1865" xr:uid="{00000000-0005-0000-0000-000031070000}"/>
    <cellStyle name="AsFiled 2 5 6 3" xfId="1866" xr:uid="{00000000-0005-0000-0000-000032070000}"/>
    <cellStyle name="AsFiled 2 5 6 4" xfId="1867" xr:uid="{00000000-0005-0000-0000-000033070000}"/>
    <cellStyle name="AsFiled 2 5 6 5" xfId="1868" xr:uid="{00000000-0005-0000-0000-000034070000}"/>
    <cellStyle name="AsFiled 2 5 7" xfId="1869" xr:uid="{00000000-0005-0000-0000-000035070000}"/>
    <cellStyle name="AsFiled 2 5 8" xfId="1870" xr:uid="{00000000-0005-0000-0000-000036070000}"/>
    <cellStyle name="AsFiled 2 5 9" xfId="1871" xr:uid="{00000000-0005-0000-0000-000037070000}"/>
    <cellStyle name="AsFiled 2 6" xfId="1872" xr:uid="{00000000-0005-0000-0000-000038070000}"/>
    <cellStyle name="AsFiled 2 6 2" xfId="1873" xr:uid="{00000000-0005-0000-0000-000039070000}"/>
    <cellStyle name="AsFiled 2 6 2 2" xfId="1874" xr:uid="{00000000-0005-0000-0000-00003A070000}"/>
    <cellStyle name="AsFiled 2 6 2 2 2" xfId="1875" xr:uid="{00000000-0005-0000-0000-00003B070000}"/>
    <cellStyle name="AsFiled 2 6 2 2 3" xfId="1876" xr:uid="{00000000-0005-0000-0000-00003C070000}"/>
    <cellStyle name="AsFiled 2 6 2 2 4" xfId="1877" xr:uid="{00000000-0005-0000-0000-00003D070000}"/>
    <cellStyle name="AsFiled 2 6 2 2 5" xfId="1878" xr:uid="{00000000-0005-0000-0000-00003E070000}"/>
    <cellStyle name="AsFiled 2 6 2 3" xfId="1879" xr:uid="{00000000-0005-0000-0000-00003F070000}"/>
    <cellStyle name="AsFiled 2 6 2 4" xfId="1880" xr:uid="{00000000-0005-0000-0000-000040070000}"/>
    <cellStyle name="AsFiled 2 6 2 5" xfId="1881" xr:uid="{00000000-0005-0000-0000-000041070000}"/>
    <cellStyle name="AsFiled 2 6 2 6" xfId="1882" xr:uid="{00000000-0005-0000-0000-000042070000}"/>
    <cellStyle name="AsFiled 2 6 2 7" xfId="1883" xr:uid="{00000000-0005-0000-0000-000043070000}"/>
    <cellStyle name="AsFiled 2 6 3" xfId="1884" xr:uid="{00000000-0005-0000-0000-000044070000}"/>
    <cellStyle name="AsFiled 2 6 3 2" xfId="1885" xr:uid="{00000000-0005-0000-0000-000045070000}"/>
    <cellStyle name="AsFiled 2 6 3 2 2" xfId="1886" xr:uid="{00000000-0005-0000-0000-000046070000}"/>
    <cellStyle name="AsFiled 2 6 3 2 3" xfId="1887" xr:uid="{00000000-0005-0000-0000-000047070000}"/>
    <cellStyle name="AsFiled 2 6 3 2 4" xfId="1888" xr:uid="{00000000-0005-0000-0000-000048070000}"/>
    <cellStyle name="AsFiled 2 6 3 3" xfId="1889" xr:uid="{00000000-0005-0000-0000-000049070000}"/>
    <cellStyle name="AsFiled 2 6 3 4" xfId="1890" xr:uid="{00000000-0005-0000-0000-00004A070000}"/>
    <cellStyle name="AsFiled 2 6 3 5" xfId="1891" xr:uid="{00000000-0005-0000-0000-00004B070000}"/>
    <cellStyle name="AsFiled 2 6 4" xfId="1892" xr:uid="{00000000-0005-0000-0000-00004C070000}"/>
    <cellStyle name="AsFiled 2 6 4 2" xfId="1893" xr:uid="{00000000-0005-0000-0000-00004D070000}"/>
    <cellStyle name="AsFiled 2 6 4 3" xfId="1894" xr:uid="{00000000-0005-0000-0000-00004E070000}"/>
    <cellStyle name="AsFiled 2 6 4 4" xfId="1895" xr:uid="{00000000-0005-0000-0000-00004F070000}"/>
    <cellStyle name="AsFiled 2 6 4 5" xfId="1896" xr:uid="{00000000-0005-0000-0000-000050070000}"/>
    <cellStyle name="AsFiled 2 6 5" xfId="1897" xr:uid="{00000000-0005-0000-0000-000051070000}"/>
    <cellStyle name="AsFiled 2 6 5 2" xfId="1898" xr:uid="{00000000-0005-0000-0000-000052070000}"/>
    <cellStyle name="AsFiled 2 6 5 3" xfId="1899" xr:uid="{00000000-0005-0000-0000-000053070000}"/>
    <cellStyle name="AsFiled 2 6 5 4" xfId="1900" xr:uid="{00000000-0005-0000-0000-000054070000}"/>
    <cellStyle name="AsFiled 2 6 5 5" xfId="1901" xr:uid="{00000000-0005-0000-0000-000055070000}"/>
    <cellStyle name="AsFiled 2 6 6" xfId="1902" xr:uid="{00000000-0005-0000-0000-000056070000}"/>
    <cellStyle name="AsFiled 2 6 7" xfId="1903" xr:uid="{00000000-0005-0000-0000-000057070000}"/>
    <cellStyle name="AsFiled 2 6 8" xfId="1904" xr:uid="{00000000-0005-0000-0000-000058070000}"/>
    <cellStyle name="AsFiled 2 7" xfId="1905" xr:uid="{00000000-0005-0000-0000-000059070000}"/>
    <cellStyle name="AsFiled 2 7 2" xfId="1906" xr:uid="{00000000-0005-0000-0000-00005A070000}"/>
    <cellStyle name="AsFiled 2 7 2 2" xfId="1907" xr:uid="{00000000-0005-0000-0000-00005B070000}"/>
    <cellStyle name="AsFiled 2 7 2 2 2" xfId="1908" xr:uid="{00000000-0005-0000-0000-00005C070000}"/>
    <cellStyle name="AsFiled 2 7 2 2 3" xfId="1909" xr:uid="{00000000-0005-0000-0000-00005D070000}"/>
    <cellStyle name="AsFiled 2 7 2 2 4" xfId="1910" xr:uid="{00000000-0005-0000-0000-00005E070000}"/>
    <cellStyle name="AsFiled 2 7 2 2 5" xfId="1911" xr:uid="{00000000-0005-0000-0000-00005F070000}"/>
    <cellStyle name="AsFiled 2 7 2 3" xfId="1912" xr:uid="{00000000-0005-0000-0000-000060070000}"/>
    <cellStyle name="AsFiled 2 7 2 4" xfId="1913" xr:uid="{00000000-0005-0000-0000-000061070000}"/>
    <cellStyle name="AsFiled 2 7 2 5" xfId="1914" xr:uid="{00000000-0005-0000-0000-000062070000}"/>
    <cellStyle name="AsFiled 2 7 2 6" xfId="1915" xr:uid="{00000000-0005-0000-0000-000063070000}"/>
    <cellStyle name="AsFiled 2 7 2 7" xfId="1916" xr:uid="{00000000-0005-0000-0000-000064070000}"/>
    <cellStyle name="AsFiled 2 7 3" xfId="1917" xr:uid="{00000000-0005-0000-0000-000065070000}"/>
    <cellStyle name="AsFiled 2 7 3 2" xfId="1918" xr:uid="{00000000-0005-0000-0000-000066070000}"/>
    <cellStyle name="AsFiled 2 7 3 3" xfId="1919" xr:uid="{00000000-0005-0000-0000-000067070000}"/>
    <cellStyle name="AsFiled 2 7 3 4" xfId="1920" xr:uid="{00000000-0005-0000-0000-000068070000}"/>
    <cellStyle name="AsFiled 2 7 3 5" xfId="1921" xr:uid="{00000000-0005-0000-0000-000069070000}"/>
    <cellStyle name="AsFiled 2 7 4" xfId="1922" xr:uid="{00000000-0005-0000-0000-00006A070000}"/>
    <cellStyle name="AsFiled 2 7 5" xfId="1923" xr:uid="{00000000-0005-0000-0000-00006B070000}"/>
    <cellStyle name="AsFiled 2 7 6" xfId="1924" xr:uid="{00000000-0005-0000-0000-00006C070000}"/>
    <cellStyle name="AsFiled 2 7 7" xfId="1925" xr:uid="{00000000-0005-0000-0000-00006D070000}"/>
    <cellStyle name="AsFiled 2 7 8" xfId="1926" xr:uid="{00000000-0005-0000-0000-00006E070000}"/>
    <cellStyle name="AsFiled 2 8" xfId="1927" xr:uid="{00000000-0005-0000-0000-00006F070000}"/>
    <cellStyle name="AsFiled 2 8 2" xfId="1928" xr:uid="{00000000-0005-0000-0000-000070070000}"/>
    <cellStyle name="AsFiled 2 8 2 2" xfId="1929" xr:uid="{00000000-0005-0000-0000-000071070000}"/>
    <cellStyle name="AsFiled 2 8 2 3" xfId="1930" xr:uid="{00000000-0005-0000-0000-000072070000}"/>
    <cellStyle name="AsFiled 2 8 2 4" xfId="1931" xr:uid="{00000000-0005-0000-0000-000073070000}"/>
    <cellStyle name="AsFiled 2 8 2 5" xfId="1932" xr:uid="{00000000-0005-0000-0000-000074070000}"/>
    <cellStyle name="AsFiled 2 8 3" xfId="1933" xr:uid="{00000000-0005-0000-0000-000075070000}"/>
    <cellStyle name="AsFiled 2 8 4" xfId="1934" xr:uid="{00000000-0005-0000-0000-000076070000}"/>
    <cellStyle name="AsFiled 2 8 5" xfId="1935" xr:uid="{00000000-0005-0000-0000-000077070000}"/>
    <cellStyle name="AsFiled 2 8 6" xfId="1936" xr:uid="{00000000-0005-0000-0000-000078070000}"/>
    <cellStyle name="AsFiled 2 8 7" xfId="1937" xr:uid="{00000000-0005-0000-0000-000079070000}"/>
    <cellStyle name="AsFiled 2 9" xfId="1938" xr:uid="{00000000-0005-0000-0000-00007A070000}"/>
    <cellStyle name="AsFiled 2 9 2" xfId="1939" xr:uid="{00000000-0005-0000-0000-00007B070000}"/>
    <cellStyle name="AsFiled 2 9 2 2" xfId="1940" xr:uid="{00000000-0005-0000-0000-00007C070000}"/>
    <cellStyle name="AsFiled 2 9 2 3" xfId="1941" xr:uid="{00000000-0005-0000-0000-00007D070000}"/>
    <cellStyle name="AsFiled 2 9 2 4" xfId="1942" xr:uid="{00000000-0005-0000-0000-00007E070000}"/>
    <cellStyle name="AsFiled 2 9 3" xfId="1943" xr:uid="{00000000-0005-0000-0000-00007F070000}"/>
    <cellStyle name="AsFiled 2 9 4" xfId="1944" xr:uid="{00000000-0005-0000-0000-000080070000}"/>
    <cellStyle name="AsFiled 2 9 5" xfId="1945" xr:uid="{00000000-0005-0000-0000-000081070000}"/>
    <cellStyle name="AsFiled 3" xfId="1946" xr:uid="{00000000-0005-0000-0000-000082070000}"/>
    <cellStyle name="AsFiled 3 2" xfId="1947" xr:uid="{00000000-0005-0000-0000-000083070000}"/>
    <cellStyle name="AsFiled 3 2 2" xfId="1948" xr:uid="{00000000-0005-0000-0000-000084070000}"/>
    <cellStyle name="AsFiled 3 2 2 2" xfId="1949" xr:uid="{00000000-0005-0000-0000-000085070000}"/>
    <cellStyle name="AsFiled 3 2 2 3" xfId="1950" xr:uid="{00000000-0005-0000-0000-000086070000}"/>
    <cellStyle name="AsFiled 3 2 2 4" xfId="1951" xr:uid="{00000000-0005-0000-0000-000087070000}"/>
    <cellStyle name="AsFiled 3 2 2 5" xfId="1952" xr:uid="{00000000-0005-0000-0000-000088070000}"/>
    <cellStyle name="AsFiled 3 2 3" xfId="1953" xr:uid="{00000000-0005-0000-0000-000089070000}"/>
    <cellStyle name="AsFiled 3 2 4" xfId="1954" xr:uid="{00000000-0005-0000-0000-00008A070000}"/>
    <cellStyle name="AsFiled 3 2 5" xfId="1955" xr:uid="{00000000-0005-0000-0000-00008B070000}"/>
    <cellStyle name="AsFiled 3 2 6" xfId="1956" xr:uid="{00000000-0005-0000-0000-00008C070000}"/>
    <cellStyle name="AsFiled 3 2 7" xfId="1957" xr:uid="{00000000-0005-0000-0000-00008D070000}"/>
    <cellStyle name="AsFiled 3 3" xfId="1958" xr:uid="{00000000-0005-0000-0000-00008E070000}"/>
    <cellStyle name="AsFiled 3 3 2" xfId="1959" xr:uid="{00000000-0005-0000-0000-00008F070000}"/>
    <cellStyle name="AsFiled 3 3 2 2" xfId="1960" xr:uid="{00000000-0005-0000-0000-000090070000}"/>
    <cellStyle name="AsFiled 3 3 2 3" xfId="1961" xr:uid="{00000000-0005-0000-0000-000091070000}"/>
    <cellStyle name="AsFiled 3 3 2 4" xfId="1962" xr:uid="{00000000-0005-0000-0000-000092070000}"/>
    <cellStyle name="AsFiled 3 3 3" xfId="1963" xr:uid="{00000000-0005-0000-0000-000093070000}"/>
    <cellStyle name="AsFiled 3 3 4" xfId="1964" xr:uid="{00000000-0005-0000-0000-000094070000}"/>
    <cellStyle name="AsFiled 3 3 5" xfId="1965" xr:uid="{00000000-0005-0000-0000-000095070000}"/>
    <cellStyle name="AsFiled 3 4" xfId="1966" xr:uid="{00000000-0005-0000-0000-000096070000}"/>
    <cellStyle name="AsFiled 3 4 2" xfId="1967" xr:uid="{00000000-0005-0000-0000-000097070000}"/>
    <cellStyle name="AsFiled 3 4 3" xfId="1968" xr:uid="{00000000-0005-0000-0000-000098070000}"/>
    <cellStyle name="AsFiled 3 4 4" xfId="1969" xr:uid="{00000000-0005-0000-0000-000099070000}"/>
    <cellStyle name="AsFiled 3 4 5" xfId="1970" xr:uid="{00000000-0005-0000-0000-00009A070000}"/>
    <cellStyle name="AsFiled 3 5" xfId="1971" xr:uid="{00000000-0005-0000-0000-00009B070000}"/>
    <cellStyle name="AsFiled 3 5 2" xfId="1972" xr:uid="{00000000-0005-0000-0000-00009C070000}"/>
    <cellStyle name="AsFiled 3 5 3" xfId="1973" xr:uid="{00000000-0005-0000-0000-00009D070000}"/>
    <cellStyle name="AsFiled 3 5 4" xfId="1974" xr:uid="{00000000-0005-0000-0000-00009E070000}"/>
    <cellStyle name="AsFiled 3 5 5" xfId="1975" xr:uid="{00000000-0005-0000-0000-00009F070000}"/>
    <cellStyle name="AsFiled 3 6" xfId="1976" xr:uid="{00000000-0005-0000-0000-0000A0070000}"/>
    <cellStyle name="AsFiled 3 7" xfId="1977" xr:uid="{00000000-0005-0000-0000-0000A1070000}"/>
    <cellStyle name="AsFiled 3 8" xfId="1978" xr:uid="{00000000-0005-0000-0000-0000A2070000}"/>
    <cellStyle name="AsFiled 4" xfId="1979" xr:uid="{00000000-0005-0000-0000-0000A3070000}"/>
    <cellStyle name="AsFiled 4 2" xfId="1980" xr:uid="{00000000-0005-0000-0000-0000A4070000}"/>
    <cellStyle name="AsFiled 4 2 2" xfId="1981" xr:uid="{00000000-0005-0000-0000-0000A5070000}"/>
    <cellStyle name="AsFiled 4 2 3" xfId="1982" xr:uid="{00000000-0005-0000-0000-0000A6070000}"/>
    <cellStyle name="AsFiled 4 2 4" xfId="1983" xr:uid="{00000000-0005-0000-0000-0000A7070000}"/>
    <cellStyle name="AsFiled 4 2 5" xfId="1984" xr:uid="{00000000-0005-0000-0000-0000A8070000}"/>
    <cellStyle name="AsFiled 4 3" xfId="1985" xr:uid="{00000000-0005-0000-0000-0000A9070000}"/>
    <cellStyle name="AsFiled 4 4" xfId="1986" xr:uid="{00000000-0005-0000-0000-0000AA070000}"/>
    <cellStyle name="AsFiled 4 5" xfId="1987" xr:uid="{00000000-0005-0000-0000-0000AB070000}"/>
    <cellStyle name="AsFiled 4 6" xfId="1988" xr:uid="{00000000-0005-0000-0000-0000AC070000}"/>
    <cellStyle name="AsFiled 4 7" xfId="1989" xr:uid="{00000000-0005-0000-0000-0000AD070000}"/>
    <cellStyle name="AsFiled 5" xfId="1990" xr:uid="{00000000-0005-0000-0000-0000AE070000}"/>
    <cellStyle name="AsFiled 5 2" xfId="1991" xr:uid="{00000000-0005-0000-0000-0000AF070000}"/>
    <cellStyle name="AsFiled 5 3" xfId="1992" xr:uid="{00000000-0005-0000-0000-0000B0070000}"/>
    <cellStyle name="AsFiled 5 4" xfId="1993" xr:uid="{00000000-0005-0000-0000-0000B1070000}"/>
    <cellStyle name="AsFiled 5 5" xfId="1994" xr:uid="{00000000-0005-0000-0000-0000B2070000}"/>
    <cellStyle name="AsFiled 6" xfId="1995" xr:uid="{00000000-0005-0000-0000-0000B3070000}"/>
    <cellStyle name="AsFiled 7" xfId="1996" xr:uid="{00000000-0005-0000-0000-0000B4070000}"/>
    <cellStyle name="AsFiled 8" xfId="1997" xr:uid="{00000000-0005-0000-0000-0000B5070000}"/>
    <cellStyle name="AsFiled 9" xfId="1998" xr:uid="{00000000-0005-0000-0000-0000B6070000}"/>
    <cellStyle name="Bad 2" xfId="1999" xr:uid="{00000000-0005-0000-0000-0000B7070000}"/>
    <cellStyle name="Bad 2 2" xfId="2000" xr:uid="{00000000-0005-0000-0000-0000B8070000}"/>
    <cellStyle name="Bad 2 2 2" xfId="2001" xr:uid="{00000000-0005-0000-0000-0000B9070000}"/>
    <cellStyle name="Bad 2 2 3" xfId="2002" xr:uid="{00000000-0005-0000-0000-0000BA070000}"/>
    <cellStyle name="Bad 2 2 4" xfId="2003" xr:uid="{00000000-0005-0000-0000-0000BB070000}"/>
    <cellStyle name="Bad 2 3" xfId="2004" xr:uid="{00000000-0005-0000-0000-0000BC070000}"/>
    <cellStyle name="Bad 2 3 2" xfId="2005" xr:uid="{00000000-0005-0000-0000-0000BD070000}"/>
    <cellStyle name="Bad 2 3 3" xfId="2006" xr:uid="{00000000-0005-0000-0000-0000BE070000}"/>
    <cellStyle name="Bad 2 3 4" xfId="2007" xr:uid="{00000000-0005-0000-0000-0000BF070000}"/>
    <cellStyle name="Bad 2 4" xfId="2008" xr:uid="{00000000-0005-0000-0000-0000C0070000}"/>
    <cellStyle name="Bad 2 5" xfId="2009" xr:uid="{00000000-0005-0000-0000-0000C1070000}"/>
    <cellStyle name="Bad 2 6" xfId="2010" xr:uid="{00000000-0005-0000-0000-0000C2070000}"/>
    <cellStyle name="Bad 2 7" xfId="2011" xr:uid="{00000000-0005-0000-0000-0000C3070000}"/>
    <cellStyle name="Bad 2 8" xfId="2012" xr:uid="{00000000-0005-0000-0000-0000C4070000}"/>
    <cellStyle name="Bad 3" xfId="2013" xr:uid="{00000000-0005-0000-0000-0000C5070000}"/>
    <cellStyle name="Bad 3 2" xfId="2014" xr:uid="{00000000-0005-0000-0000-0000C6070000}"/>
    <cellStyle name="Bad 3 3" xfId="2015" xr:uid="{00000000-0005-0000-0000-0000C7070000}"/>
    <cellStyle name="Bad 3 4" xfId="2016" xr:uid="{00000000-0005-0000-0000-0000C8070000}"/>
    <cellStyle name="Bad 4" xfId="2017" xr:uid="{00000000-0005-0000-0000-0000C9070000}"/>
    <cellStyle name="Bad 5" xfId="2018" xr:uid="{00000000-0005-0000-0000-0000CA070000}"/>
    <cellStyle name="Bad 6" xfId="2019" xr:uid="{00000000-0005-0000-0000-0000CB070000}"/>
    <cellStyle name="blank" xfId="2020" xr:uid="{00000000-0005-0000-0000-0000CC070000}"/>
    <cellStyle name="Calculation 2" xfId="2021" xr:uid="{00000000-0005-0000-0000-0000CD070000}"/>
    <cellStyle name="Calculation 2 2" xfId="2022" xr:uid="{00000000-0005-0000-0000-0000CE070000}"/>
    <cellStyle name="Calculation 2 2 2" xfId="2023" xr:uid="{00000000-0005-0000-0000-0000CF070000}"/>
    <cellStyle name="Calculation 2 2 2 2" xfId="2024" xr:uid="{00000000-0005-0000-0000-0000D0070000}"/>
    <cellStyle name="Calculation 2 2 2 2 2" xfId="2025" xr:uid="{00000000-0005-0000-0000-0000D1070000}"/>
    <cellStyle name="Calculation 2 2 2 2 2 10" xfId="2026" xr:uid="{00000000-0005-0000-0000-0000D2070000}"/>
    <cellStyle name="Calculation 2 2 2 2 2 10 2" xfId="2027" xr:uid="{00000000-0005-0000-0000-0000D3070000}"/>
    <cellStyle name="Calculation 2 2 2 2 2 10 3" xfId="2028" xr:uid="{00000000-0005-0000-0000-0000D4070000}"/>
    <cellStyle name="Calculation 2 2 2 2 2 10 4" xfId="2029" xr:uid="{00000000-0005-0000-0000-0000D5070000}"/>
    <cellStyle name="Calculation 2 2 2 2 2 11" xfId="2030" xr:uid="{00000000-0005-0000-0000-0000D6070000}"/>
    <cellStyle name="Calculation 2 2 2 2 2 11 2" xfId="2031" xr:uid="{00000000-0005-0000-0000-0000D7070000}"/>
    <cellStyle name="Calculation 2 2 2 2 2 11 3" xfId="2032" xr:uid="{00000000-0005-0000-0000-0000D8070000}"/>
    <cellStyle name="Calculation 2 2 2 2 2 11 4" xfId="2033" xr:uid="{00000000-0005-0000-0000-0000D9070000}"/>
    <cellStyle name="Calculation 2 2 2 2 2 12" xfId="2034" xr:uid="{00000000-0005-0000-0000-0000DA070000}"/>
    <cellStyle name="Calculation 2 2 2 2 2 13" xfId="2035" xr:uid="{00000000-0005-0000-0000-0000DB070000}"/>
    <cellStyle name="Calculation 2 2 2 2 2 14" xfId="2036" xr:uid="{00000000-0005-0000-0000-0000DC070000}"/>
    <cellStyle name="Calculation 2 2 2 2 2 2" xfId="2037" xr:uid="{00000000-0005-0000-0000-0000DD070000}"/>
    <cellStyle name="Calculation 2 2 2 2 2 2 2" xfId="2038" xr:uid="{00000000-0005-0000-0000-0000DE070000}"/>
    <cellStyle name="Calculation 2 2 2 2 2 2 2 2" xfId="2039" xr:uid="{00000000-0005-0000-0000-0000DF070000}"/>
    <cellStyle name="Calculation 2 2 2 2 2 2 2 2 2" xfId="2040" xr:uid="{00000000-0005-0000-0000-0000E0070000}"/>
    <cellStyle name="Calculation 2 2 2 2 2 2 2 2 2 2" xfId="2041" xr:uid="{00000000-0005-0000-0000-0000E1070000}"/>
    <cellStyle name="Calculation 2 2 2 2 2 2 2 2 2 3" xfId="2042" xr:uid="{00000000-0005-0000-0000-0000E2070000}"/>
    <cellStyle name="Calculation 2 2 2 2 2 2 2 2 2 4" xfId="2043" xr:uid="{00000000-0005-0000-0000-0000E3070000}"/>
    <cellStyle name="Calculation 2 2 2 2 2 2 2 2 3" xfId="2044" xr:uid="{00000000-0005-0000-0000-0000E4070000}"/>
    <cellStyle name="Calculation 2 2 2 2 2 2 2 2 4" xfId="2045" xr:uid="{00000000-0005-0000-0000-0000E5070000}"/>
    <cellStyle name="Calculation 2 2 2 2 2 2 2 2 5" xfId="2046" xr:uid="{00000000-0005-0000-0000-0000E6070000}"/>
    <cellStyle name="Calculation 2 2 2 2 2 2 2 2 6" xfId="2047" xr:uid="{00000000-0005-0000-0000-0000E7070000}"/>
    <cellStyle name="Calculation 2 2 2 2 2 2 2 3" xfId="2048" xr:uid="{00000000-0005-0000-0000-0000E8070000}"/>
    <cellStyle name="Calculation 2 2 2 2 2 2 2 3 2" xfId="2049" xr:uid="{00000000-0005-0000-0000-0000E9070000}"/>
    <cellStyle name="Calculation 2 2 2 2 2 2 2 3 3" xfId="2050" xr:uid="{00000000-0005-0000-0000-0000EA070000}"/>
    <cellStyle name="Calculation 2 2 2 2 2 2 2 3 4" xfId="2051" xr:uid="{00000000-0005-0000-0000-0000EB070000}"/>
    <cellStyle name="Calculation 2 2 2 2 2 2 2 4" xfId="2052" xr:uid="{00000000-0005-0000-0000-0000EC070000}"/>
    <cellStyle name="Calculation 2 2 2 2 2 2 2 5" xfId="2053" xr:uid="{00000000-0005-0000-0000-0000ED070000}"/>
    <cellStyle name="Calculation 2 2 2 2 2 2 2 6" xfId="2054" xr:uid="{00000000-0005-0000-0000-0000EE070000}"/>
    <cellStyle name="Calculation 2 2 2 2 2 2 2 7" xfId="2055" xr:uid="{00000000-0005-0000-0000-0000EF070000}"/>
    <cellStyle name="Calculation 2 2 2 2 2 2 3" xfId="2056" xr:uid="{00000000-0005-0000-0000-0000F0070000}"/>
    <cellStyle name="Calculation 2 2 2 2 2 2 3 2" xfId="2057" xr:uid="{00000000-0005-0000-0000-0000F1070000}"/>
    <cellStyle name="Calculation 2 2 2 2 2 2 3 2 2" xfId="2058" xr:uid="{00000000-0005-0000-0000-0000F2070000}"/>
    <cellStyle name="Calculation 2 2 2 2 2 2 3 2 3" xfId="2059" xr:uid="{00000000-0005-0000-0000-0000F3070000}"/>
    <cellStyle name="Calculation 2 2 2 2 2 2 3 2 4" xfId="2060" xr:uid="{00000000-0005-0000-0000-0000F4070000}"/>
    <cellStyle name="Calculation 2 2 2 2 2 2 3 3" xfId="2061" xr:uid="{00000000-0005-0000-0000-0000F5070000}"/>
    <cellStyle name="Calculation 2 2 2 2 2 2 3 4" xfId="2062" xr:uid="{00000000-0005-0000-0000-0000F6070000}"/>
    <cellStyle name="Calculation 2 2 2 2 2 2 3 5" xfId="2063" xr:uid="{00000000-0005-0000-0000-0000F7070000}"/>
    <cellStyle name="Calculation 2 2 2 2 2 2 3 6" xfId="2064" xr:uid="{00000000-0005-0000-0000-0000F8070000}"/>
    <cellStyle name="Calculation 2 2 2 2 2 2 4" xfId="2065" xr:uid="{00000000-0005-0000-0000-0000F9070000}"/>
    <cellStyle name="Calculation 2 2 2 2 2 2 4 2" xfId="2066" xr:uid="{00000000-0005-0000-0000-0000FA070000}"/>
    <cellStyle name="Calculation 2 2 2 2 2 2 4 2 2" xfId="2067" xr:uid="{00000000-0005-0000-0000-0000FB070000}"/>
    <cellStyle name="Calculation 2 2 2 2 2 2 4 2 3" xfId="2068" xr:uid="{00000000-0005-0000-0000-0000FC070000}"/>
    <cellStyle name="Calculation 2 2 2 2 2 2 4 2 4" xfId="2069" xr:uid="{00000000-0005-0000-0000-0000FD070000}"/>
    <cellStyle name="Calculation 2 2 2 2 2 2 4 3" xfId="2070" xr:uid="{00000000-0005-0000-0000-0000FE070000}"/>
    <cellStyle name="Calculation 2 2 2 2 2 2 4 4" xfId="2071" xr:uid="{00000000-0005-0000-0000-0000FF070000}"/>
    <cellStyle name="Calculation 2 2 2 2 2 2 4 5" xfId="2072" xr:uid="{00000000-0005-0000-0000-000000080000}"/>
    <cellStyle name="Calculation 2 2 2 2 2 2 4 6" xfId="2073" xr:uid="{00000000-0005-0000-0000-000001080000}"/>
    <cellStyle name="Calculation 2 2 2 2 2 2 5" xfId="2074" xr:uid="{00000000-0005-0000-0000-000002080000}"/>
    <cellStyle name="Calculation 2 2 2 2 2 2 5 2" xfId="2075" xr:uid="{00000000-0005-0000-0000-000003080000}"/>
    <cellStyle name="Calculation 2 2 2 2 2 2 5 3" xfId="2076" xr:uid="{00000000-0005-0000-0000-000004080000}"/>
    <cellStyle name="Calculation 2 2 2 2 2 2 5 4" xfId="2077" xr:uid="{00000000-0005-0000-0000-000005080000}"/>
    <cellStyle name="Calculation 2 2 2 2 2 2 6" xfId="2078" xr:uid="{00000000-0005-0000-0000-000006080000}"/>
    <cellStyle name="Calculation 2 2 2 2 2 2 6 2" xfId="2079" xr:uid="{00000000-0005-0000-0000-000007080000}"/>
    <cellStyle name="Calculation 2 2 2 2 2 2 6 3" xfId="2080" xr:uid="{00000000-0005-0000-0000-000008080000}"/>
    <cellStyle name="Calculation 2 2 2 2 2 2 6 4" xfId="2081" xr:uid="{00000000-0005-0000-0000-000009080000}"/>
    <cellStyle name="Calculation 2 2 2 2 2 2 7" xfId="2082" xr:uid="{00000000-0005-0000-0000-00000A080000}"/>
    <cellStyle name="Calculation 2 2 2 2 2 2 8" xfId="2083" xr:uid="{00000000-0005-0000-0000-00000B080000}"/>
    <cellStyle name="Calculation 2 2 2 2 2 2 9" xfId="2084" xr:uid="{00000000-0005-0000-0000-00000C080000}"/>
    <cellStyle name="Calculation 2 2 2 2 2 3" xfId="2085" xr:uid="{00000000-0005-0000-0000-00000D080000}"/>
    <cellStyle name="Calculation 2 2 2 2 2 3 2" xfId="2086" xr:uid="{00000000-0005-0000-0000-00000E080000}"/>
    <cellStyle name="Calculation 2 2 2 2 2 3 2 2" xfId="2087" xr:uid="{00000000-0005-0000-0000-00000F080000}"/>
    <cellStyle name="Calculation 2 2 2 2 2 3 2 2 2" xfId="2088" xr:uid="{00000000-0005-0000-0000-000010080000}"/>
    <cellStyle name="Calculation 2 2 2 2 2 3 2 2 3" xfId="2089" xr:uid="{00000000-0005-0000-0000-000011080000}"/>
    <cellStyle name="Calculation 2 2 2 2 2 3 2 2 4" xfId="2090" xr:uid="{00000000-0005-0000-0000-000012080000}"/>
    <cellStyle name="Calculation 2 2 2 2 2 3 2 3" xfId="2091" xr:uid="{00000000-0005-0000-0000-000013080000}"/>
    <cellStyle name="Calculation 2 2 2 2 2 3 2 4" xfId="2092" xr:uid="{00000000-0005-0000-0000-000014080000}"/>
    <cellStyle name="Calculation 2 2 2 2 2 3 2 5" xfId="2093" xr:uid="{00000000-0005-0000-0000-000015080000}"/>
    <cellStyle name="Calculation 2 2 2 2 2 3 2 6" xfId="2094" xr:uid="{00000000-0005-0000-0000-000016080000}"/>
    <cellStyle name="Calculation 2 2 2 2 2 3 3" xfId="2095" xr:uid="{00000000-0005-0000-0000-000017080000}"/>
    <cellStyle name="Calculation 2 2 2 2 2 3 3 2" xfId="2096" xr:uid="{00000000-0005-0000-0000-000018080000}"/>
    <cellStyle name="Calculation 2 2 2 2 2 3 3 2 2" xfId="2097" xr:uid="{00000000-0005-0000-0000-000019080000}"/>
    <cellStyle name="Calculation 2 2 2 2 2 3 3 2 3" xfId="2098" xr:uid="{00000000-0005-0000-0000-00001A080000}"/>
    <cellStyle name="Calculation 2 2 2 2 2 3 3 2 4" xfId="2099" xr:uid="{00000000-0005-0000-0000-00001B080000}"/>
    <cellStyle name="Calculation 2 2 2 2 2 3 3 3" xfId="2100" xr:uid="{00000000-0005-0000-0000-00001C080000}"/>
    <cellStyle name="Calculation 2 2 2 2 2 3 3 4" xfId="2101" xr:uid="{00000000-0005-0000-0000-00001D080000}"/>
    <cellStyle name="Calculation 2 2 2 2 2 3 3 5" xfId="2102" xr:uid="{00000000-0005-0000-0000-00001E080000}"/>
    <cellStyle name="Calculation 2 2 2 2 2 3 3 6" xfId="2103" xr:uid="{00000000-0005-0000-0000-00001F080000}"/>
    <cellStyle name="Calculation 2 2 2 2 2 3 4" xfId="2104" xr:uid="{00000000-0005-0000-0000-000020080000}"/>
    <cellStyle name="Calculation 2 2 2 2 2 3 4 2" xfId="2105" xr:uid="{00000000-0005-0000-0000-000021080000}"/>
    <cellStyle name="Calculation 2 2 2 2 2 3 4 3" xfId="2106" xr:uid="{00000000-0005-0000-0000-000022080000}"/>
    <cellStyle name="Calculation 2 2 2 2 2 3 4 4" xfId="2107" xr:uid="{00000000-0005-0000-0000-000023080000}"/>
    <cellStyle name="Calculation 2 2 2 2 2 3 5" xfId="2108" xr:uid="{00000000-0005-0000-0000-000024080000}"/>
    <cellStyle name="Calculation 2 2 2 2 2 3 5 2" xfId="2109" xr:uid="{00000000-0005-0000-0000-000025080000}"/>
    <cellStyle name="Calculation 2 2 2 2 2 3 5 3" xfId="2110" xr:uid="{00000000-0005-0000-0000-000026080000}"/>
    <cellStyle name="Calculation 2 2 2 2 2 3 5 4" xfId="2111" xr:uid="{00000000-0005-0000-0000-000027080000}"/>
    <cellStyle name="Calculation 2 2 2 2 2 3 6" xfId="2112" xr:uid="{00000000-0005-0000-0000-000028080000}"/>
    <cellStyle name="Calculation 2 2 2 2 2 3 7" xfId="2113" xr:uid="{00000000-0005-0000-0000-000029080000}"/>
    <cellStyle name="Calculation 2 2 2 2 2 3 8" xfId="2114" xr:uid="{00000000-0005-0000-0000-00002A080000}"/>
    <cellStyle name="Calculation 2 2 2 2 2 4" xfId="2115" xr:uid="{00000000-0005-0000-0000-00002B080000}"/>
    <cellStyle name="Calculation 2 2 2 2 2 4 2" xfId="2116" xr:uid="{00000000-0005-0000-0000-00002C080000}"/>
    <cellStyle name="Calculation 2 2 2 2 2 4 2 2" xfId="2117" xr:uid="{00000000-0005-0000-0000-00002D080000}"/>
    <cellStyle name="Calculation 2 2 2 2 2 4 2 2 2" xfId="2118" xr:uid="{00000000-0005-0000-0000-00002E080000}"/>
    <cellStyle name="Calculation 2 2 2 2 2 4 2 2 3" xfId="2119" xr:uid="{00000000-0005-0000-0000-00002F080000}"/>
    <cellStyle name="Calculation 2 2 2 2 2 4 2 2 4" xfId="2120" xr:uid="{00000000-0005-0000-0000-000030080000}"/>
    <cellStyle name="Calculation 2 2 2 2 2 4 2 3" xfId="2121" xr:uid="{00000000-0005-0000-0000-000031080000}"/>
    <cellStyle name="Calculation 2 2 2 2 2 4 2 4" xfId="2122" xr:uid="{00000000-0005-0000-0000-000032080000}"/>
    <cellStyle name="Calculation 2 2 2 2 2 4 2 5" xfId="2123" xr:uid="{00000000-0005-0000-0000-000033080000}"/>
    <cellStyle name="Calculation 2 2 2 2 2 4 2 6" xfId="2124" xr:uid="{00000000-0005-0000-0000-000034080000}"/>
    <cellStyle name="Calculation 2 2 2 2 2 4 3" xfId="2125" xr:uid="{00000000-0005-0000-0000-000035080000}"/>
    <cellStyle name="Calculation 2 2 2 2 2 4 3 2" xfId="2126" xr:uid="{00000000-0005-0000-0000-000036080000}"/>
    <cellStyle name="Calculation 2 2 2 2 2 4 3 2 2" xfId="2127" xr:uid="{00000000-0005-0000-0000-000037080000}"/>
    <cellStyle name="Calculation 2 2 2 2 2 4 3 2 3" xfId="2128" xr:uid="{00000000-0005-0000-0000-000038080000}"/>
    <cellStyle name="Calculation 2 2 2 2 2 4 3 2 4" xfId="2129" xr:uid="{00000000-0005-0000-0000-000039080000}"/>
    <cellStyle name="Calculation 2 2 2 2 2 4 3 3" xfId="2130" xr:uid="{00000000-0005-0000-0000-00003A080000}"/>
    <cellStyle name="Calculation 2 2 2 2 2 4 3 4" xfId="2131" xr:uid="{00000000-0005-0000-0000-00003B080000}"/>
    <cellStyle name="Calculation 2 2 2 2 2 4 3 5" xfId="2132" xr:uid="{00000000-0005-0000-0000-00003C080000}"/>
    <cellStyle name="Calculation 2 2 2 2 2 4 3 6" xfId="2133" xr:uid="{00000000-0005-0000-0000-00003D080000}"/>
    <cellStyle name="Calculation 2 2 2 2 2 4 4" xfId="2134" xr:uid="{00000000-0005-0000-0000-00003E080000}"/>
    <cellStyle name="Calculation 2 2 2 2 2 4 4 2" xfId="2135" xr:uid="{00000000-0005-0000-0000-00003F080000}"/>
    <cellStyle name="Calculation 2 2 2 2 2 4 4 3" xfId="2136" xr:uid="{00000000-0005-0000-0000-000040080000}"/>
    <cellStyle name="Calculation 2 2 2 2 2 4 4 4" xfId="2137" xr:uid="{00000000-0005-0000-0000-000041080000}"/>
    <cellStyle name="Calculation 2 2 2 2 2 4 5" xfId="2138" xr:uid="{00000000-0005-0000-0000-000042080000}"/>
    <cellStyle name="Calculation 2 2 2 2 2 4 5 2" xfId="2139" xr:uid="{00000000-0005-0000-0000-000043080000}"/>
    <cellStyle name="Calculation 2 2 2 2 2 4 5 3" xfId="2140" xr:uid="{00000000-0005-0000-0000-000044080000}"/>
    <cellStyle name="Calculation 2 2 2 2 2 4 5 4" xfId="2141" xr:uid="{00000000-0005-0000-0000-000045080000}"/>
    <cellStyle name="Calculation 2 2 2 2 2 4 6" xfId="2142" xr:uid="{00000000-0005-0000-0000-000046080000}"/>
    <cellStyle name="Calculation 2 2 2 2 2 4 7" xfId="2143" xr:uid="{00000000-0005-0000-0000-000047080000}"/>
    <cellStyle name="Calculation 2 2 2 2 2 4 8" xfId="2144" xr:uid="{00000000-0005-0000-0000-000048080000}"/>
    <cellStyle name="Calculation 2 2 2 2 2 5" xfId="2145" xr:uid="{00000000-0005-0000-0000-000049080000}"/>
    <cellStyle name="Calculation 2 2 2 2 2 5 10" xfId="2146" xr:uid="{00000000-0005-0000-0000-00004A080000}"/>
    <cellStyle name="Calculation 2 2 2 2 2 5 2" xfId="2147" xr:uid="{00000000-0005-0000-0000-00004B080000}"/>
    <cellStyle name="Calculation 2 2 2 2 2 5 2 2" xfId="2148" xr:uid="{00000000-0005-0000-0000-00004C080000}"/>
    <cellStyle name="Calculation 2 2 2 2 2 5 2 2 2" xfId="2149" xr:uid="{00000000-0005-0000-0000-00004D080000}"/>
    <cellStyle name="Calculation 2 2 2 2 2 5 2 2 3" xfId="2150" xr:uid="{00000000-0005-0000-0000-00004E080000}"/>
    <cellStyle name="Calculation 2 2 2 2 2 5 2 2 4" xfId="2151" xr:uid="{00000000-0005-0000-0000-00004F080000}"/>
    <cellStyle name="Calculation 2 2 2 2 2 5 2 3" xfId="2152" xr:uid="{00000000-0005-0000-0000-000050080000}"/>
    <cellStyle name="Calculation 2 2 2 2 2 5 2 4" xfId="2153" xr:uid="{00000000-0005-0000-0000-000051080000}"/>
    <cellStyle name="Calculation 2 2 2 2 2 5 2 5" xfId="2154" xr:uid="{00000000-0005-0000-0000-000052080000}"/>
    <cellStyle name="Calculation 2 2 2 2 2 5 2 6" xfId="2155" xr:uid="{00000000-0005-0000-0000-000053080000}"/>
    <cellStyle name="Calculation 2 2 2 2 2 5 3" xfId="2156" xr:uid="{00000000-0005-0000-0000-000054080000}"/>
    <cellStyle name="Calculation 2 2 2 2 2 5 3 2" xfId="2157" xr:uid="{00000000-0005-0000-0000-000055080000}"/>
    <cellStyle name="Calculation 2 2 2 2 2 5 3 2 2" xfId="2158" xr:uid="{00000000-0005-0000-0000-000056080000}"/>
    <cellStyle name="Calculation 2 2 2 2 2 5 3 2 3" xfId="2159" xr:uid="{00000000-0005-0000-0000-000057080000}"/>
    <cellStyle name="Calculation 2 2 2 2 2 5 3 2 4" xfId="2160" xr:uid="{00000000-0005-0000-0000-000058080000}"/>
    <cellStyle name="Calculation 2 2 2 2 2 5 3 3" xfId="2161" xr:uid="{00000000-0005-0000-0000-000059080000}"/>
    <cellStyle name="Calculation 2 2 2 2 2 5 3 4" xfId="2162" xr:uid="{00000000-0005-0000-0000-00005A080000}"/>
    <cellStyle name="Calculation 2 2 2 2 2 5 3 5" xfId="2163" xr:uid="{00000000-0005-0000-0000-00005B080000}"/>
    <cellStyle name="Calculation 2 2 2 2 2 5 3 6" xfId="2164" xr:uid="{00000000-0005-0000-0000-00005C080000}"/>
    <cellStyle name="Calculation 2 2 2 2 2 5 4" xfId="2165" xr:uid="{00000000-0005-0000-0000-00005D080000}"/>
    <cellStyle name="Calculation 2 2 2 2 2 5 4 2" xfId="2166" xr:uid="{00000000-0005-0000-0000-00005E080000}"/>
    <cellStyle name="Calculation 2 2 2 2 2 5 4 2 2" xfId="2167" xr:uid="{00000000-0005-0000-0000-00005F080000}"/>
    <cellStyle name="Calculation 2 2 2 2 2 5 4 2 3" xfId="2168" xr:uid="{00000000-0005-0000-0000-000060080000}"/>
    <cellStyle name="Calculation 2 2 2 2 2 5 4 2 4" xfId="2169" xr:uid="{00000000-0005-0000-0000-000061080000}"/>
    <cellStyle name="Calculation 2 2 2 2 2 5 4 3" xfId="2170" xr:uid="{00000000-0005-0000-0000-000062080000}"/>
    <cellStyle name="Calculation 2 2 2 2 2 5 4 4" xfId="2171" xr:uid="{00000000-0005-0000-0000-000063080000}"/>
    <cellStyle name="Calculation 2 2 2 2 2 5 4 5" xfId="2172" xr:uid="{00000000-0005-0000-0000-000064080000}"/>
    <cellStyle name="Calculation 2 2 2 2 2 5 4 6" xfId="2173" xr:uid="{00000000-0005-0000-0000-000065080000}"/>
    <cellStyle name="Calculation 2 2 2 2 2 5 5" xfId="2174" xr:uid="{00000000-0005-0000-0000-000066080000}"/>
    <cellStyle name="Calculation 2 2 2 2 2 5 5 2" xfId="2175" xr:uid="{00000000-0005-0000-0000-000067080000}"/>
    <cellStyle name="Calculation 2 2 2 2 2 5 5 3" xfId="2176" xr:uid="{00000000-0005-0000-0000-000068080000}"/>
    <cellStyle name="Calculation 2 2 2 2 2 5 5 4" xfId="2177" xr:uid="{00000000-0005-0000-0000-000069080000}"/>
    <cellStyle name="Calculation 2 2 2 2 2 5 6" xfId="2178" xr:uid="{00000000-0005-0000-0000-00006A080000}"/>
    <cellStyle name="Calculation 2 2 2 2 2 5 6 2" xfId="2179" xr:uid="{00000000-0005-0000-0000-00006B080000}"/>
    <cellStyle name="Calculation 2 2 2 2 2 5 6 3" xfId="2180" xr:uid="{00000000-0005-0000-0000-00006C080000}"/>
    <cellStyle name="Calculation 2 2 2 2 2 5 6 4" xfId="2181" xr:uid="{00000000-0005-0000-0000-00006D080000}"/>
    <cellStyle name="Calculation 2 2 2 2 2 5 7" xfId="2182" xr:uid="{00000000-0005-0000-0000-00006E080000}"/>
    <cellStyle name="Calculation 2 2 2 2 2 5 8" xfId="2183" xr:uid="{00000000-0005-0000-0000-00006F080000}"/>
    <cellStyle name="Calculation 2 2 2 2 2 5 9" xfId="2184" xr:uid="{00000000-0005-0000-0000-000070080000}"/>
    <cellStyle name="Calculation 2 2 2 2 2 6" xfId="2185" xr:uid="{00000000-0005-0000-0000-000071080000}"/>
    <cellStyle name="Calculation 2 2 2 2 2 6 2" xfId="2186" xr:uid="{00000000-0005-0000-0000-000072080000}"/>
    <cellStyle name="Calculation 2 2 2 2 2 6 2 2" xfId="2187" xr:uid="{00000000-0005-0000-0000-000073080000}"/>
    <cellStyle name="Calculation 2 2 2 2 2 6 2 2 2" xfId="2188" xr:uid="{00000000-0005-0000-0000-000074080000}"/>
    <cellStyle name="Calculation 2 2 2 2 2 6 2 2 3" xfId="2189" xr:uid="{00000000-0005-0000-0000-000075080000}"/>
    <cellStyle name="Calculation 2 2 2 2 2 6 2 2 4" xfId="2190" xr:uid="{00000000-0005-0000-0000-000076080000}"/>
    <cellStyle name="Calculation 2 2 2 2 2 6 2 3" xfId="2191" xr:uid="{00000000-0005-0000-0000-000077080000}"/>
    <cellStyle name="Calculation 2 2 2 2 2 6 2 4" xfId="2192" xr:uid="{00000000-0005-0000-0000-000078080000}"/>
    <cellStyle name="Calculation 2 2 2 2 2 6 2 5" xfId="2193" xr:uid="{00000000-0005-0000-0000-000079080000}"/>
    <cellStyle name="Calculation 2 2 2 2 2 6 2 6" xfId="2194" xr:uid="{00000000-0005-0000-0000-00007A080000}"/>
    <cellStyle name="Calculation 2 2 2 2 2 6 3" xfId="2195" xr:uid="{00000000-0005-0000-0000-00007B080000}"/>
    <cellStyle name="Calculation 2 2 2 2 2 6 3 2" xfId="2196" xr:uid="{00000000-0005-0000-0000-00007C080000}"/>
    <cellStyle name="Calculation 2 2 2 2 2 6 3 2 2" xfId="2197" xr:uid="{00000000-0005-0000-0000-00007D080000}"/>
    <cellStyle name="Calculation 2 2 2 2 2 6 3 2 3" xfId="2198" xr:uid="{00000000-0005-0000-0000-00007E080000}"/>
    <cellStyle name="Calculation 2 2 2 2 2 6 3 2 4" xfId="2199" xr:uid="{00000000-0005-0000-0000-00007F080000}"/>
    <cellStyle name="Calculation 2 2 2 2 2 6 3 3" xfId="2200" xr:uid="{00000000-0005-0000-0000-000080080000}"/>
    <cellStyle name="Calculation 2 2 2 2 2 6 3 4" xfId="2201" xr:uid="{00000000-0005-0000-0000-000081080000}"/>
    <cellStyle name="Calculation 2 2 2 2 2 6 3 5" xfId="2202" xr:uid="{00000000-0005-0000-0000-000082080000}"/>
    <cellStyle name="Calculation 2 2 2 2 2 6 3 6" xfId="2203" xr:uid="{00000000-0005-0000-0000-000083080000}"/>
    <cellStyle name="Calculation 2 2 2 2 2 6 4" xfId="2204" xr:uid="{00000000-0005-0000-0000-000084080000}"/>
    <cellStyle name="Calculation 2 2 2 2 2 6 4 2" xfId="2205" xr:uid="{00000000-0005-0000-0000-000085080000}"/>
    <cellStyle name="Calculation 2 2 2 2 2 6 4 3" xfId="2206" xr:uid="{00000000-0005-0000-0000-000086080000}"/>
    <cellStyle name="Calculation 2 2 2 2 2 6 4 4" xfId="2207" xr:uid="{00000000-0005-0000-0000-000087080000}"/>
    <cellStyle name="Calculation 2 2 2 2 2 6 5" xfId="2208" xr:uid="{00000000-0005-0000-0000-000088080000}"/>
    <cellStyle name="Calculation 2 2 2 2 2 6 5 2" xfId="2209" xr:uid="{00000000-0005-0000-0000-000089080000}"/>
    <cellStyle name="Calculation 2 2 2 2 2 6 5 3" xfId="2210" xr:uid="{00000000-0005-0000-0000-00008A080000}"/>
    <cellStyle name="Calculation 2 2 2 2 2 6 5 4" xfId="2211" xr:uid="{00000000-0005-0000-0000-00008B080000}"/>
    <cellStyle name="Calculation 2 2 2 2 2 6 6" xfId="2212" xr:uid="{00000000-0005-0000-0000-00008C080000}"/>
    <cellStyle name="Calculation 2 2 2 2 2 6 7" xfId="2213" xr:uid="{00000000-0005-0000-0000-00008D080000}"/>
    <cellStyle name="Calculation 2 2 2 2 2 6 8" xfId="2214" xr:uid="{00000000-0005-0000-0000-00008E080000}"/>
    <cellStyle name="Calculation 2 2 2 2 2 7" xfId="2215" xr:uid="{00000000-0005-0000-0000-00008F080000}"/>
    <cellStyle name="Calculation 2 2 2 2 2 7 2" xfId="2216" xr:uid="{00000000-0005-0000-0000-000090080000}"/>
    <cellStyle name="Calculation 2 2 2 2 2 7 2 2" xfId="2217" xr:uid="{00000000-0005-0000-0000-000091080000}"/>
    <cellStyle name="Calculation 2 2 2 2 2 7 2 2 2" xfId="2218" xr:uid="{00000000-0005-0000-0000-000092080000}"/>
    <cellStyle name="Calculation 2 2 2 2 2 7 2 2 3" xfId="2219" xr:uid="{00000000-0005-0000-0000-000093080000}"/>
    <cellStyle name="Calculation 2 2 2 2 2 7 2 2 4" xfId="2220" xr:uid="{00000000-0005-0000-0000-000094080000}"/>
    <cellStyle name="Calculation 2 2 2 2 2 7 2 3" xfId="2221" xr:uid="{00000000-0005-0000-0000-000095080000}"/>
    <cellStyle name="Calculation 2 2 2 2 2 7 2 4" xfId="2222" xr:uid="{00000000-0005-0000-0000-000096080000}"/>
    <cellStyle name="Calculation 2 2 2 2 2 7 2 5" xfId="2223" xr:uid="{00000000-0005-0000-0000-000097080000}"/>
    <cellStyle name="Calculation 2 2 2 2 2 7 2 6" xfId="2224" xr:uid="{00000000-0005-0000-0000-000098080000}"/>
    <cellStyle name="Calculation 2 2 2 2 2 7 3" xfId="2225" xr:uid="{00000000-0005-0000-0000-000099080000}"/>
    <cellStyle name="Calculation 2 2 2 2 2 7 3 2" xfId="2226" xr:uid="{00000000-0005-0000-0000-00009A080000}"/>
    <cellStyle name="Calculation 2 2 2 2 2 7 3 3" xfId="2227" xr:uid="{00000000-0005-0000-0000-00009B080000}"/>
    <cellStyle name="Calculation 2 2 2 2 2 7 3 4" xfId="2228" xr:uid="{00000000-0005-0000-0000-00009C080000}"/>
    <cellStyle name="Calculation 2 2 2 2 2 7 4" xfId="2229" xr:uid="{00000000-0005-0000-0000-00009D080000}"/>
    <cellStyle name="Calculation 2 2 2 2 2 7 5" xfId="2230" xr:uid="{00000000-0005-0000-0000-00009E080000}"/>
    <cellStyle name="Calculation 2 2 2 2 2 7 6" xfId="2231" xr:uid="{00000000-0005-0000-0000-00009F080000}"/>
    <cellStyle name="Calculation 2 2 2 2 2 7 7" xfId="2232" xr:uid="{00000000-0005-0000-0000-0000A0080000}"/>
    <cellStyle name="Calculation 2 2 2 2 2 8" xfId="2233" xr:uid="{00000000-0005-0000-0000-0000A1080000}"/>
    <cellStyle name="Calculation 2 2 2 2 2 8 2" xfId="2234" xr:uid="{00000000-0005-0000-0000-0000A2080000}"/>
    <cellStyle name="Calculation 2 2 2 2 2 8 2 2" xfId="2235" xr:uid="{00000000-0005-0000-0000-0000A3080000}"/>
    <cellStyle name="Calculation 2 2 2 2 2 8 2 3" xfId="2236" xr:uid="{00000000-0005-0000-0000-0000A4080000}"/>
    <cellStyle name="Calculation 2 2 2 2 2 8 2 4" xfId="2237" xr:uid="{00000000-0005-0000-0000-0000A5080000}"/>
    <cellStyle name="Calculation 2 2 2 2 2 8 3" xfId="2238" xr:uid="{00000000-0005-0000-0000-0000A6080000}"/>
    <cellStyle name="Calculation 2 2 2 2 2 8 4" xfId="2239" xr:uid="{00000000-0005-0000-0000-0000A7080000}"/>
    <cellStyle name="Calculation 2 2 2 2 2 8 5" xfId="2240" xr:uid="{00000000-0005-0000-0000-0000A8080000}"/>
    <cellStyle name="Calculation 2 2 2 2 2 8 6" xfId="2241" xr:uid="{00000000-0005-0000-0000-0000A9080000}"/>
    <cellStyle name="Calculation 2 2 2 2 2 9" xfId="2242" xr:uid="{00000000-0005-0000-0000-0000AA080000}"/>
    <cellStyle name="Calculation 2 2 2 2 2 9 2" xfId="2243" xr:uid="{00000000-0005-0000-0000-0000AB080000}"/>
    <cellStyle name="Calculation 2 2 2 2 2 9 2 2" xfId="2244" xr:uid="{00000000-0005-0000-0000-0000AC080000}"/>
    <cellStyle name="Calculation 2 2 2 2 2 9 2 3" xfId="2245" xr:uid="{00000000-0005-0000-0000-0000AD080000}"/>
    <cellStyle name="Calculation 2 2 2 2 2 9 2 4" xfId="2246" xr:uid="{00000000-0005-0000-0000-0000AE080000}"/>
    <cellStyle name="Calculation 2 2 2 2 2 9 3" xfId="2247" xr:uid="{00000000-0005-0000-0000-0000AF080000}"/>
    <cellStyle name="Calculation 2 2 2 2 2 9 4" xfId="2248" xr:uid="{00000000-0005-0000-0000-0000B0080000}"/>
    <cellStyle name="Calculation 2 2 2 2 2 9 5" xfId="2249" xr:uid="{00000000-0005-0000-0000-0000B1080000}"/>
    <cellStyle name="Calculation 2 2 2 2 2 9 6" xfId="2250" xr:uid="{00000000-0005-0000-0000-0000B2080000}"/>
    <cellStyle name="Calculation 2 2 2 2 3" xfId="2251" xr:uid="{00000000-0005-0000-0000-0000B3080000}"/>
    <cellStyle name="Calculation 2 2 2 2 3 2" xfId="2252" xr:uid="{00000000-0005-0000-0000-0000B4080000}"/>
    <cellStyle name="Calculation 2 2 2 2 3 2 2" xfId="2253" xr:uid="{00000000-0005-0000-0000-0000B5080000}"/>
    <cellStyle name="Calculation 2 2 2 2 3 2 3" xfId="2254" xr:uid="{00000000-0005-0000-0000-0000B6080000}"/>
    <cellStyle name="Calculation 2 2 2 2 3 2 4" xfId="2255" xr:uid="{00000000-0005-0000-0000-0000B7080000}"/>
    <cellStyle name="Calculation 2 2 2 2 3 3" xfId="2256" xr:uid="{00000000-0005-0000-0000-0000B8080000}"/>
    <cellStyle name="Calculation 2 2 2 2 3 4" xfId="2257" xr:uid="{00000000-0005-0000-0000-0000B9080000}"/>
    <cellStyle name="Calculation 2 2 2 2 3 5" xfId="2258" xr:uid="{00000000-0005-0000-0000-0000BA080000}"/>
    <cellStyle name="Calculation 2 2 2 2 3 6" xfId="2259" xr:uid="{00000000-0005-0000-0000-0000BB080000}"/>
    <cellStyle name="Calculation 2 2 2 2 4" xfId="2260" xr:uid="{00000000-0005-0000-0000-0000BC080000}"/>
    <cellStyle name="Calculation 2 2 2 2 4 2" xfId="2261" xr:uid="{00000000-0005-0000-0000-0000BD080000}"/>
    <cellStyle name="Calculation 2 2 2 2 4 3" xfId="2262" xr:uid="{00000000-0005-0000-0000-0000BE080000}"/>
    <cellStyle name="Calculation 2 2 2 2 4 4" xfId="2263" xr:uid="{00000000-0005-0000-0000-0000BF080000}"/>
    <cellStyle name="Calculation 2 2 2 2 5" xfId="2264" xr:uid="{00000000-0005-0000-0000-0000C0080000}"/>
    <cellStyle name="Calculation 2 2 2 2 6" xfId="2265" xr:uid="{00000000-0005-0000-0000-0000C1080000}"/>
    <cellStyle name="Calculation 2 2 2 2 7" xfId="2266" xr:uid="{00000000-0005-0000-0000-0000C2080000}"/>
    <cellStyle name="Calculation 2 2 2 3" xfId="2267" xr:uid="{00000000-0005-0000-0000-0000C3080000}"/>
    <cellStyle name="Calculation 2 2 2 3 10" xfId="2268" xr:uid="{00000000-0005-0000-0000-0000C4080000}"/>
    <cellStyle name="Calculation 2 2 2 3 10 2" xfId="2269" xr:uid="{00000000-0005-0000-0000-0000C5080000}"/>
    <cellStyle name="Calculation 2 2 2 3 10 3" xfId="2270" xr:uid="{00000000-0005-0000-0000-0000C6080000}"/>
    <cellStyle name="Calculation 2 2 2 3 10 4" xfId="2271" xr:uid="{00000000-0005-0000-0000-0000C7080000}"/>
    <cellStyle name="Calculation 2 2 2 3 11" xfId="2272" xr:uid="{00000000-0005-0000-0000-0000C8080000}"/>
    <cellStyle name="Calculation 2 2 2 3 11 2" xfId="2273" xr:uid="{00000000-0005-0000-0000-0000C9080000}"/>
    <cellStyle name="Calculation 2 2 2 3 11 3" xfId="2274" xr:uid="{00000000-0005-0000-0000-0000CA080000}"/>
    <cellStyle name="Calculation 2 2 2 3 11 4" xfId="2275" xr:uid="{00000000-0005-0000-0000-0000CB080000}"/>
    <cellStyle name="Calculation 2 2 2 3 12" xfId="2276" xr:uid="{00000000-0005-0000-0000-0000CC080000}"/>
    <cellStyle name="Calculation 2 2 2 3 13" xfId="2277" xr:uid="{00000000-0005-0000-0000-0000CD080000}"/>
    <cellStyle name="Calculation 2 2 2 3 14" xfId="2278" xr:uid="{00000000-0005-0000-0000-0000CE080000}"/>
    <cellStyle name="Calculation 2 2 2 3 2" xfId="2279" xr:uid="{00000000-0005-0000-0000-0000CF080000}"/>
    <cellStyle name="Calculation 2 2 2 3 2 2" xfId="2280" xr:uid="{00000000-0005-0000-0000-0000D0080000}"/>
    <cellStyle name="Calculation 2 2 2 3 2 2 2" xfId="2281" xr:uid="{00000000-0005-0000-0000-0000D1080000}"/>
    <cellStyle name="Calculation 2 2 2 3 2 2 2 2" xfId="2282" xr:uid="{00000000-0005-0000-0000-0000D2080000}"/>
    <cellStyle name="Calculation 2 2 2 3 2 2 2 2 2" xfId="2283" xr:uid="{00000000-0005-0000-0000-0000D3080000}"/>
    <cellStyle name="Calculation 2 2 2 3 2 2 2 2 3" xfId="2284" xr:uid="{00000000-0005-0000-0000-0000D4080000}"/>
    <cellStyle name="Calculation 2 2 2 3 2 2 2 2 4" xfId="2285" xr:uid="{00000000-0005-0000-0000-0000D5080000}"/>
    <cellStyle name="Calculation 2 2 2 3 2 2 2 3" xfId="2286" xr:uid="{00000000-0005-0000-0000-0000D6080000}"/>
    <cellStyle name="Calculation 2 2 2 3 2 2 2 4" xfId="2287" xr:uid="{00000000-0005-0000-0000-0000D7080000}"/>
    <cellStyle name="Calculation 2 2 2 3 2 2 2 5" xfId="2288" xr:uid="{00000000-0005-0000-0000-0000D8080000}"/>
    <cellStyle name="Calculation 2 2 2 3 2 2 2 6" xfId="2289" xr:uid="{00000000-0005-0000-0000-0000D9080000}"/>
    <cellStyle name="Calculation 2 2 2 3 2 2 3" xfId="2290" xr:uid="{00000000-0005-0000-0000-0000DA080000}"/>
    <cellStyle name="Calculation 2 2 2 3 2 2 3 2" xfId="2291" xr:uid="{00000000-0005-0000-0000-0000DB080000}"/>
    <cellStyle name="Calculation 2 2 2 3 2 2 3 3" xfId="2292" xr:uid="{00000000-0005-0000-0000-0000DC080000}"/>
    <cellStyle name="Calculation 2 2 2 3 2 2 3 4" xfId="2293" xr:uid="{00000000-0005-0000-0000-0000DD080000}"/>
    <cellStyle name="Calculation 2 2 2 3 2 2 4" xfId="2294" xr:uid="{00000000-0005-0000-0000-0000DE080000}"/>
    <cellStyle name="Calculation 2 2 2 3 2 2 5" xfId="2295" xr:uid="{00000000-0005-0000-0000-0000DF080000}"/>
    <cellStyle name="Calculation 2 2 2 3 2 2 6" xfId="2296" xr:uid="{00000000-0005-0000-0000-0000E0080000}"/>
    <cellStyle name="Calculation 2 2 2 3 2 2 7" xfId="2297" xr:uid="{00000000-0005-0000-0000-0000E1080000}"/>
    <cellStyle name="Calculation 2 2 2 3 2 3" xfId="2298" xr:uid="{00000000-0005-0000-0000-0000E2080000}"/>
    <cellStyle name="Calculation 2 2 2 3 2 3 2" xfId="2299" xr:uid="{00000000-0005-0000-0000-0000E3080000}"/>
    <cellStyle name="Calculation 2 2 2 3 2 3 2 2" xfId="2300" xr:uid="{00000000-0005-0000-0000-0000E4080000}"/>
    <cellStyle name="Calculation 2 2 2 3 2 3 2 3" xfId="2301" xr:uid="{00000000-0005-0000-0000-0000E5080000}"/>
    <cellStyle name="Calculation 2 2 2 3 2 3 2 4" xfId="2302" xr:uid="{00000000-0005-0000-0000-0000E6080000}"/>
    <cellStyle name="Calculation 2 2 2 3 2 3 3" xfId="2303" xr:uid="{00000000-0005-0000-0000-0000E7080000}"/>
    <cellStyle name="Calculation 2 2 2 3 2 3 4" xfId="2304" xr:uid="{00000000-0005-0000-0000-0000E8080000}"/>
    <cellStyle name="Calculation 2 2 2 3 2 3 5" xfId="2305" xr:uid="{00000000-0005-0000-0000-0000E9080000}"/>
    <cellStyle name="Calculation 2 2 2 3 2 3 6" xfId="2306" xr:uid="{00000000-0005-0000-0000-0000EA080000}"/>
    <cellStyle name="Calculation 2 2 2 3 2 4" xfId="2307" xr:uid="{00000000-0005-0000-0000-0000EB080000}"/>
    <cellStyle name="Calculation 2 2 2 3 2 4 2" xfId="2308" xr:uid="{00000000-0005-0000-0000-0000EC080000}"/>
    <cellStyle name="Calculation 2 2 2 3 2 4 2 2" xfId="2309" xr:uid="{00000000-0005-0000-0000-0000ED080000}"/>
    <cellStyle name="Calculation 2 2 2 3 2 4 2 3" xfId="2310" xr:uid="{00000000-0005-0000-0000-0000EE080000}"/>
    <cellStyle name="Calculation 2 2 2 3 2 4 2 4" xfId="2311" xr:uid="{00000000-0005-0000-0000-0000EF080000}"/>
    <cellStyle name="Calculation 2 2 2 3 2 4 3" xfId="2312" xr:uid="{00000000-0005-0000-0000-0000F0080000}"/>
    <cellStyle name="Calculation 2 2 2 3 2 4 4" xfId="2313" xr:uid="{00000000-0005-0000-0000-0000F1080000}"/>
    <cellStyle name="Calculation 2 2 2 3 2 4 5" xfId="2314" xr:uid="{00000000-0005-0000-0000-0000F2080000}"/>
    <cellStyle name="Calculation 2 2 2 3 2 4 6" xfId="2315" xr:uid="{00000000-0005-0000-0000-0000F3080000}"/>
    <cellStyle name="Calculation 2 2 2 3 2 5" xfId="2316" xr:uid="{00000000-0005-0000-0000-0000F4080000}"/>
    <cellStyle name="Calculation 2 2 2 3 2 5 2" xfId="2317" xr:uid="{00000000-0005-0000-0000-0000F5080000}"/>
    <cellStyle name="Calculation 2 2 2 3 2 5 3" xfId="2318" xr:uid="{00000000-0005-0000-0000-0000F6080000}"/>
    <cellStyle name="Calculation 2 2 2 3 2 5 4" xfId="2319" xr:uid="{00000000-0005-0000-0000-0000F7080000}"/>
    <cellStyle name="Calculation 2 2 2 3 2 6" xfId="2320" xr:uid="{00000000-0005-0000-0000-0000F8080000}"/>
    <cellStyle name="Calculation 2 2 2 3 2 6 2" xfId="2321" xr:uid="{00000000-0005-0000-0000-0000F9080000}"/>
    <cellStyle name="Calculation 2 2 2 3 2 6 3" xfId="2322" xr:uid="{00000000-0005-0000-0000-0000FA080000}"/>
    <cellStyle name="Calculation 2 2 2 3 2 6 4" xfId="2323" xr:uid="{00000000-0005-0000-0000-0000FB080000}"/>
    <cellStyle name="Calculation 2 2 2 3 2 7" xfId="2324" xr:uid="{00000000-0005-0000-0000-0000FC080000}"/>
    <cellStyle name="Calculation 2 2 2 3 2 8" xfId="2325" xr:uid="{00000000-0005-0000-0000-0000FD080000}"/>
    <cellStyle name="Calculation 2 2 2 3 2 9" xfId="2326" xr:uid="{00000000-0005-0000-0000-0000FE080000}"/>
    <cellStyle name="Calculation 2 2 2 3 3" xfId="2327" xr:uid="{00000000-0005-0000-0000-0000FF080000}"/>
    <cellStyle name="Calculation 2 2 2 3 3 2" xfId="2328" xr:uid="{00000000-0005-0000-0000-000000090000}"/>
    <cellStyle name="Calculation 2 2 2 3 3 2 2" xfId="2329" xr:uid="{00000000-0005-0000-0000-000001090000}"/>
    <cellStyle name="Calculation 2 2 2 3 3 2 2 2" xfId="2330" xr:uid="{00000000-0005-0000-0000-000002090000}"/>
    <cellStyle name="Calculation 2 2 2 3 3 2 2 3" xfId="2331" xr:uid="{00000000-0005-0000-0000-000003090000}"/>
    <cellStyle name="Calculation 2 2 2 3 3 2 2 4" xfId="2332" xr:uid="{00000000-0005-0000-0000-000004090000}"/>
    <cellStyle name="Calculation 2 2 2 3 3 2 3" xfId="2333" xr:uid="{00000000-0005-0000-0000-000005090000}"/>
    <cellStyle name="Calculation 2 2 2 3 3 2 4" xfId="2334" xr:uid="{00000000-0005-0000-0000-000006090000}"/>
    <cellStyle name="Calculation 2 2 2 3 3 2 5" xfId="2335" xr:uid="{00000000-0005-0000-0000-000007090000}"/>
    <cellStyle name="Calculation 2 2 2 3 3 2 6" xfId="2336" xr:uid="{00000000-0005-0000-0000-000008090000}"/>
    <cellStyle name="Calculation 2 2 2 3 3 3" xfId="2337" xr:uid="{00000000-0005-0000-0000-000009090000}"/>
    <cellStyle name="Calculation 2 2 2 3 3 3 2" xfId="2338" xr:uid="{00000000-0005-0000-0000-00000A090000}"/>
    <cellStyle name="Calculation 2 2 2 3 3 3 2 2" xfId="2339" xr:uid="{00000000-0005-0000-0000-00000B090000}"/>
    <cellStyle name="Calculation 2 2 2 3 3 3 2 3" xfId="2340" xr:uid="{00000000-0005-0000-0000-00000C090000}"/>
    <cellStyle name="Calculation 2 2 2 3 3 3 2 4" xfId="2341" xr:uid="{00000000-0005-0000-0000-00000D090000}"/>
    <cellStyle name="Calculation 2 2 2 3 3 3 3" xfId="2342" xr:uid="{00000000-0005-0000-0000-00000E090000}"/>
    <cellStyle name="Calculation 2 2 2 3 3 3 4" xfId="2343" xr:uid="{00000000-0005-0000-0000-00000F090000}"/>
    <cellStyle name="Calculation 2 2 2 3 3 3 5" xfId="2344" xr:uid="{00000000-0005-0000-0000-000010090000}"/>
    <cellStyle name="Calculation 2 2 2 3 3 3 6" xfId="2345" xr:uid="{00000000-0005-0000-0000-000011090000}"/>
    <cellStyle name="Calculation 2 2 2 3 3 4" xfId="2346" xr:uid="{00000000-0005-0000-0000-000012090000}"/>
    <cellStyle name="Calculation 2 2 2 3 3 4 2" xfId="2347" xr:uid="{00000000-0005-0000-0000-000013090000}"/>
    <cellStyle name="Calculation 2 2 2 3 3 4 3" xfId="2348" xr:uid="{00000000-0005-0000-0000-000014090000}"/>
    <cellStyle name="Calculation 2 2 2 3 3 4 4" xfId="2349" xr:uid="{00000000-0005-0000-0000-000015090000}"/>
    <cellStyle name="Calculation 2 2 2 3 3 5" xfId="2350" xr:uid="{00000000-0005-0000-0000-000016090000}"/>
    <cellStyle name="Calculation 2 2 2 3 3 5 2" xfId="2351" xr:uid="{00000000-0005-0000-0000-000017090000}"/>
    <cellStyle name="Calculation 2 2 2 3 3 5 3" xfId="2352" xr:uid="{00000000-0005-0000-0000-000018090000}"/>
    <cellStyle name="Calculation 2 2 2 3 3 5 4" xfId="2353" xr:uid="{00000000-0005-0000-0000-000019090000}"/>
    <cellStyle name="Calculation 2 2 2 3 3 6" xfId="2354" xr:uid="{00000000-0005-0000-0000-00001A090000}"/>
    <cellStyle name="Calculation 2 2 2 3 3 7" xfId="2355" xr:uid="{00000000-0005-0000-0000-00001B090000}"/>
    <cellStyle name="Calculation 2 2 2 3 3 8" xfId="2356" xr:uid="{00000000-0005-0000-0000-00001C090000}"/>
    <cellStyle name="Calculation 2 2 2 3 4" xfId="2357" xr:uid="{00000000-0005-0000-0000-00001D090000}"/>
    <cellStyle name="Calculation 2 2 2 3 4 2" xfId="2358" xr:uid="{00000000-0005-0000-0000-00001E090000}"/>
    <cellStyle name="Calculation 2 2 2 3 4 2 2" xfId="2359" xr:uid="{00000000-0005-0000-0000-00001F090000}"/>
    <cellStyle name="Calculation 2 2 2 3 4 2 2 2" xfId="2360" xr:uid="{00000000-0005-0000-0000-000020090000}"/>
    <cellStyle name="Calculation 2 2 2 3 4 2 2 3" xfId="2361" xr:uid="{00000000-0005-0000-0000-000021090000}"/>
    <cellStyle name="Calculation 2 2 2 3 4 2 2 4" xfId="2362" xr:uid="{00000000-0005-0000-0000-000022090000}"/>
    <cellStyle name="Calculation 2 2 2 3 4 2 3" xfId="2363" xr:uid="{00000000-0005-0000-0000-000023090000}"/>
    <cellStyle name="Calculation 2 2 2 3 4 2 4" xfId="2364" xr:uid="{00000000-0005-0000-0000-000024090000}"/>
    <cellStyle name="Calculation 2 2 2 3 4 2 5" xfId="2365" xr:uid="{00000000-0005-0000-0000-000025090000}"/>
    <cellStyle name="Calculation 2 2 2 3 4 2 6" xfId="2366" xr:uid="{00000000-0005-0000-0000-000026090000}"/>
    <cellStyle name="Calculation 2 2 2 3 4 3" xfId="2367" xr:uid="{00000000-0005-0000-0000-000027090000}"/>
    <cellStyle name="Calculation 2 2 2 3 4 3 2" xfId="2368" xr:uid="{00000000-0005-0000-0000-000028090000}"/>
    <cellStyle name="Calculation 2 2 2 3 4 3 2 2" xfId="2369" xr:uid="{00000000-0005-0000-0000-000029090000}"/>
    <cellStyle name="Calculation 2 2 2 3 4 3 2 3" xfId="2370" xr:uid="{00000000-0005-0000-0000-00002A090000}"/>
    <cellStyle name="Calculation 2 2 2 3 4 3 2 4" xfId="2371" xr:uid="{00000000-0005-0000-0000-00002B090000}"/>
    <cellStyle name="Calculation 2 2 2 3 4 3 3" xfId="2372" xr:uid="{00000000-0005-0000-0000-00002C090000}"/>
    <cellStyle name="Calculation 2 2 2 3 4 3 4" xfId="2373" xr:uid="{00000000-0005-0000-0000-00002D090000}"/>
    <cellStyle name="Calculation 2 2 2 3 4 3 5" xfId="2374" xr:uid="{00000000-0005-0000-0000-00002E090000}"/>
    <cellStyle name="Calculation 2 2 2 3 4 3 6" xfId="2375" xr:uid="{00000000-0005-0000-0000-00002F090000}"/>
    <cellStyle name="Calculation 2 2 2 3 4 4" xfId="2376" xr:uid="{00000000-0005-0000-0000-000030090000}"/>
    <cellStyle name="Calculation 2 2 2 3 4 4 2" xfId="2377" xr:uid="{00000000-0005-0000-0000-000031090000}"/>
    <cellStyle name="Calculation 2 2 2 3 4 4 3" xfId="2378" xr:uid="{00000000-0005-0000-0000-000032090000}"/>
    <cellStyle name="Calculation 2 2 2 3 4 4 4" xfId="2379" xr:uid="{00000000-0005-0000-0000-000033090000}"/>
    <cellStyle name="Calculation 2 2 2 3 4 5" xfId="2380" xr:uid="{00000000-0005-0000-0000-000034090000}"/>
    <cellStyle name="Calculation 2 2 2 3 4 5 2" xfId="2381" xr:uid="{00000000-0005-0000-0000-000035090000}"/>
    <cellStyle name="Calculation 2 2 2 3 4 5 3" xfId="2382" xr:uid="{00000000-0005-0000-0000-000036090000}"/>
    <cellStyle name="Calculation 2 2 2 3 4 5 4" xfId="2383" xr:uid="{00000000-0005-0000-0000-000037090000}"/>
    <cellStyle name="Calculation 2 2 2 3 4 6" xfId="2384" xr:uid="{00000000-0005-0000-0000-000038090000}"/>
    <cellStyle name="Calculation 2 2 2 3 4 7" xfId="2385" xr:uid="{00000000-0005-0000-0000-000039090000}"/>
    <cellStyle name="Calculation 2 2 2 3 4 8" xfId="2386" xr:uid="{00000000-0005-0000-0000-00003A090000}"/>
    <cellStyle name="Calculation 2 2 2 3 5" xfId="2387" xr:uid="{00000000-0005-0000-0000-00003B090000}"/>
    <cellStyle name="Calculation 2 2 2 3 5 10" xfId="2388" xr:uid="{00000000-0005-0000-0000-00003C090000}"/>
    <cellStyle name="Calculation 2 2 2 3 5 2" xfId="2389" xr:uid="{00000000-0005-0000-0000-00003D090000}"/>
    <cellStyle name="Calculation 2 2 2 3 5 2 2" xfId="2390" xr:uid="{00000000-0005-0000-0000-00003E090000}"/>
    <cellStyle name="Calculation 2 2 2 3 5 2 2 2" xfId="2391" xr:uid="{00000000-0005-0000-0000-00003F090000}"/>
    <cellStyle name="Calculation 2 2 2 3 5 2 2 3" xfId="2392" xr:uid="{00000000-0005-0000-0000-000040090000}"/>
    <cellStyle name="Calculation 2 2 2 3 5 2 2 4" xfId="2393" xr:uid="{00000000-0005-0000-0000-000041090000}"/>
    <cellStyle name="Calculation 2 2 2 3 5 2 3" xfId="2394" xr:uid="{00000000-0005-0000-0000-000042090000}"/>
    <cellStyle name="Calculation 2 2 2 3 5 2 4" xfId="2395" xr:uid="{00000000-0005-0000-0000-000043090000}"/>
    <cellStyle name="Calculation 2 2 2 3 5 2 5" xfId="2396" xr:uid="{00000000-0005-0000-0000-000044090000}"/>
    <cellStyle name="Calculation 2 2 2 3 5 2 6" xfId="2397" xr:uid="{00000000-0005-0000-0000-000045090000}"/>
    <cellStyle name="Calculation 2 2 2 3 5 3" xfId="2398" xr:uid="{00000000-0005-0000-0000-000046090000}"/>
    <cellStyle name="Calculation 2 2 2 3 5 3 2" xfId="2399" xr:uid="{00000000-0005-0000-0000-000047090000}"/>
    <cellStyle name="Calculation 2 2 2 3 5 3 2 2" xfId="2400" xr:uid="{00000000-0005-0000-0000-000048090000}"/>
    <cellStyle name="Calculation 2 2 2 3 5 3 2 3" xfId="2401" xr:uid="{00000000-0005-0000-0000-000049090000}"/>
    <cellStyle name="Calculation 2 2 2 3 5 3 2 4" xfId="2402" xr:uid="{00000000-0005-0000-0000-00004A090000}"/>
    <cellStyle name="Calculation 2 2 2 3 5 3 3" xfId="2403" xr:uid="{00000000-0005-0000-0000-00004B090000}"/>
    <cellStyle name="Calculation 2 2 2 3 5 3 4" xfId="2404" xr:uid="{00000000-0005-0000-0000-00004C090000}"/>
    <cellStyle name="Calculation 2 2 2 3 5 3 5" xfId="2405" xr:uid="{00000000-0005-0000-0000-00004D090000}"/>
    <cellStyle name="Calculation 2 2 2 3 5 3 6" xfId="2406" xr:uid="{00000000-0005-0000-0000-00004E090000}"/>
    <cellStyle name="Calculation 2 2 2 3 5 4" xfId="2407" xr:uid="{00000000-0005-0000-0000-00004F090000}"/>
    <cellStyle name="Calculation 2 2 2 3 5 4 2" xfId="2408" xr:uid="{00000000-0005-0000-0000-000050090000}"/>
    <cellStyle name="Calculation 2 2 2 3 5 4 2 2" xfId="2409" xr:uid="{00000000-0005-0000-0000-000051090000}"/>
    <cellStyle name="Calculation 2 2 2 3 5 4 2 3" xfId="2410" xr:uid="{00000000-0005-0000-0000-000052090000}"/>
    <cellStyle name="Calculation 2 2 2 3 5 4 2 4" xfId="2411" xr:uid="{00000000-0005-0000-0000-000053090000}"/>
    <cellStyle name="Calculation 2 2 2 3 5 4 3" xfId="2412" xr:uid="{00000000-0005-0000-0000-000054090000}"/>
    <cellStyle name="Calculation 2 2 2 3 5 4 4" xfId="2413" xr:uid="{00000000-0005-0000-0000-000055090000}"/>
    <cellStyle name="Calculation 2 2 2 3 5 4 5" xfId="2414" xr:uid="{00000000-0005-0000-0000-000056090000}"/>
    <cellStyle name="Calculation 2 2 2 3 5 4 6" xfId="2415" xr:uid="{00000000-0005-0000-0000-000057090000}"/>
    <cellStyle name="Calculation 2 2 2 3 5 5" xfId="2416" xr:uid="{00000000-0005-0000-0000-000058090000}"/>
    <cellStyle name="Calculation 2 2 2 3 5 5 2" xfId="2417" xr:uid="{00000000-0005-0000-0000-000059090000}"/>
    <cellStyle name="Calculation 2 2 2 3 5 5 3" xfId="2418" xr:uid="{00000000-0005-0000-0000-00005A090000}"/>
    <cellStyle name="Calculation 2 2 2 3 5 5 4" xfId="2419" xr:uid="{00000000-0005-0000-0000-00005B090000}"/>
    <cellStyle name="Calculation 2 2 2 3 5 6" xfId="2420" xr:uid="{00000000-0005-0000-0000-00005C090000}"/>
    <cellStyle name="Calculation 2 2 2 3 5 6 2" xfId="2421" xr:uid="{00000000-0005-0000-0000-00005D090000}"/>
    <cellStyle name="Calculation 2 2 2 3 5 6 3" xfId="2422" xr:uid="{00000000-0005-0000-0000-00005E090000}"/>
    <cellStyle name="Calculation 2 2 2 3 5 6 4" xfId="2423" xr:uid="{00000000-0005-0000-0000-00005F090000}"/>
    <cellStyle name="Calculation 2 2 2 3 5 7" xfId="2424" xr:uid="{00000000-0005-0000-0000-000060090000}"/>
    <cellStyle name="Calculation 2 2 2 3 5 8" xfId="2425" xr:uid="{00000000-0005-0000-0000-000061090000}"/>
    <cellStyle name="Calculation 2 2 2 3 5 9" xfId="2426" xr:uid="{00000000-0005-0000-0000-000062090000}"/>
    <cellStyle name="Calculation 2 2 2 3 6" xfId="2427" xr:uid="{00000000-0005-0000-0000-000063090000}"/>
    <cellStyle name="Calculation 2 2 2 3 6 2" xfId="2428" xr:uid="{00000000-0005-0000-0000-000064090000}"/>
    <cellStyle name="Calculation 2 2 2 3 6 2 2" xfId="2429" xr:uid="{00000000-0005-0000-0000-000065090000}"/>
    <cellStyle name="Calculation 2 2 2 3 6 2 2 2" xfId="2430" xr:uid="{00000000-0005-0000-0000-000066090000}"/>
    <cellStyle name="Calculation 2 2 2 3 6 2 2 3" xfId="2431" xr:uid="{00000000-0005-0000-0000-000067090000}"/>
    <cellStyle name="Calculation 2 2 2 3 6 2 2 4" xfId="2432" xr:uid="{00000000-0005-0000-0000-000068090000}"/>
    <cellStyle name="Calculation 2 2 2 3 6 2 3" xfId="2433" xr:uid="{00000000-0005-0000-0000-000069090000}"/>
    <cellStyle name="Calculation 2 2 2 3 6 2 4" xfId="2434" xr:uid="{00000000-0005-0000-0000-00006A090000}"/>
    <cellStyle name="Calculation 2 2 2 3 6 2 5" xfId="2435" xr:uid="{00000000-0005-0000-0000-00006B090000}"/>
    <cellStyle name="Calculation 2 2 2 3 6 2 6" xfId="2436" xr:uid="{00000000-0005-0000-0000-00006C090000}"/>
    <cellStyle name="Calculation 2 2 2 3 6 3" xfId="2437" xr:uid="{00000000-0005-0000-0000-00006D090000}"/>
    <cellStyle name="Calculation 2 2 2 3 6 3 2" xfId="2438" xr:uid="{00000000-0005-0000-0000-00006E090000}"/>
    <cellStyle name="Calculation 2 2 2 3 6 3 2 2" xfId="2439" xr:uid="{00000000-0005-0000-0000-00006F090000}"/>
    <cellStyle name="Calculation 2 2 2 3 6 3 2 3" xfId="2440" xr:uid="{00000000-0005-0000-0000-000070090000}"/>
    <cellStyle name="Calculation 2 2 2 3 6 3 2 4" xfId="2441" xr:uid="{00000000-0005-0000-0000-000071090000}"/>
    <cellStyle name="Calculation 2 2 2 3 6 3 3" xfId="2442" xr:uid="{00000000-0005-0000-0000-000072090000}"/>
    <cellStyle name="Calculation 2 2 2 3 6 3 4" xfId="2443" xr:uid="{00000000-0005-0000-0000-000073090000}"/>
    <cellStyle name="Calculation 2 2 2 3 6 3 5" xfId="2444" xr:uid="{00000000-0005-0000-0000-000074090000}"/>
    <cellStyle name="Calculation 2 2 2 3 6 3 6" xfId="2445" xr:uid="{00000000-0005-0000-0000-000075090000}"/>
    <cellStyle name="Calculation 2 2 2 3 6 4" xfId="2446" xr:uid="{00000000-0005-0000-0000-000076090000}"/>
    <cellStyle name="Calculation 2 2 2 3 6 4 2" xfId="2447" xr:uid="{00000000-0005-0000-0000-000077090000}"/>
    <cellStyle name="Calculation 2 2 2 3 6 4 3" xfId="2448" xr:uid="{00000000-0005-0000-0000-000078090000}"/>
    <cellStyle name="Calculation 2 2 2 3 6 4 4" xfId="2449" xr:uid="{00000000-0005-0000-0000-000079090000}"/>
    <cellStyle name="Calculation 2 2 2 3 6 5" xfId="2450" xr:uid="{00000000-0005-0000-0000-00007A090000}"/>
    <cellStyle name="Calculation 2 2 2 3 6 5 2" xfId="2451" xr:uid="{00000000-0005-0000-0000-00007B090000}"/>
    <cellStyle name="Calculation 2 2 2 3 6 5 3" xfId="2452" xr:uid="{00000000-0005-0000-0000-00007C090000}"/>
    <cellStyle name="Calculation 2 2 2 3 6 5 4" xfId="2453" xr:uid="{00000000-0005-0000-0000-00007D090000}"/>
    <cellStyle name="Calculation 2 2 2 3 6 6" xfId="2454" xr:uid="{00000000-0005-0000-0000-00007E090000}"/>
    <cellStyle name="Calculation 2 2 2 3 6 7" xfId="2455" xr:uid="{00000000-0005-0000-0000-00007F090000}"/>
    <cellStyle name="Calculation 2 2 2 3 6 8" xfId="2456" xr:uid="{00000000-0005-0000-0000-000080090000}"/>
    <cellStyle name="Calculation 2 2 2 3 7" xfId="2457" xr:uid="{00000000-0005-0000-0000-000081090000}"/>
    <cellStyle name="Calculation 2 2 2 3 7 2" xfId="2458" xr:uid="{00000000-0005-0000-0000-000082090000}"/>
    <cellStyle name="Calculation 2 2 2 3 7 2 2" xfId="2459" xr:uid="{00000000-0005-0000-0000-000083090000}"/>
    <cellStyle name="Calculation 2 2 2 3 7 2 2 2" xfId="2460" xr:uid="{00000000-0005-0000-0000-000084090000}"/>
    <cellStyle name="Calculation 2 2 2 3 7 2 2 3" xfId="2461" xr:uid="{00000000-0005-0000-0000-000085090000}"/>
    <cellStyle name="Calculation 2 2 2 3 7 2 2 4" xfId="2462" xr:uid="{00000000-0005-0000-0000-000086090000}"/>
    <cellStyle name="Calculation 2 2 2 3 7 2 3" xfId="2463" xr:uid="{00000000-0005-0000-0000-000087090000}"/>
    <cellStyle name="Calculation 2 2 2 3 7 2 4" xfId="2464" xr:uid="{00000000-0005-0000-0000-000088090000}"/>
    <cellStyle name="Calculation 2 2 2 3 7 2 5" xfId="2465" xr:uid="{00000000-0005-0000-0000-000089090000}"/>
    <cellStyle name="Calculation 2 2 2 3 7 2 6" xfId="2466" xr:uid="{00000000-0005-0000-0000-00008A090000}"/>
    <cellStyle name="Calculation 2 2 2 3 7 3" xfId="2467" xr:uid="{00000000-0005-0000-0000-00008B090000}"/>
    <cellStyle name="Calculation 2 2 2 3 7 3 2" xfId="2468" xr:uid="{00000000-0005-0000-0000-00008C090000}"/>
    <cellStyle name="Calculation 2 2 2 3 7 3 3" xfId="2469" xr:uid="{00000000-0005-0000-0000-00008D090000}"/>
    <cellStyle name="Calculation 2 2 2 3 7 3 4" xfId="2470" xr:uid="{00000000-0005-0000-0000-00008E090000}"/>
    <cellStyle name="Calculation 2 2 2 3 7 4" xfId="2471" xr:uid="{00000000-0005-0000-0000-00008F090000}"/>
    <cellStyle name="Calculation 2 2 2 3 7 5" xfId="2472" xr:uid="{00000000-0005-0000-0000-000090090000}"/>
    <cellStyle name="Calculation 2 2 2 3 7 6" xfId="2473" xr:uid="{00000000-0005-0000-0000-000091090000}"/>
    <cellStyle name="Calculation 2 2 2 3 7 7" xfId="2474" xr:uid="{00000000-0005-0000-0000-000092090000}"/>
    <cellStyle name="Calculation 2 2 2 3 8" xfId="2475" xr:uid="{00000000-0005-0000-0000-000093090000}"/>
    <cellStyle name="Calculation 2 2 2 3 8 2" xfId="2476" xr:uid="{00000000-0005-0000-0000-000094090000}"/>
    <cellStyle name="Calculation 2 2 2 3 8 2 2" xfId="2477" xr:uid="{00000000-0005-0000-0000-000095090000}"/>
    <cellStyle name="Calculation 2 2 2 3 8 2 3" xfId="2478" xr:uid="{00000000-0005-0000-0000-000096090000}"/>
    <cellStyle name="Calculation 2 2 2 3 8 2 4" xfId="2479" xr:uid="{00000000-0005-0000-0000-000097090000}"/>
    <cellStyle name="Calculation 2 2 2 3 8 3" xfId="2480" xr:uid="{00000000-0005-0000-0000-000098090000}"/>
    <cellStyle name="Calculation 2 2 2 3 8 4" xfId="2481" xr:uid="{00000000-0005-0000-0000-000099090000}"/>
    <cellStyle name="Calculation 2 2 2 3 8 5" xfId="2482" xr:uid="{00000000-0005-0000-0000-00009A090000}"/>
    <cellStyle name="Calculation 2 2 2 3 8 6" xfId="2483" xr:uid="{00000000-0005-0000-0000-00009B090000}"/>
    <cellStyle name="Calculation 2 2 2 3 9" xfId="2484" xr:uid="{00000000-0005-0000-0000-00009C090000}"/>
    <cellStyle name="Calculation 2 2 2 3 9 2" xfId="2485" xr:uid="{00000000-0005-0000-0000-00009D090000}"/>
    <cellStyle name="Calculation 2 2 2 3 9 2 2" xfId="2486" xr:uid="{00000000-0005-0000-0000-00009E090000}"/>
    <cellStyle name="Calculation 2 2 2 3 9 2 3" xfId="2487" xr:uid="{00000000-0005-0000-0000-00009F090000}"/>
    <cellStyle name="Calculation 2 2 2 3 9 2 4" xfId="2488" xr:uid="{00000000-0005-0000-0000-0000A0090000}"/>
    <cellStyle name="Calculation 2 2 2 3 9 3" xfId="2489" xr:uid="{00000000-0005-0000-0000-0000A1090000}"/>
    <cellStyle name="Calculation 2 2 2 3 9 4" xfId="2490" xr:uid="{00000000-0005-0000-0000-0000A2090000}"/>
    <cellStyle name="Calculation 2 2 2 3 9 5" xfId="2491" xr:uid="{00000000-0005-0000-0000-0000A3090000}"/>
    <cellStyle name="Calculation 2 2 2 3 9 6" xfId="2492" xr:uid="{00000000-0005-0000-0000-0000A4090000}"/>
    <cellStyle name="Calculation 2 2 2 4" xfId="2493" xr:uid="{00000000-0005-0000-0000-0000A5090000}"/>
    <cellStyle name="Calculation 2 2 2 4 2" xfId="2494" xr:uid="{00000000-0005-0000-0000-0000A6090000}"/>
    <cellStyle name="Calculation 2 2 2 4 2 2" xfId="2495" xr:uid="{00000000-0005-0000-0000-0000A7090000}"/>
    <cellStyle name="Calculation 2 2 2 4 2 3" xfId="2496" xr:uid="{00000000-0005-0000-0000-0000A8090000}"/>
    <cellStyle name="Calculation 2 2 2 4 2 4" xfId="2497" xr:uid="{00000000-0005-0000-0000-0000A9090000}"/>
    <cellStyle name="Calculation 2 2 2 4 3" xfId="2498" xr:uid="{00000000-0005-0000-0000-0000AA090000}"/>
    <cellStyle name="Calculation 2 2 2 4 4" xfId="2499" xr:uid="{00000000-0005-0000-0000-0000AB090000}"/>
    <cellStyle name="Calculation 2 2 2 4 5" xfId="2500" xr:uid="{00000000-0005-0000-0000-0000AC090000}"/>
    <cellStyle name="Calculation 2 2 2 4 6" xfId="2501" xr:uid="{00000000-0005-0000-0000-0000AD090000}"/>
    <cellStyle name="Calculation 2 2 2 5" xfId="2502" xr:uid="{00000000-0005-0000-0000-0000AE090000}"/>
    <cellStyle name="Calculation 2 2 2 5 2" xfId="2503" xr:uid="{00000000-0005-0000-0000-0000AF090000}"/>
    <cellStyle name="Calculation 2 2 2 5 3" xfId="2504" xr:uid="{00000000-0005-0000-0000-0000B0090000}"/>
    <cellStyle name="Calculation 2 2 2 5 4" xfId="2505" xr:uid="{00000000-0005-0000-0000-0000B1090000}"/>
    <cellStyle name="Calculation 2 2 2 6" xfId="2506" xr:uid="{00000000-0005-0000-0000-0000B2090000}"/>
    <cellStyle name="Calculation 2 2 2 7" xfId="2507" xr:uid="{00000000-0005-0000-0000-0000B3090000}"/>
    <cellStyle name="Calculation 2 2 2 8" xfId="2508" xr:uid="{00000000-0005-0000-0000-0000B4090000}"/>
    <cellStyle name="Calculation 2 2 3" xfId="2509" xr:uid="{00000000-0005-0000-0000-0000B5090000}"/>
    <cellStyle name="Calculation 2 2 4" xfId="2510" xr:uid="{00000000-0005-0000-0000-0000B6090000}"/>
    <cellStyle name="Calculation 2 2 4 10" xfId="2511" xr:uid="{00000000-0005-0000-0000-0000B7090000}"/>
    <cellStyle name="Calculation 2 2 4 10 2" xfId="2512" xr:uid="{00000000-0005-0000-0000-0000B8090000}"/>
    <cellStyle name="Calculation 2 2 4 10 3" xfId="2513" xr:uid="{00000000-0005-0000-0000-0000B9090000}"/>
    <cellStyle name="Calculation 2 2 4 10 4" xfId="2514" xr:uid="{00000000-0005-0000-0000-0000BA090000}"/>
    <cellStyle name="Calculation 2 2 4 11" xfId="2515" xr:uid="{00000000-0005-0000-0000-0000BB090000}"/>
    <cellStyle name="Calculation 2 2 4 11 2" xfId="2516" xr:uid="{00000000-0005-0000-0000-0000BC090000}"/>
    <cellStyle name="Calculation 2 2 4 11 3" xfId="2517" xr:uid="{00000000-0005-0000-0000-0000BD090000}"/>
    <cellStyle name="Calculation 2 2 4 11 4" xfId="2518" xr:uid="{00000000-0005-0000-0000-0000BE090000}"/>
    <cellStyle name="Calculation 2 2 4 12" xfId="2519" xr:uid="{00000000-0005-0000-0000-0000BF090000}"/>
    <cellStyle name="Calculation 2 2 4 13" xfId="2520" xr:uid="{00000000-0005-0000-0000-0000C0090000}"/>
    <cellStyle name="Calculation 2 2 4 14" xfId="2521" xr:uid="{00000000-0005-0000-0000-0000C1090000}"/>
    <cellStyle name="Calculation 2 2 4 2" xfId="2522" xr:uid="{00000000-0005-0000-0000-0000C2090000}"/>
    <cellStyle name="Calculation 2 2 4 2 2" xfId="2523" xr:uid="{00000000-0005-0000-0000-0000C3090000}"/>
    <cellStyle name="Calculation 2 2 4 2 2 2" xfId="2524" xr:uid="{00000000-0005-0000-0000-0000C4090000}"/>
    <cellStyle name="Calculation 2 2 4 2 2 2 2" xfId="2525" xr:uid="{00000000-0005-0000-0000-0000C5090000}"/>
    <cellStyle name="Calculation 2 2 4 2 2 2 2 2" xfId="2526" xr:uid="{00000000-0005-0000-0000-0000C6090000}"/>
    <cellStyle name="Calculation 2 2 4 2 2 2 2 3" xfId="2527" xr:uid="{00000000-0005-0000-0000-0000C7090000}"/>
    <cellStyle name="Calculation 2 2 4 2 2 2 2 4" xfId="2528" xr:uid="{00000000-0005-0000-0000-0000C8090000}"/>
    <cellStyle name="Calculation 2 2 4 2 2 2 3" xfId="2529" xr:uid="{00000000-0005-0000-0000-0000C9090000}"/>
    <cellStyle name="Calculation 2 2 4 2 2 2 4" xfId="2530" xr:uid="{00000000-0005-0000-0000-0000CA090000}"/>
    <cellStyle name="Calculation 2 2 4 2 2 2 5" xfId="2531" xr:uid="{00000000-0005-0000-0000-0000CB090000}"/>
    <cellStyle name="Calculation 2 2 4 2 2 2 6" xfId="2532" xr:uid="{00000000-0005-0000-0000-0000CC090000}"/>
    <cellStyle name="Calculation 2 2 4 2 2 3" xfId="2533" xr:uid="{00000000-0005-0000-0000-0000CD090000}"/>
    <cellStyle name="Calculation 2 2 4 2 2 3 2" xfId="2534" xr:uid="{00000000-0005-0000-0000-0000CE090000}"/>
    <cellStyle name="Calculation 2 2 4 2 2 3 3" xfId="2535" xr:uid="{00000000-0005-0000-0000-0000CF090000}"/>
    <cellStyle name="Calculation 2 2 4 2 2 3 4" xfId="2536" xr:uid="{00000000-0005-0000-0000-0000D0090000}"/>
    <cellStyle name="Calculation 2 2 4 2 2 4" xfId="2537" xr:uid="{00000000-0005-0000-0000-0000D1090000}"/>
    <cellStyle name="Calculation 2 2 4 2 2 5" xfId="2538" xr:uid="{00000000-0005-0000-0000-0000D2090000}"/>
    <cellStyle name="Calculation 2 2 4 2 2 6" xfId="2539" xr:uid="{00000000-0005-0000-0000-0000D3090000}"/>
    <cellStyle name="Calculation 2 2 4 2 2 7" xfId="2540" xr:uid="{00000000-0005-0000-0000-0000D4090000}"/>
    <cellStyle name="Calculation 2 2 4 2 3" xfId="2541" xr:uid="{00000000-0005-0000-0000-0000D5090000}"/>
    <cellStyle name="Calculation 2 2 4 2 3 2" xfId="2542" xr:uid="{00000000-0005-0000-0000-0000D6090000}"/>
    <cellStyle name="Calculation 2 2 4 2 3 2 2" xfId="2543" xr:uid="{00000000-0005-0000-0000-0000D7090000}"/>
    <cellStyle name="Calculation 2 2 4 2 3 2 3" xfId="2544" xr:uid="{00000000-0005-0000-0000-0000D8090000}"/>
    <cellStyle name="Calculation 2 2 4 2 3 2 4" xfId="2545" xr:uid="{00000000-0005-0000-0000-0000D9090000}"/>
    <cellStyle name="Calculation 2 2 4 2 3 3" xfId="2546" xr:uid="{00000000-0005-0000-0000-0000DA090000}"/>
    <cellStyle name="Calculation 2 2 4 2 3 4" xfId="2547" xr:uid="{00000000-0005-0000-0000-0000DB090000}"/>
    <cellStyle name="Calculation 2 2 4 2 3 5" xfId="2548" xr:uid="{00000000-0005-0000-0000-0000DC090000}"/>
    <cellStyle name="Calculation 2 2 4 2 3 6" xfId="2549" xr:uid="{00000000-0005-0000-0000-0000DD090000}"/>
    <cellStyle name="Calculation 2 2 4 2 4" xfId="2550" xr:uid="{00000000-0005-0000-0000-0000DE090000}"/>
    <cellStyle name="Calculation 2 2 4 2 4 2" xfId="2551" xr:uid="{00000000-0005-0000-0000-0000DF090000}"/>
    <cellStyle name="Calculation 2 2 4 2 4 2 2" xfId="2552" xr:uid="{00000000-0005-0000-0000-0000E0090000}"/>
    <cellStyle name="Calculation 2 2 4 2 4 2 3" xfId="2553" xr:uid="{00000000-0005-0000-0000-0000E1090000}"/>
    <cellStyle name="Calculation 2 2 4 2 4 2 4" xfId="2554" xr:uid="{00000000-0005-0000-0000-0000E2090000}"/>
    <cellStyle name="Calculation 2 2 4 2 4 3" xfId="2555" xr:uid="{00000000-0005-0000-0000-0000E3090000}"/>
    <cellStyle name="Calculation 2 2 4 2 4 4" xfId="2556" xr:uid="{00000000-0005-0000-0000-0000E4090000}"/>
    <cellStyle name="Calculation 2 2 4 2 4 5" xfId="2557" xr:uid="{00000000-0005-0000-0000-0000E5090000}"/>
    <cellStyle name="Calculation 2 2 4 2 4 6" xfId="2558" xr:uid="{00000000-0005-0000-0000-0000E6090000}"/>
    <cellStyle name="Calculation 2 2 4 2 5" xfId="2559" xr:uid="{00000000-0005-0000-0000-0000E7090000}"/>
    <cellStyle name="Calculation 2 2 4 2 5 2" xfId="2560" xr:uid="{00000000-0005-0000-0000-0000E8090000}"/>
    <cellStyle name="Calculation 2 2 4 2 5 3" xfId="2561" xr:uid="{00000000-0005-0000-0000-0000E9090000}"/>
    <cellStyle name="Calculation 2 2 4 2 5 4" xfId="2562" xr:uid="{00000000-0005-0000-0000-0000EA090000}"/>
    <cellStyle name="Calculation 2 2 4 2 6" xfId="2563" xr:uid="{00000000-0005-0000-0000-0000EB090000}"/>
    <cellStyle name="Calculation 2 2 4 2 6 2" xfId="2564" xr:uid="{00000000-0005-0000-0000-0000EC090000}"/>
    <cellStyle name="Calculation 2 2 4 2 6 3" xfId="2565" xr:uid="{00000000-0005-0000-0000-0000ED090000}"/>
    <cellStyle name="Calculation 2 2 4 2 6 4" xfId="2566" xr:uid="{00000000-0005-0000-0000-0000EE090000}"/>
    <cellStyle name="Calculation 2 2 4 2 7" xfId="2567" xr:uid="{00000000-0005-0000-0000-0000EF090000}"/>
    <cellStyle name="Calculation 2 2 4 2 8" xfId="2568" xr:uid="{00000000-0005-0000-0000-0000F0090000}"/>
    <cellStyle name="Calculation 2 2 4 2 9" xfId="2569" xr:uid="{00000000-0005-0000-0000-0000F1090000}"/>
    <cellStyle name="Calculation 2 2 4 3" xfId="2570" xr:uid="{00000000-0005-0000-0000-0000F2090000}"/>
    <cellStyle name="Calculation 2 2 4 3 2" xfId="2571" xr:uid="{00000000-0005-0000-0000-0000F3090000}"/>
    <cellStyle name="Calculation 2 2 4 3 2 2" xfId="2572" xr:uid="{00000000-0005-0000-0000-0000F4090000}"/>
    <cellStyle name="Calculation 2 2 4 3 2 2 2" xfId="2573" xr:uid="{00000000-0005-0000-0000-0000F5090000}"/>
    <cellStyle name="Calculation 2 2 4 3 2 2 3" xfId="2574" xr:uid="{00000000-0005-0000-0000-0000F6090000}"/>
    <cellStyle name="Calculation 2 2 4 3 2 2 4" xfId="2575" xr:uid="{00000000-0005-0000-0000-0000F7090000}"/>
    <cellStyle name="Calculation 2 2 4 3 2 3" xfId="2576" xr:uid="{00000000-0005-0000-0000-0000F8090000}"/>
    <cellStyle name="Calculation 2 2 4 3 2 4" xfId="2577" xr:uid="{00000000-0005-0000-0000-0000F9090000}"/>
    <cellStyle name="Calculation 2 2 4 3 2 5" xfId="2578" xr:uid="{00000000-0005-0000-0000-0000FA090000}"/>
    <cellStyle name="Calculation 2 2 4 3 2 6" xfId="2579" xr:uid="{00000000-0005-0000-0000-0000FB090000}"/>
    <cellStyle name="Calculation 2 2 4 3 3" xfId="2580" xr:uid="{00000000-0005-0000-0000-0000FC090000}"/>
    <cellStyle name="Calculation 2 2 4 3 3 2" xfId="2581" xr:uid="{00000000-0005-0000-0000-0000FD090000}"/>
    <cellStyle name="Calculation 2 2 4 3 3 2 2" xfId="2582" xr:uid="{00000000-0005-0000-0000-0000FE090000}"/>
    <cellStyle name="Calculation 2 2 4 3 3 2 3" xfId="2583" xr:uid="{00000000-0005-0000-0000-0000FF090000}"/>
    <cellStyle name="Calculation 2 2 4 3 3 2 4" xfId="2584" xr:uid="{00000000-0005-0000-0000-0000000A0000}"/>
    <cellStyle name="Calculation 2 2 4 3 3 3" xfId="2585" xr:uid="{00000000-0005-0000-0000-0000010A0000}"/>
    <cellStyle name="Calculation 2 2 4 3 3 4" xfId="2586" xr:uid="{00000000-0005-0000-0000-0000020A0000}"/>
    <cellStyle name="Calculation 2 2 4 3 3 5" xfId="2587" xr:uid="{00000000-0005-0000-0000-0000030A0000}"/>
    <cellStyle name="Calculation 2 2 4 3 3 6" xfId="2588" xr:uid="{00000000-0005-0000-0000-0000040A0000}"/>
    <cellStyle name="Calculation 2 2 4 3 4" xfId="2589" xr:uid="{00000000-0005-0000-0000-0000050A0000}"/>
    <cellStyle name="Calculation 2 2 4 3 4 2" xfId="2590" xr:uid="{00000000-0005-0000-0000-0000060A0000}"/>
    <cellStyle name="Calculation 2 2 4 3 4 3" xfId="2591" xr:uid="{00000000-0005-0000-0000-0000070A0000}"/>
    <cellStyle name="Calculation 2 2 4 3 4 4" xfId="2592" xr:uid="{00000000-0005-0000-0000-0000080A0000}"/>
    <cellStyle name="Calculation 2 2 4 3 5" xfId="2593" xr:uid="{00000000-0005-0000-0000-0000090A0000}"/>
    <cellStyle name="Calculation 2 2 4 3 5 2" xfId="2594" xr:uid="{00000000-0005-0000-0000-00000A0A0000}"/>
    <cellStyle name="Calculation 2 2 4 3 5 3" xfId="2595" xr:uid="{00000000-0005-0000-0000-00000B0A0000}"/>
    <cellStyle name="Calculation 2 2 4 3 5 4" xfId="2596" xr:uid="{00000000-0005-0000-0000-00000C0A0000}"/>
    <cellStyle name="Calculation 2 2 4 3 6" xfId="2597" xr:uid="{00000000-0005-0000-0000-00000D0A0000}"/>
    <cellStyle name="Calculation 2 2 4 3 7" xfId="2598" xr:uid="{00000000-0005-0000-0000-00000E0A0000}"/>
    <cellStyle name="Calculation 2 2 4 3 8" xfId="2599" xr:uid="{00000000-0005-0000-0000-00000F0A0000}"/>
    <cellStyle name="Calculation 2 2 4 4" xfId="2600" xr:uid="{00000000-0005-0000-0000-0000100A0000}"/>
    <cellStyle name="Calculation 2 2 4 4 2" xfId="2601" xr:uid="{00000000-0005-0000-0000-0000110A0000}"/>
    <cellStyle name="Calculation 2 2 4 4 2 2" xfId="2602" xr:uid="{00000000-0005-0000-0000-0000120A0000}"/>
    <cellStyle name="Calculation 2 2 4 4 2 2 2" xfId="2603" xr:uid="{00000000-0005-0000-0000-0000130A0000}"/>
    <cellStyle name="Calculation 2 2 4 4 2 2 3" xfId="2604" xr:uid="{00000000-0005-0000-0000-0000140A0000}"/>
    <cellStyle name="Calculation 2 2 4 4 2 2 4" xfId="2605" xr:uid="{00000000-0005-0000-0000-0000150A0000}"/>
    <cellStyle name="Calculation 2 2 4 4 2 3" xfId="2606" xr:uid="{00000000-0005-0000-0000-0000160A0000}"/>
    <cellStyle name="Calculation 2 2 4 4 2 4" xfId="2607" xr:uid="{00000000-0005-0000-0000-0000170A0000}"/>
    <cellStyle name="Calculation 2 2 4 4 2 5" xfId="2608" xr:uid="{00000000-0005-0000-0000-0000180A0000}"/>
    <cellStyle name="Calculation 2 2 4 4 2 6" xfId="2609" xr:uid="{00000000-0005-0000-0000-0000190A0000}"/>
    <cellStyle name="Calculation 2 2 4 4 3" xfId="2610" xr:uid="{00000000-0005-0000-0000-00001A0A0000}"/>
    <cellStyle name="Calculation 2 2 4 4 3 2" xfId="2611" xr:uid="{00000000-0005-0000-0000-00001B0A0000}"/>
    <cellStyle name="Calculation 2 2 4 4 3 2 2" xfId="2612" xr:uid="{00000000-0005-0000-0000-00001C0A0000}"/>
    <cellStyle name="Calculation 2 2 4 4 3 2 3" xfId="2613" xr:uid="{00000000-0005-0000-0000-00001D0A0000}"/>
    <cellStyle name="Calculation 2 2 4 4 3 2 4" xfId="2614" xr:uid="{00000000-0005-0000-0000-00001E0A0000}"/>
    <cellStyle name="Calculation 2 2 4 4 3 3" xfId="2615" xr:uid="{00000000-0005-0000-0000-00001F0A0000}"/>
    <cellStyle name="Calculation 2 2 4 4 3 4" xfId="2616" xr:uid="{00000000-0005-0000-0000-0000200A0000}"/>
    <cellStyle name="Calculation 2 2 4 4 3 5" xfId="2617" xr:uid="{00000000-0005-0000-0000-0000210A0000}"/>
    <cellStyle name="Calculation 2 2 4 4 3 6" xfId="2618" xr:uid="{00000000-0005-0000-0000-0000220A0000}"/>
    <cellStyle name="Calculation 2 2 4 4 4" xfId="2619" xr:uid="{00000000-0005-0000-0000-0000230A0000}"/>
    <cellStyle name="Calculation 2 2 4 4 4 2" xfId="2620" xr:uid="{00000000-0005-0000-0000-0000240A0000}"/>
    <cellStyle name="Calculation 2 2 4 4 4 3" xfId="2621" xr:uid="{00000000-0005-0000-0000-0000250A0000}"/>
    <cellStyle name="Calculation 2 2 4 4 4 4" xfId="2622" xr:uid="{00000000-0005-0000-0000-0000260A0000}"/>
    <cellStyle name="Calculation 2 2 4 4 5" xfId="2623" xr:uid="{00000000-0005-0000-0000-0000270A0000}"/>
    <cellStyle name="Calculation 2 2 4 4 5 2" xfId="2624" xr:uid="{00000000-0005-0000-0000-0000280A0000}"/>
    <cellStyle name="Calculation 2 2 4 4 5 3" xfId="2625" xr:uid="{00000000-0005-0000-0000-0000290A0000}"/>
    <cellStyle name="Calculation 2 2 4 4 5 4" xfId="2626" xr:uid="{00000000-0005-0000-0000-00002A0A0000}"/>
    <cellStyle name="Calculation 2 2 4 4 6" xfId="2627" xr:uid="{00000000-0005-0000-0000-00002B0A0000}"/>
    <cellStyle name="Calculation 2 2 4 4 7" xfId="2628" xr:uid="{00000000-0005-0000-0000-00002C0A0000}"/>
    <cellStyle name="Calculation 2 2 4 4 8" xfId="2629" xr:uid="{00000000-0005-0000-0000-00002D0A0000}"/>
    <cellStyle name="Calculation 2 2 4 5" xfId="2630" xr:uid="{00000000-0005-0000-0000-00002E0A0000}"/>
    <cellStyle name="Calculation 2 2 4 5 10" xfId="2631" xr:uid="{00000000-0005-0000-0000-00002F0A0000}"/>
    <cellStyle name="Calculation 2 2 4 5 2" xfId="2632" xr:uid="{00000000-0005-0000-0000-0000300A0000}"/>
    <cellStyle name="Calculation 2 2 4 5 2 2" xfId="2633" xr:uid="{00000000-0005-0000-0000-0000310A0000}"/>
    <cellStyle name="Calculation 2 2 4 5 2 2 2" xfId="2634" xr:uid="{00000000-0005-0000-0000-0000320A0000}"/>
    <cellStyle name="Calculation 2 2 4 5 2 2 3" xfId="2635" xr:uid="{00000000-0005-0000-0000-0000330A0000}"/>
    <cellStyle name="Calculation 2 2 4 5 2 2 4" xfId="2636" xr:uid="{00000000-0005-0000-0000-0000340A0000}"/>
    <cellStyle name="Calculation 2 2 4 5 2 3" xfId="2637" xr:uid="{00000000-0005-0000-0000-0000350A0000}"/>
    <cellStyle name="Calculation 2 2 4 5 2 4" xfId="2638" xr:uid="{00000000-0005-0000-0000-0000360A0000}"/>
    <cellStyle name="Calculation 2 2 4 5 2 5" xfId="2639" xr:uid="{00000000-0005-0000-0000-0000370A0000}"/>
    <cellStyle name="Calculation 2 2 4 5 2 6" xfId="2640" xr:uid="{00000000-0005-0000-0000-0000380A0000}"/>
    <cellStyle name="Calculation 2 2 4 5 3" xfId="2641" xr:uid="{00000000-0005-0000-0000-0000390A0000}"/>
    <cellStyle name="Calculation 2 2 4 5 3 2" xfId="2642" xr:uid="{00000000-0005-0000-0000-00003A0A0000}"/>
    <cellStyle name="Calculation 2 2 4 5 3 2 2" xfId="2643" xr:uid="{00000000-0005-0000-0000-00003B0A0000}"/>
    <cellStyle name="Calculation 2 2 4 5 3 2 3" xfId="2644" xr:uid="{00000000-0005-0000-0000-00003C0A0000}"/>
    <cellStyle name="Calculation 2 2 4 5 3 2 4" xfId="2645" xr:uid="{00000000-0005-0000-0000-00003D0A0000}"/>
    <cellStyle name="Calculation 2 2 4 5 3 3" xfId="2646" xr:uid="{00000000-0005-0000-0000-00003E0A0000}"/>
    <cellStyle name="Calculation 2 2 4 5 3 4" xfId="2647" xr:uid="{00000000-0005-0000-0000-00003F0A0000}"/>
    <cellStyle name="Calculation 2 2 4 5 3 5" xfId="2648" xr:uid="{00000000-0005-0000-0000-0000400A0000}"/>
    <cellStyle name="Calculation 2 2 4 5 3 6" xfId="2649" xr:uid="{00000000-0005-0000-0000-0000410A0000}"/>
    <cellStyle name="Calculation 2 2 4 5 4" xfId="2650" xr:uid="{00000000-0005-0000-0000-0000420A0000}"/>
    <cellStyle name="Calculation 2 2 4 5 4 2" xfId="2651" xr:uid="{00000000-0005-0000-0000-0000430A0000}"/>
    <cellStyle name="Calculation 2 2 4 5 4 2 2" xfId="2652" xr:uid="{00000000-0005-0000-0000-0000440A0000}"/>
    <cellStyle name="Calculation 2 2 4 5 4 2 3" xfId="2653" xr:uid="{00000000-0005-0000-0000-0000450A0000}"/>
    <cellStyle name="Calculation 2 2 4 5 4 2 4" xfId="2654" xr:uid="{00000000-0005-0000-0000-0000460A0000}"/>
    <cellStyle name="Calculation 2 2 4 5 4 3" xfId="2655" xr:uid="{00000000-0005-0000-0000-0000470A0000}"/>
    <cellStyle name="Calculation 2 2 4 5 4 4" xfId="2656" xr:uid="{00000000-0005-0000-0000-0000480A0000}"/>
    <cellStyle name="Calculation 2 2 4 5 4 5" xfId="2657" xr:uid="{00000000-0005-0000-0000-0000490A0000}"/>
    <cellStyle name="Calculation 2 2 4 5 4 6" xfId="2658" xr:uid="{00000000-0005-0000-0000-00004A0A0000}"/>
    <cellStyle name="Calculation 2 2 4 5 5" xfId="2659" xr:uid="{00000000-0005-0000-0000-00004B0A0000}"/>
    <cellStyle name="Calculation 2 2 4 5 5 2" xfId="2660" xr:uid="{00000000-0005-0000-0000-00004C0A0000}"/>
    <cellStyle name="Calculation 2 2 4 5 5 3" xfId="2661" xr:uid="{00000000-0005-0000-0000-00004D0A0000}"/>
    <cellStyle name="Calculation 2 2 4 5 5 4" xfId="2662" xr:uid="{00000000-0005-0000-0000-00004E0A0000}"/>
    <cellStyle name="Calculation 2 2 4 5 6" xfId="2663" xr:uid="{00000000-0005-0000-0000-00004F0A0000}"/>
    <cellStyle name="Calculation 2 2 4 5 6 2" xfId="2664" xr:uid="{00000000-0005-0000-0000-0000500A0000}"/>
    <cellStyle name="Calculation 2 2 4 5 6 3" xfId="2665" xr:uid="{00000000-0005-0000-0000-0000510A0000}"/>
    <cellStyle name="Calculation 2 2 4 5 6 4" xfId="2666" xr:uid="{00000000-0005-0000-0000-0000520A0000}"/>
    <cellStyle name="Calculation 2 2 4 5 7" xfId="2667" xr:uid="{00000000-0005-0000-0000-0000530A0000}"/>
    <cellStyle name="Calculation 2 2 4 5 8" xfId="2668" xr:uid="{00000000-0005-0000-0000-0000540A0000}"/>
    <cellStyle name="Calculation 2 2 4 5 9" xfId="2669" xr:uid="{00000000-0005-0000-0000-0000550A0000}"/>
    <cellStyle name="Calculation 2 2 4 6" xfId="2670" xr:uid="{00000000-0005-0000-0000-0000560A0000}"/>
    <cellStyle name="Calculation 2 2 4 6 2" xfId="2671" xr:uid="{00000000-0005-0000-0000-0000570A0000}"/>
    <cellStyle name="Calculation 2 2 4 6 2 2" xfId="2672" xr:uid="{00000000-0005-0000-0000-0000580A0000}"/>
    <cellStyle name="Calculation 2 2 4 6 2 2 2" xfId="2673" xr:uid="{00000000-0005-0000-0000-0000590A0000}"/>
    <cellStyle name="Calculation 2 2 4 6 2 2 3" xfId="2674" xr:uid="{00000000-0005-0000-0000-00005A0A0000}"/>
    <cellStyle name="Calculation 2 2 4 6 2 2 4" xfId="2675" xr:uid="{00000000-0005-0000-0000-00005B0A0000}"/>
    <cellStyle name="Calculation 2 2 4 6 2 3" xfId="2676" xr:uid="{00000000-0005-0000-0000-00005C0A0000}"/>
    <cellStyle name="Calculation 2 2 4 6 2 4" xfId="2677" xr:uid="{00000000-0005-0000-0000-00005D0A0000}"/>
    <cellStyle name="Calculation 2 2 4 6 2 5" xfId="2678" xr:uid="{00000000-0005-0000-0000-00005E0A0000}"/>
    <cellStyle name="Calculation 2 2 4 6 2 6" xfId="2679" xr:uid="{00000000-0005-0000-0000-00005F0A0000}"/>
    <cellStyle name="Calculation 2 2 4 6 3" xfId="2680" xr:uid="{00000000-0005-0000-0000-0000600A0000}"/>
    <cellStyle name="Calculation 2 2 4 6 3 2" xfId="2681" xr:uid="{00000000-0005-0000-0000-0000610A0000}"/>
    <cellStyle name="Calculation 2 2 4 6 3 2 2" xfId="2682" xr:uid="{00000000-0005-0000-0000-0000620A0000}"/>
    <cellStyle name="Calculation 2 2 4 6 3 2 3" xfId="2683" xr:uid="{00000000-0005-0000-0000-0000630A0000}"/>
    <cellStyle name="Calculation 2 2 4 6 3 2 4" xfId="2684" xr:uid="{00000000-0005-0000-0000-0000640A0000}"/>
    <cellStyle name="Calculation 2 2 4 6 3 3" xfId="2685" xr:uid="{00000000-0005-0000-0000-0000650A0000}"/>
    <cellStyle name="Calculation 2 2 4 6 3 4" xfId="2686" xr:uid="{00000000-0005-0000-0000-0000660A0000}"/>
    <cellStyle name="Calculation 2 2 4 6 3 5" xfId="2687" xr:uid="{00000000-0005-0000-0000-0000670A0000}"/>
    <cellStyle name="Calculation 2 2 4 6 3 6" xfId="2688" xr:uid="{00000000-0005-0000-0000-0000680A0000}"/>
    <cellStyle name="Calculation 2 2 4 6 4" xfId="2689" xr:uid="{00000000-0005-0000-0000-0000690A0000}"/>
    <cellStyle name="Calculation 2 2 4 6 4 2" xfId="2690" xr:uid="{00000000-0005-0000-0000-00006A0A0000}"/>
    <cellStyle name="Calculation 2 2 4 6 4 3" xfId="2691" xr:uid="{00000000-0005-0000-0000-00006B0A0000}"/>
    <cellStyle name="Calculation 2 2 4 6 4 4" xfId="2692" xr:uid="{00000000-0005-0000-0000-00006C0A0000}"/>
    <cellStyle name="Calculation 2 2 4 6 5" xfId="2693" xr:uid="{00000000-0005-0000-0000-00006D0A0000}"/>
    <cellStyle name="Calculation 2 2 4 6 5 2" xfId="2694" xr:uid="{00000000-0005-0000-0000-00006E0A0000}"/>
    <cellStyle name="Calculation 2 2 4 6 5 3" xfId="2695" xr:uid="{00000000-0005-0000-0000-00006F0A0000}"/>
    <cellStyle name="Calculation 2 2 4 6 5 4" xfId="2696" xr:uid="{00000000-0005-0000-0000-0000700A0000}"/>
    <cellStyle name="Calculation 2 2 4 6 6" xfId="2697" xr:uid="{00000000-0005-0000-0000-0000710A0000}"/>
    <cellStyle name="Calculation 2 2 4 6 7" xfId="2698" xr:uid="{00000000-0005-0000-0000-0000720A0000}"/>
    <cellStyle name="Calculation 2 2 4 6 8" xfId="2699" xr:uid="{00000000-0005-0000-0000-0000730A0000}"/>
    <cellStyle name="Calculation 2 2 4 7" xfId="2700" xr:uid="{00000000-0005-0000-0000-0000740A0000}"/>
    <cellStyle name="Calculation 2 2 4 7 2" xfId="2701" xr:uid="{00000000-0005-0000-0000-0000750A0000}"/>
    <cellStyle name="Calculation 2 2 4 7 2 2" xfId="2702" xr:uid="{00000000-0005-0000-0000-0000760A0000}"/>
    <cellStyle name="Calculation 2 2 4 7 2 2 2" xfId="2703" xr:uid="{00000000-0005-0000-0000-0000770A0000}"/>
    <cellStyle name="Calculation 2 2 4 7 2 2 3" xfId="2704" xr:uid="{00000000-0005-0000-0000-0000780A0000}"/>
    <cellStyle name="Calculation 2 2 4 7 2 2 4" xfId="2705" xr:uid="{00000000-0005-0000-0000-0000790A0000}"/>
    <cellStyle name="Calculation 2 2 4 7 2 3" xfId="2706" xr:uid="{00000000-0005-0000-0000-00007A0A0000}"/>
    <cellStyle name="Calculation 2 2 4 7 2 4" xfId="2707" xr:uid="{00000000-0005-0000-0000-00007B0A0000}"/>
    <cellStyle name="Calculation 2 2 4 7 2 5" xfId="2708" xr:uid="{00000000-0005-0000-0000-00007C0A0000}"/>
    <cellStyle name="Calculation 2 2 4 7 2 6" xfId="2709" xr:uid="{00000000-0005-0000-0000-00007D0A0000}"/>
    <cellStyle name="Calculation 2 2 4 7 3" xfId="2710" xr:uid="{00000000-0005-0000-0000-00007E0A0000}"/>
    <cellStyle name="Calculation 2 2 4 7 3 2" xfId="2711" xr:uid="{00000000-0005-0000-0000-00007F0A0000}"/>
    <cellStyle name="Calculation 2 2 4 7 3 3" xfId="2712" xr:uid="{00000000-0005-0000-0000-0000800A0000}"/>
    <cellStyle name="Calculation 2 2 4 7 3 4" xfId="2713" xr:uid="{00000000-0005-0000-0000-0000810A0000}"/>
    <cellStyle name="Calculation 2 2 4 7 4" xfId="2714" xr:uid="{00000000-0005-0000-0000-0000820A0000}"/>
    <cellStyle name="Calculation 2 2 4 7 5" xfId="2715" xr:uid="{00000000-0005-0000-0000-0000830A0000}"/>
    <cellStyle name="Calculation 2 2 4 7 6" xfId="2716" xr:uid="{00000000-0005-0000-0000-0000840A0000}"/>
    <cellStyle name="Calculation 2 2 4 7 7" xfId="2717" xr:uid="{00000000-0005-0000-0000-0000850A0000}"/>
    <cellStyle name="Calculation 2 2 4 8" xfId="2718" xr:uid="{00000000-0005-0000-0000-0000860A0000}"/>
    <cellStyle name="Calculation 2 2 4 8 2" xfId="2719" xr:uid="{00000000-0005-0000-0000-0000870A0000}"/>
    <cellStyle name="Calculation 2 2 4 8 2 2" xfId="2720" xr:uid="{00000000-0005-0000-0000-0000880A0000}"/>
    <cellStyle name="Calculation 2 2 4 8 2 3" xfId="2721" xr:uid="{00000000-0005-0000-0000-0000890A0000}"/>
    <cellStyle name="Calculation 2 2 4 8 2 4" xfId="2722" xr:uid="{00000000-0005-0000-0000-00008A0A0000}"/>
    <cellStyle name="Calculation 2 2 4 8 3" xfId="2723" xr:uid="{00000000-0005-0000-0000-00008B0A0000}"/>
    <cellStyle name="Calculation 2 2 4 8 4" xfId="2724" xr:uid="{00000000-0005-0000-0000-00008C0A0000}"/>
    <cellStyle name="Calculation 2 2 4 8 5" xfId="2725" xr:uid="{00000000-0005-0000-0000-00008D0A0000}"/>
    <cellStyle name="Calculation 2 2 4 8 6" xfId="2726" xr:uid="{00000000-0005-0000-0000-00008E0A0000}"/>
    <cellStyle name="Calculation 2 2 4 9" xfId="2727" xr:uid="{00000000-0005-0000-0000-00008F0A0000}"/>
    <cellStyle name="Calculation 2 2 4 9 2" xfId="2728" xr:uid="{00000000-0005-0000-0000-0000900A0000}"/>
    <cellStyle name="Calculation 2 2 4 9 2 2" xfId="2729" xr:uid="{00000000-0005-0000-0000-0000910A0000}"/>
    <cellStyle name="Calculation 2 2 4 9 2 3" xfId="2730" xr:uid="{00000000-0005-0000-0000-0000920A0000}"/>
    <cellStyle name="Calculation 2 2 4 9 2 4" xfId="2731" xr:uid="{00000000-0005-0000-0000-0000930A0000}"/>
    <cellStyle name="Calculation 2 2 4 9 3" xfId="2732" xr:uid="{00000000-0005-0000-0000-0000940A0000}"/>
    <cellStyle name="Calculation 2 2 4 9 4" xfId="2733" xr:uid="{00000000-0005-0000-0000-0000950A0000}"/>
    <cellStyle name="Calculation 2 2 4 9 5" xfId="2734" xr:uid="{00000000-0005-0000-0000-0000960A0000}"/>
    <cellStyle name="Calculation 2 2 4 9 6" xfId="2735" xr:uid="{00000000-0005-0000-0000-0000970A0000}"/>
    <cellStyle name="Calculation 2 2 5" xfId="2736" xr:uid="{00000000-0005-0000-0000-0000980A0000}"/>
    <cellStyle name="Calculation 2 2 5 2" xfId="2737" xr:uid="{00000000-0005-0000-0000-0000990A0000}"/>
    <cellStyle name="Calculation 2 2 5 2 2" xfId="2738" xr:uid="{00000000-0005-0000-0000-00009A0A0000}"/>
    <cellStyle name="Calculation 2 2 5 2 3" xfId="2739" xr:uid="{00000000-0005-0000-0000-00009B0A0000}"/>
    <cellStyle name="Calculation 2 2 5 2 4" xfId="2740" xr:uid="{00000000-0005-0000-0000-00009C0A0000}"/>
    <cellStyle name="Calculation 2 2 5 3" xfId="2741" xr:uid="{00000000-0005-0000-0000-00009D0A0000}"/>
    <cellStyle name="Calculation 2 2 5 4" xfId="2742" xr:uid="{00000000-0005-0000-0000-00009E0A0000}"/>
    <cellStyle name="Calculation 2 2 5 5" xfId="2743" xr:uid="{00000000-0005-0000-0000-00009F0A0000}"/>
    <cellStyle name="Calculation 2 2 5 6" xfId="2744" xr:uid="{00000000-0005-0000-0000-0000A00A0000}"/>
    <cellStyle name="Calculation 2 2 6" xfId="2745" xr:uid="{00000000-0005-0000-0000-0000A10A0000}"/>
    <cellStyle name="Calculation 2 2 6 2" xfId="2746" xr:uid="{00000000-0005-0000-0000-0000A20A0000}"/>
    <cellStyle name="Calculation 2 2 6 3" xfId="2747" xr:uid="{00000000-0005-0000-0000-0000A30A0000}"/>
    <cellStyle name="Calculation 2 2 6 4" xfId="2748" xr:uid="{00000000-0005-0000-0000-0000A40A0000}"/>
    <cellStyle name="Calculation 2 2 7" xfId="2749" xr:uid="{00000000-0005-0000-0000-0000A50A0000}"/>
    <cellStyle name="Calculation 2 2 8" xfId="2750" xr:uid="{00000000-0005-0000-0000-0000A60A0000}"/>
    <cellStyle name="Calculation 2 2 9" xfId="2751" xr:uid="{00000000-0005-0000-0000-0000A70A0000}"/>
    <cellStyle name="Calculation 2 3" xfId="2752" xr:uid="{00000000-0005-0000-0000-0000A80A0000}"/>
    <cellStyle name="Calculation 2 3 2" xfId="2753" xr:uid="{00000000-0005-0000-0000-0000A90A0000}"/>
    <cellStyle name="Calculation 2 3 2 2" xfId="2754" xr:uid="{00000000-0005-0000-0000-0000AA0A0000}"/>
    <cellStyle name="Calculation 2 3 2 2 10" xfId="2755" xr:uid="{00000000-0005-0000-0000-0000AB0A0000}"/>
    <cellStyle name="Calculation 2 3 2 2 10 2" xfId="2756" xr:uid="{00000000-0005-0000-0000-0000AC0A0000}"/>
    <cellStyle name="Calculation 2 3 2 2 10 3" xfId="2757" xr:uid="{00000000-0005-0000-0000-0000AD0A0000}"/>
    <cellStyle name="Calculation 2 3 2 2 10 4" xfId="2758" xr:uid="{00000000-0005-0000-0000-0000AE0A0000}"/>
    <cellStyle name="Calculation 2 3 2 2 11" xfId="2759" xr:uid="{00000000-0005-0000-0000-0000AF0A0000}"/>
    <cellStyle name="Calculation 2 3 2 2 11 2" xfId="2760" xr:uid="{00000000-0005-0000-0000-0000B00A0000}"/>
    <cellStyle name="Calculation 2 3 2 2 11 3" xfId="2761" xr:uid="{00000000-0005-0000-0000-0000B10A0000}"/>
    <cellStyle name="Calculation 2 3 2 2 11 4" xfId="2762" xr:uid="{00000000-0005-0000-0000-0000B20A0000}"/>
    <cellStyle name="Calculation 2 3 2 2 12" xfId="2763" xr:uid="{00000000-0005-0000-0000-0000B30A0000}"/>
    <cellStyle name="Calculation 2 3 2 2 13" xfId="2764" xr:uid="{00000000-0005-0000-0000-0000B40A0000}"/>
    <cellStyle name="Calculation 2 3 2 2 14" xfId="2765" xr:uid="{00000000-0005-0000-0000-0000B50A0000}"/>
    <cellStyle name="Calculation 2 3 2 2 2" xfId="2766" xr:uid="{00000000-0005-0000-0000-0000B60A0000}"/>
    <cellStyle name="Calculation 2 3 2 2 2 2" xfId="2767" xr:uid="{00000000-0005-0000-0000-0000B70A0000}"/>
    <cellStyle name="Calculation 2 3 2 2 2 2 2" xfId="2768" xr:uid="{00000000-0005-0000-0000-0000B80A0000}"/>
    <cellStyle name="Calculation 2 3 2 2 2 2 2 2" xfId="2769" xr:uid="{00000000-0005-0000-0000-0000B90A0000}"/>
    <cellStyle name="Calculation 2 3 2 2 2 2 2 2 2" xfId="2770" xr:uid="{00000000-0005-0000-0000-0000BA0A0000}"/>
    <cellStyle name="Calculation 2 3 2 2 2 2 2 2 3" xfId="2771" xr:uid="{00000000-0005-0000-0000-0000BB0A0000}"/>
    <cellStyle name="Calculation 2 3 2 2 2 2 2 2 4" xfId="2772" xr:uid="{00000000-0005-0000-0000-0000BC0A0000}"/>
    <cellStyle name="Calculation 2 3 2 2 2 2 2 3" xfId="2773" xr:uid="{00000000-0005-0000-0000-0000BD0A0000}"/>
    <cellStyle name="Calculation 2 3 2 2 2 2 2 4" xfId="2774" xr:uid="{00000000-0005-0000-0000-0000BE0A0000}"/>
    <cellStyle name="Calculation 2 3 2 2 2 2 2 5" xfId="2775" xr:uid="{00000000-0005-0000-0000-0000BF0A0000}"/>
    <cellStyle name="Calculation 2 3 2 2 2 2 2 6" xfId="2776" xr:uid="{00000000-0005-0000-0000-0000C00A0000}"/>
    <cellStyle name="Calculation 2 3 2 2 2 2 3" xfId="2777" xr:uid="{00000000-0005-0000-0000-0000C10A0000}"/>
    <cellStyle name="Calculation 2 3 2 2 2 2 3 2" xfId="2778" xr:uid="{00000000-0005-0000-0000-0000C20A0000}"/>
    <cellStyle name="Calculation 2 3 2 2 2 2 3 3" xfId="2779" xr:uid="{00000000-0005-0000-0000-0000C30A0000}"/>
    <cellStyle name="Calculation 2 3 2 2 2 2 3 4" xfId="2780" xr:uid="{00000000-0005-0000-0000-0000C40A0000}"/>
    <cellStyle name="Calculation 2 3 2 2 2 2 4" xfId="2781" xr:uid="{00000000-0005-0000-0000-0000C50A0000}"/>
    <cellStyle name="Calculation 2 3 2 2 2 2 5" xfId="2782" xr:uid="{00000000-0005-0000-0000-0000C60A0000}"/>
    <cellStyle name="Calculation 2 3 2 2 2 2 6" xfId="2783" xr:uid="{00000000-0005-0000-0000-0000C70A0000}"/>
    <cellStyle name="Calculation 2 3 2 2 2 2 7" xfId="2784" xr:uid="{00000000-0005-0000-0000-0000C80A0000}"/>
    <cellStyle name="Calculation 2 3 2 2 2 3" xfId="2785" xr:uid="{00000000-0005-0000-0000-0000C90A0000}"/>
    <cellStyle name="Calculation 2 3 2 2 2 3 2" xfId="2786" xr:uid="{00000000-0005-0000-0000-0000CA0A0000}"/>
    <cellStyle name="Calculation 2 3 2 2 2 3 2 2" xfId="2787" xr:uid="{00000000-0005-0000-0000-0000CB0A0000}"/>
    <cellStyle name="Calculation 2 3 2 2 2 3 2 3" xfId="2788" xr:uid="{00000000-0005-0000-0000-0000CC0A0000}"/>
    <cellStyle name="Calculation 2 3 2 2 2 3 2 4" xfId="2789" xr:uid="{00000000-0005-0000-0000-0000CD0A0000}"/>
    <cellStyle name="Calculation 2 3 2 2 2 3 3" xfId="2790" xr:uid="{00000000-0005-0000-0000-0000CE0A0000}"/>
    <cellStyle name="Calculation 2 3 2 2 2 3 4" xfId="2791" xr:uid="{00000000-0005-0000-0000-0000CF0A0000}"/>
    <cellStyle name="Calculation 2 3 2 2 2 3 5" xfId="2792" xr:uid="{00000000-0005-0000-0000-0000D00A0000}"/>
    <cellStyle name="Calculation 2 3 2 2 2 3 6" xfId="2793" xr:uid="{00000000-0005-0000-0000-0000D10A0000}"/>
    <cellStyle name="Calculation 2 3 2 2 2 4" xfId="2794" xr:uid="{00000000-0005-0000-0000-0000D20A0000}"/>
    <cellStyle name="Calculation 2 3 2 2 2 4 2" xfId="2795" xr:uid="{00000000-0005-0000-0000-0000D30A0000}"/>
    <cellStyle name="Calculation 2 3 2 2 2 4 2 2" xfId="2796" xr:uid="{00000000-0005-0000-0000-0000D40A0000}"/>
    <cellStyle name="Calculation 2 3 2 2 2 4 2 3" xfId="2797" xr:uid="{00000000-0005-0000-0000-0000D50A0000}"/>
    <cellStyle name="Calculation 2 3 2 2 2 4 2 4" xfId="2798" xr:uid="{00000000-0005-0000-0000-0000D60A0000}"/>
    <cellStyle name="Calculation 2 3 2 2 2 4 3" xfId="2799" xr:uid="{00000000-0005-0000-0000-0000D70A0000}"/>
    <cellStyle name="Calculation 2 3 2 2 2 4 4" xfId="2800" xr:uid="{00000000-0005-0000-0000-0000D80A0000}"/>
    <cellStyle name="Calculation 2 3 2 2 2 4 5" xfId="2801" xr:uid="{00000000-0005-0000-0000-0000D90A0000}"/>
    <cellStyle name="Calculation 2 3 2 2 2 4 6" xfId="2802" xr:uid="{00000000-0005-0000-0000-0000DA0A0000}"/>
    <cellStyle name="Calculation 2 3 2 2 2 5" xfId="2803" xr:uid="{00000000-0005-0000-0000-0000DB0A0000}"/>
    <cellStyle name="Calculation 2 3 2 2 2 5 2" xfId="2804" xr:uid="{00000000-0005-0000-0000-0000DC0A0000}"/>
    <cellStyle name="Calculation 2 3 2 2 2 5 3" xfId="2805" xr:uid="{00000000-0005-0000-0000-0000DD0A0000}"/>
    <cellStyle name="Calculation 2 3 2 2 2 5 4" xfId="2806" xr:uid="{00000000-0005-0000-0000-0000DE0A0000}"/>
    <cellStyle name="Calculation 2 3 2 2 2 6" xfId="2807" xr:uid="{00000000-0005-0000-0000-0000DF0A0000}"/>
    <cellStyle name="Calculation 2 3 2 2 2 6 2" xfId="2808" xr:uid="{00000000-0005-0000-0000-0000E00A0000}"/>
    <cellStyle name="Calculation 2 3 2 2 2 6 3" xfId="2809" xr:uid="{00000000-0005-0000-0000-0000E10A0000}"/>
    <cellStyle name="Calculation 2 3 2 2 2 6 4" xfId="2810" xr:uid="{00000000-0005-0000-0000-0000E20A0000}"/>
    <cellStyle name="Calculation 2 3 2 2 2 7" xfId="2811" xr:uid="{00000000-0005-0000-0000-0000E30A0000}"/>
    <cellStyle name="Calculation 2 3 2 2 2 8" xfId="2812" xr:uid="{00000000-0005-0000-0000-0000E40A0000}"/>
    <cellStyle name="Calculation 2 3 2 2 2 9" xfId="2813" xr:uid="{00000000-0005-0000-0000-0000E50A0000}"/>
    <cellStyle name="Calculation 2 3 2 2 3" xfId="2814" xr:uid="{00000000-0005-0000-0000-0000E60A0000}"/>
    <cellStyle name="Calculation 2 3 2 2 3 2" xfId="2815" xr:uid="{00000000-0005-0000-0000-0000E70A0000}"/>
    <cellStyle name="Calculation 2 3 2 2 3 2 2" xfId="2816" xr:uid="{00000000-0005-0000-0000-0000E80A0000}"/>
    <cellStyle name="Calculation 2 3 2 2 3 2 2 2" xfId="2817" xr:uid="{00000000-0005-0000-0000-0000E90A0000}"/>
    <cellStyle name="Calculation 2 3 2 2 3 2 2 3" xfId="2818" xr:uid="{00000000-0005-0000-0000-0000EA0A0000}"/>
    <cellStyle name="Calculation 2 3 2 2 3 2 2 4" xfId="2819" xr:uid="{00000000-0005-0000-0000-0000EB0A0000}"/>
    <cellStyle name="Calculation 2 3 2 2 3 2 3" xfId="2820" xr:uid="{00000000-0005-0000-0000-0000EC0A0000}"/>
    <cellStyle name="Calculation 2 3 2 2 3 2 4" xfId="2821" xr:uid="{00000000-0005-0000-0000-0000ED0A0000}"/>
    <cellStyle name="Calculation 2 3 2 2 3 2 5" xfId="2822" xr:uid="{00000000-0005-0000-0000-0000EE0A0000}"/>
    <cellStyle name="Calculation 2 3 2 2 3 2 6" xfId="2823" xr:uid="{00000000-0005-0000-0000-0000EF0A0000}"/>
    <cellStyle name="Calculation 2 3 2 2 3 3" xfId="2824" xr:uid="{00000000-0005-0000-0000-0000F00A0000}"/>
    <cellStyle name="Calculation 2 3 2 2 3 3 2" xfId="2825" xr:uid="{00000000-0005-0000-0000-0000F10A0000}"/>
    <cellStyle name="Calculation 2 3 2 2 3 3 2 2" xfId="2826" xr:uid="{00000000-0005-0000-0000-0000F20A0000}"/>
    <cellStyle name="Calculation 2 3 2 2 3 3 2 3" xfId="2827" xr:uid="{00000000-0005-0000-0000-0000F30A0000}"/>
    <cellStyle name="Calculation 2 3 2 2 3 3 2 4" xfId="2828" xr:uid="{00000000-0005-0000-0000-0000F40A0000}"/>
    <cellStyle name="Calculation 2 3 2 2 3 3 3" xfId="2829" xr:uid="{00000000-0005-0000-0000-0000F50A0000}"/>
    <cellStyle name="Calculation 2 3 2 2 3 3 4" xfId="2830" xr:uid="{00000000-0005-0000-0000-0000F60A0000}"/>
    <cellStyle name="Calculation 2 3 2 2 3 3 5" xfId="2831" xr:uid="{00000000-0005-0000-0000-0000F70A0000}"/>
    <cellStyle name="Calculation 2 3 2 2 3 3 6" xfId="2832" xr:uid="{00000000-0005-0000-0000-0000F80A0000}"/>
    <cellStyle name="Calculation 2 3 2 2 3 4" xfId="2833" xr:uid="{00000000-0005-0000-0000-0000F90A0000}"/>
    <cellStyle name="Calculation 2 3 2 2 3 4 2" xfId="2834" xr:uid="{00000000-0005-0000-0000-0000FA0A0000}"/>
    <cellStyle name="Calculation 2 3 2 2 3 4 3" xfId="2835" xr:uid="{00000000-0005-0000-0000-0000FB0A0000}"/>
    <cellStyle name="Calculation 2 3 2 2 3 4 4" xfId="2836" xr:uid="{00000000-0005-0000-0000-0000FC0A0000}"/>
    <cellStyle name="Calculation 2 3 2 2 3 5" xfId="2837" xr:uid="{00000000-0005-0000-0000-0000FD0A0000}"/>
    <cellStyle name="Calculation 2 3 2 2 3 5 2" xfId="2838" xr:uid="{00000000-0005-0000-0000-0000FE0A0000}"/>
    <cellStyle name="Calculation 2 3 2 2 3 5 3" xfId="2839" xr:uid="{00000000-0005-0000-0000-0000FF0A0000}"/>
    <cellStyle name="Calculation 2 3 2 2 3 5 4" xfId="2840" xr:uid="{00000000-0005-0000-0000-0000000B0000}"/>
    <cellStyle name="Calculation 2 3 2 2 3 6" xfId="2841" xr:uid="{00000000-0005-0000-0000-0000010B0000}"/>
    <cellStyle name="Calculation 2 3 2 2 3 7" xfId="2842" xr:uid="{00000000-0005-0000-0000-0000020B0000}"/>
    <cellStyle name="Calculation 2 3 2 2 3 8" xfId="2843" xr:uid="{00000000-0005-0000-0000-0000030B0000}"/>
    <cellStyle name="Calculation 2 3 2 2 4" xfId="2844" xr:uid="{00000000-0005-0000-0000-0000040B0000}"/>
    <cellStyle name="Calculation 2 3 2 2 4 2" xfId="2845" xr:uid="{00000000-0005-0000-0000-0000050B0000}"/>
    <cellStyle name="Calculation 2 3 2 2 4 2 2" xfId="2846" xr:uid="{00000000-0005-0000-0000-0000060B0000}"/>
    <cellStyle name="Calculation 2 3 2 2 4 2 2 2" xfId="2847" xr:uid="{00000000-0005-0000-0000-0000070B0000}"/>
    <cellStyle name="Calculation 2 3 2 2 4 2 2 3" xfId="2848" xr:uid="{00000000-0005-0000-0000-0000080B0000}"/>
    <cellStyle name="Calculation 2 3 2 2 4 2 2 4" xfId="2849" xr:uid="{00000000-0005-0000-0000-0000090B0000}"/>
    <cellStyle name="Calculation 2 3 2 2 4 2 3" xfId="2850" xr:uid="{00000000-0005-0000-0000-00000A0B0000}"/>
    <cellStyle name="Calculation 2 3 2 2 4 2 4" xfId="2851" xr:uid="{00000000-0005-0000-0000-00000B0B0000}"/>
    <cellStyle name="Calculation 2 3 2 2 4 2 5" xfId="2852" xr:uid="{00000000-0005-0000-0000-00000C0B0000}"/>
    <cellStyle name="Calculation 2 3 2 2 4 2 6" xfId="2853" xr:uid="{00000000-0005-0000-0000-00000D0B0000}"/>
    <cellStyle name="Calculation 2 3 2 2 4 3" xfId="2854" xr:uid="{00000000-0005-0000-0000-00000E0B0000}"/>
    <cellStyle name="Calculation 2 3 2 2 4 3 2" xfId="2855" xr:uid="{00000000-0005-0000-0000-00000F0B0000}"/>
    <cellStyle name="Calculation 2 3 2 2 4 3 2 2" xfId="2856" xr:uid="{00000000-0005-0000-0000-0000100B0000}"/>
    <cellStyle name="Calculation 2 3 2 2 4 3 2 3" xfId="2857" xr:uid="{00000000-0005-0000-0000-0000110B0000}"/>
    <cellStyle name="Calculation 2 3 2 2 4 3 2 4" xfId="2858" xr:uid="{00000000-0005-0000-0000-0000120B0000}"/>
    <cellStyle name="Calculation 2 3 2 2 4 3 3" xfId="2859" xr:uid="{00000000-0005-0000-0000-0000130B0000}"/>
    <cellStyle name="Calculation 2 3 2 2 4 3 4" xfId="2860" xr:uid="{00000000-0005-0000-0000-0000140B0000}"/>
    <cellStyle name="Calculation 2 3 2 2 4 3 5" xfId="2861" xr:uid="{00000000-0005-0000-0000-0000150B0000}"/>
    <cellStyle name="Calculation 2 3 2 2 4 3 6" xfId="2862" xr:uid="{00000000-0005-0000-0000-0000160B0000}"/>
    <cellStyle name="Calculation 2 3 2 2 4 4" xfId="2863" xr:uid="{00000000-0005-0000-0000-0000170B0000}"/>
    <cellStyle name="Calculation 2 3 2 2 4 4 2" xfId="2864" xr:uid="{00000000-0005-0000-0000-0000180B0000}"/>
    <cellStyle name="Calculation 2 3 2 2 4 4 3" xfId="2865" xr:uid="{00000000-0005-0000-0000-0000190B0000}"/>
    <cellStyle name="Calculation 2 3 2 2 4 4 4" xfId="2866" xr:uid="{00000000-0005-0000-0000-00001A0B0000}"/>
    <cellStyle name="Calculation 2 3 2 2 4 5" xfId="2867" xr:uid="{00000000-0005-0000-0000-00001B0B0000}"/>
    <cellStyle name="Calculation 2 3 2 2 4 5 2" xfId="2868" xr:uid="{00000000-0005-0000-0000-00001C0B0000}"/>
    <cellStyle name="Calculation 2 3 2 2 4 5 3" xfId="2869" xr:uid="{00000000-0005-0000-0000-00001D0B0000}"/>
    <cellStyle name="Calculation 2 3 2 2 4 5 4" xfId="2870" xr:uid="{00000000-0005-0000-0000-00001E0B0000}"/>
    <cellStyle name="Calculation 2 3 2 2 4 6" xfId="2871" xr:uid="{00000000-0005-0000-0000-00001F0B0000}"/>
    <cellStyle name="Calculation 2 3 2 2 4 7" xfId="2872" xr:uid="{00000000-0005-0000-0000-0000200B0000}"/>
    <cellStyle name="Calculation 2 3 2 2 4 8" xfId="2873" xr:uid="{00000000-0005-0000-0000-0000210B0000}"/>
    <cellStyle name="Calculation 2 3 2 2 5" xfId="2874" xr:uid="{00000000-0005-0000-0000-0000220B0000}"/>
    <cellStyle name="Calculation 2 3 2 2 5 10" xfId="2875" xr:uid="{00000000-0005-0000-0000-0000230B0000}"/>
    <cellStyle name="Calculation 2 3 2 2 5 2" xfId="2876" xr:uid="{00000000-0005-0000-0000-0000240B0000}"/>
    <cellStyle name="Calculation 2 3 2 2 5 2 2" xfId="2877" xr:uid="{00000000-0005-0000-0000-0000250B0000}"/>
    <cellStyle name="Calculation 2 3 2 2 5 2 2 2" xfId="2878" xr:uid="{00000000-0005-0000-0000-0000260B0000}"/>
    <cellStyle name="Calculation 2 3 2 2 5 2 2 3" xfId="2879" xr:uid="{00000000-0005-0000-0000-0000270B0000}"/>
    <cellStyle name="Calculation 2 3 2 2 5 2 2 4" xfId="2880" xr:uid="{00000000-0005-0000-0000-0000280B0000}"/>
    <cellStyle name="Calculation 2 3 2 2 5 2 3" xfId="2881" xr:uid="{00000000-0005-0000-0000-0000290B0000}"/>
    <cellStyle name="Calculation 2 3 2 2 5 2 4" xfId="2882" xr:uid="{00000000-0005-0000-0000-00002A0B0000}"/>
    <cellStyle name="Calculation 2 3 2 2 5 2 5" xfId="2883" xr:uid="{00000000-0005-0000-0000-00002B0B0000}"/>
    <cellStyle name="Calculation 2 3 2 2 5 2 6" xfId="2884" xr:uid="{00000000-0005-0000-0000-00002C0B0000}"/>
    <cellStyle name="Calculation 2 3 2 2 5 3" xfId="2885" xr:uid="{00000000-0005-0000-0000-00002D0B0000}"/>
    <cellStyle name="Calculation 2 3 2 2 5 3 2" xfId="2886" xr:uid="{00000000-0005-0000-0000-00002E0B0000}"/>
    <cellStyle name="Calculation 2 3 2 2 5 3 2 2" xfId="2887" xr:uid="{00000000-0005-0000-0000-00002F0B0000}"/>
    <cellStyle name="Calculation 2 3 2 2 5 3 2 3" xfId="2888" xr:uid="{00000000-0005-0000-0000-0000300B0000}"/>
    <cellStyle name="Calculation 2 3 2 2 5 3 2 4" xfId="2889" xr:uid="{00000000-0005-0000-0000-0000310B0000}"/>
    <cellStyle name="Calculation 2 3 2 2 5 3 3" xfId="2890" xr:uid="{00000000-0005-0000-0000-0000320B0000}"/>
    <cellStyle name="Calculation 2 3 2 2 5 3 4" xfId="2891" xr:uid="{00000000-0005-0000-0000-0000330B0000}"/>
    <cellStyle name="Calculation 2 3 2 2 5 3 5" xfId="2892" xr:uid="{00000000-0005-0000-0000-0000340B0000}"/>
    <cellStyle name="Calculation 2 3 2 2 5 3 6" xfId="2893" xr:uid="{00000000-0005-0000-0000-0000350B0000}"/>
    <cellStyle name="Calculation 2 3 2 2 5 4" xfId="2894" xr:uid="{00000000-0005-0000-0000-0000360B0000}"/>
    <cellStyle name="Calculation 2 3 2 2 5 4 2" xfId="2895" xr:uid="{00000000-0005-0000-0000-0000370B0000}"/>
    <cellStyle name="Calculation 2 3 2 2 5 4 2 2" xfId="2896" xr:uid="{00000000-0005-0000-0000-0000380B0000}"/>
    <cellStyle name="Calculation 2 3 2 2 5 4 2 3" xfId="2897" xr:uid="{00000000-0005-0000-0000-0000390B0000}"/>
    <cellStyle name="Calculation 2 3 2 2 5 4 2 4" xfId="2898" xr:uid="{00000000-0005-0000-0000-00003A0B0000}"/>
    <cellStyle name="Calculation 2 3 2 2 5 4 3" xfId="2899" xr:uid="{00000000-0005-0000-0000-00003B0B0000}"/>
    <cellStyle name="Calculation 2 3 2 2 5 4 4" xfId="2900" xr:uid="{00000000-0005-0000-0000-00003C0B0000}"/>
    <cellStyle name="Calculation 2 3 2 2 5 4 5" xfId="2901" xr:uid="{00000000-0005-0000-0000-00003D0B0000}"/>
    <cellStyle name="Calculation 2 3 2 2 5 4 6" xfId="2902" xr:uid="{00000000-0005-0000-0000-00003E0B0000}"/>
    <cellStyle name="Calculation 2 3 2 2 5 5" xfId="2903" xr:uid="{00000000-0005-0000-0000-00003F0B0000}"/>
    <cellStyle name="Calculation 2 3 2 2 5 5 2" xfId="2904" xr:uid="{00000000-0005-0000-0000-0000400B0000}"/>
    <cellStyle name="Calculation 2 3 2 2 5 5 3" xfId="2905" xr:uid="{00000000-0005-0000-0000-0000410B0000}"/>
    <cellStyle name="Calculation 2 3 2 2 5 5 4" xfId="2906" xr:uid="{00000000-0005-0000-0000-0000420B0000}"/>
    <cellStyle name="Calculation 2 3 2 2 5 6" xfId="2907" xr:uid="{00000000-0005-0000-0000-0000430B0000}"/>
    <cellStyle name="Calculation 2 3 2 2 5 6 2" xfId="2908" xr:uid="{00000000-0005-0000-0000-0000440B0000}"/>
    <cellStyle name="Calculation 2 3 2 2 5 6 3" xfId="2909" xr:uid="{00000000-0005-0000-0000-0000450B0000}"/>
    <cellStyle name="Calculation 2 3 2 2 5 6 4" xfId="2910" xr:uid="{00000000-0005-0000-0000-0000460B0000}"/>
    <cellStyle name="Calculation 2 3 2 2 5 7" xfId="2911" xr:uid="{00000000-0005-0000-0000-0000470B0000}"/>
    <cellStyle name="Calculation 2 3 2 2 5 8" xfId="2912" xr:uid="{00000000-0005-0000-0000-0000480B0000}"/>
    <cellStyle name="Calculation 2 3 2 2 5 9" xfId="2913" xr:uid="{00000000-0005-0000-0000-0000490B0000}"/>
    <cellStyle name="Calculation 2 3 2 2 6" xfId="2914" xr:uid="{00000000-0005-0000-0000-00004A0B0000}"/>
    <cellStyle name="Calculation 2 3 2 2 6 2" xfId="2915" xr:uid="{00000000-0005-0000-0000-00004B0B0000}"/>
    <cellStyle name="Calculation 2 3 2 2 6 2 2" xfId="2916" xr:uid="{00000000-0005-0000-0000-00004C0B0000}"/>
    <cellStyle name="Calculation 2 3 2 2 6 2 2 2" xfId="2917" xr:uid="{00000000-0005-0000-0000-00004D0B0000}"/>
    <cellStyle name="Calculation 2 3 2 2 6 2 2 3" xfId="2918" xr:uid="{00000000-0005-0000-0000-00004E0B0000}"/>
    <cellStyle name="Calculation 2 3 2 2 6 2 2 4" xfId="2919" xr:uid="{00000000-0005-0000-0000-00004F0B0000}"/>
    <cellStyle name="Calculation 2 3 2 2 6 2 3" xfId="2920" xr:uid="{00000000-0005-0000-0000-0000500B0000}"/>
    <cellStyle name="Calculation 2 3 2 2 6 2 4" xfId="2921" xr:uid="{00000000-0005-0000-0000-0000510B0000}"/>
    <cellStyle name="Calculation 2 3 2 2 6 2 5" xfId="2922" xr:uid="{00000000-0005-0000-0000-0000520B0000}"/>
    <cellStyle name="Calculation 2 3 2 2 6 2 6" xfId="2923" xr:uid="{00000000-0005-0000-0000-0000530B0000}"/>
    <cellStyle name="Calculation 2 3 2 2 6 3" xfId="2924" xr:uid="{00000000-0005-0000-0000-0000540B0000}"/>
    <cellStyle name="Calculation 2 3 2 2 6 3 2" xfId="2925" xr:uid="{00000000-0005-0000-0000-0000550B0000}"/>
    <cellStyle name="Calculation 2 3 2 2 6 3 2 2" xfId="2926" xr:uid="{00000000-0005-0000-0000-0000560B0000}"/>
    <cellStyle name="Calculation 2 3 2 2 6 3 2 3" xfId="2927" xr:uid="{00000000-0005-0000-0000-0000570B0000}"/>
    <cellStyle name="Calculation 2 3 2 2 6 3 2 4" xfId="2928" xr:uid="{00000000-0005-0000-0000-0000580B0000}"/>
    <cellStyle name="Calculation 2 3 2 2 6 3 3" xfId="2929" xr:uid="{00000000-0005-0000-0000-0000590B0000}"/>
    <cellStyle name="Calculation 2 3 2 2 6 3 4" xfId="2930" xr:uid="{00000000-0005-0000-0000-00005A0B0000}"/>
    <cellStyle name="Calculation 2 3 2 2 6 3 5" xfId="2931" xr:uid="{00000000-0005-0000-0000-00005B0B0000}"/>
    <cellStyle name="Calculation 2 3 2 2 6 3 6" xfId="2932" xr:uid="{00000000-0005-0000-0000-00005C0B0000}"/>
    <cellStyle name="Calculation 2 3 2 2 6 4" xfId="2933" xr:uid="{00000000-0005-0000-0000-00005D0B0000}"/>
    <cellStyle name="Calculation 2 3 2 2 6 4 2" xfId="2934" xr:uid="{00000000-0005-0000-0000-00005E0B0000}"/>
    <cellStyle name="Calculation 2 3 2 2 6 4 3" xfId="2935" xr:uid="{00000000-0005-0000-0000-00005F0B0000}"/>
    <cellStyle name="Calculation 2 3 2 2 6 4 4" xfId="2936" xr:uid="{00000000-0005-0000-0000-0000600B0000}"/>
    <cellStyle name="Calculation 2 3 2 2 6 5" xfId="2937" xr:uid="{00000000-0005-0000-0000-0000610B0000}"/>
    <cellStyle name="Calculation 2 3 2 2 6 5 2" xfId="2938" xr:uid="{00000000-0005-0000-0000-0000620B0000}"/>
    <cellStyle name="Calculation 2 3 2 2 6 5 3" xfId="2939" xr:uid="{00000000-0005-0000-0000-0000630B0000}"/>
    <cellStyle name="Calculation 2 3 2 2 6 5 4" xfId="2940" xr:uid="{00000000-0005-0000-0000-0000640B0000}"/>
    <cellStyle name="Calculation 2 3 2 2 6 6" xfId="2941" xr:uid="{00000000-0005-0000-0000-0000650B0000}"/>
    <cellStyle name="Calculation 2 3 2 2 6 7" xfId="2942" xr:uid="{00000000-0005-0000-0000-0000660B0000}"/>
    <cellStyle name="Calculation 2 3 2 2 6 8" xfId="2943" xr:uid="{00000000-0005-0000-0000-0000670B0000}"/>
    <cellStyle name="Calculation 2 3 2 2 7" xfId="2944" xr:uid="{00000000-0005-0000-0000-0000680B0000}"/>
    <cellStyle name="Calculation 2 3 2 2 7 2" xfId="2945" xr:uid="{00000000-0005-0000-0000-0000690B0000}"/>
    <cellStyle name="Calculation 2 3 2 2 7 2 2" xfId="2946" xr:uid="{00000000-0005-0000-0000-00006A0B0000}"/>
    <cellStyle name="Calculation 2 3 2 2 7 2 2 2" xfId="2947" xr:uid="{00000000-0005-0000-0000-00006B0B0000}"/>
    <cellStyle name="Calculation 2 3 2 2 7 2 2 3" xfId="2948" xr:uid="{00000000-0005-0000-0000-00006C0B0000}"/>
    <cellStyle name="Calculation 2 3 2 2 7 2 2 4" xfId="2949" xr:uid="{00000000-0005-0000-0000-00006D0B0000}"/>
    <cellStyle name="Calculation 2 3 2 2 7 2 3" xfId="2950" xr:uid="{00000000-0005-0000-0000-00006E0B0000}"/>
    <cellStyle name="Calculation 2 3 2 2 7 2 4" xfId="2951" xr:uid="{00000000-0005-0000-0000-00006F0B0000}"/>
    <cellStyle name="Calculation 2 3 2 2 7 2 5" xfId="2952" xr:uid="{00000000-0005-0000-0000-0000700B0000}"/>
    <cellStyle name="Calculation 2 3 2 2 7 2 6" xfId="2953" xr:uid="{00000000-0005-0000-0000-0000710B0000}"/>
    <cellStyle name="Calculation 2 3 2 2 7 3" xfId="2954" xr:uid="{00000000-0005-0000-0000-0000720B0000}"/>
    <cellStyle name="Calculation 2 3 2 2 7 3 2" xfId="2955" xr:uid="{00000000-0005-0000-0000-0000730B0000}"/>
    <cellStyle name="Calculation 2 3 2 2 7 3 3" xfId="2956" xr:uid="{00000000-0005-0000-0000-0000740B0000}"/>
    <cellStyle name="Calculation 2 3 2 2 7 3 4" xfId="2957" xr:uid="{00000000-0005-0000-0000-0000750B0000}"/>
    <cellStyle name="Calculation 2 3 2 2 7 4" xfId="2958" xr:uid="{00000000-0005-0000-0000-0000760B0000}"/>
    <cellStyle name="Calculation 2 3 2 2 7 5" xfId="2959" xr:uid="{00000000-0005-0000-0000-0000770B0000}"/>
    <cellStyle name="Calculation 2 3 2 2 7 6" xfId="2960" xr:uid="{00000000-0005-0000-0000-0000780B0000}"/>
    <cellStyle name="Calculation 2 3 2 2 7 7" xfId="2961" xr:uid="{00000000-0005-0000-0000-0000790B0000}"/>
    <cellStyle name="Calculation 2 3 2 2 8" xfId="2962" xr:uid="{00000000-0005-0000-0000-00007A0B0000}"/>
    <cellStyle name="Calculation 2 3 2 2 8 2" xfId="2963" xr:uid="{00000000-0005-0000-0000-00007B0B0000}"/>
    <cellStyle name="Calculation 2 3 2 2 8 2 2" xfId="2964" xr:uid="{00000000-0005-0000-0000-00007C0B0000}"/>
    <cellStyle name="Calculation 2 3 2 2 8 2 3" xfId="2965" xr:uid="{00000000-0005-0000-0000-00007D0B0000}"/>
    <cellStyle name="Calculation 2 3 2 2 8 2 4" xfId="2966" xr:uid="{00000000-0005-0000-0000-00007E0B0000}"/>
    <cellStyle name="Calculation 2 3 2 2 8 3" xfId="2967" xr:uid="{00000000-0005-0000-0000-00007F0B0000}"/>
    <cellStyle name="Calculation 2 3 2 2 8 4" xfId="2968" xr:uid="{00000000-0005-0000-0000-0000800B0000}"/>
    <cellStyle name="Calculation 2 3 2 2 8 5" xfId="2969" xr:uid="{00000000-0005-0000-0000-0000810B0000}"/>
    <cellStyle name="Calculation 2 3 2 2 8 6" xfId="2970" xr:uid="{00000000-0005-0000-0000-0000820B0000}"/>
    <cellStyle name="Calculation 2 3 2 2 9" xfId="2971" xr:uid="{00000000-0005-0000-0000-0000830B0000}"/>
    <cellStyle name="Calculation 2 3 2 2 9 2" xfId="2972" xr:uid="{00000000-0005-0000-0000-0000840B0000}"/>
    <cellStyle name="Calculation 2 3 2 2 9 2 2" xfId="2973" xr:uid="{00000000-0005-0000-0000-0000850B0000}"/>
    <cellStyle name="Calculation 2 3 2 2 9 2 3" xfId="2974" xr:uid="{00000000-0005-0000-0000-0000860B0000}"/>
    <cellStyle name="Calculation 2 3 2 2 9 2 4" xfId="2975" xr:uid="{00000000-0005-0000-0000-0000870B0000}"/>
    <cellStyle name="Calculation 2 3 2 2 9 3" xfId="2976" xr:uid="{00000000-0005-0000-0000-0000880B0000}"/>
    <cellStyle name="Calculation 2 3 2 2 9 4" xfId="2977" xr:uid="{00000000-0005-0000-0000-0000890B0000}"/>
    <cellStyle name="Calculation 2 3 2 2 9 5" xfId="2978" xr:uid="{00000000-0005-0000-0000-00008A0B0000}"/>
    <cellStyle name="Calculation 2 3 2 2 9 6" xfId="2979" xr:uid="{00000000-0005-0000-0000-00008B0B0000}"/>
    <cellStyle name="Calculation 2 3 2 3" xfId="2980" xr:uid="{00000000-0005-0000-0000-00008C0B0000}"/>
    <cellStyle name="Calculation 2 3 2 3 2" xfId="2981" xr:uid="{00000000-0005-0000-0000-00008D0B0000}"/>
    <cellStyle name="Calculation 2 3 2 3 2 2" xfId="2982" xr:uid="{00000000-0005-0000-0000-00008E0B0000}"/>
    <cellStyle name="Calculation 2 3 2 3 2 3" xfId="2983" xr:uid="{00000000-0005-0000-0000-00008F0B0000}"/>
    <cellStyle name="Calculation 2 3 2 3 2 4" xfId="2984" xr:uid="{00000000-0005-0000-0000-0000900B0000}"/>
    <cellStyle name="Calculation 2 3 2 3 3" xfId="2985" xr:uid="{00000000-0005-0000-0000-0000910B0000}"/>
    <cellStyle name="Calculation 2 3 2 3 4" xfId="2986" xr:uid="{00000000-0005-0000-0000-0000920B0000}"/>
    <cellStyle name="Calculation 2 3 2 3 5" xfId="2987" xr:uid="{00000000-0005-0000-0000-0000930B0000}"/>
    <cellStyle name="Calculation 2 3 2 3 6" xfId="2988" xr:uid="{00000000-0005-0000-0000-0000940B0000}"/>
    <cellStyle name="Calculation 2 3 2 4" xfId="2989" xr:uid="{00000000-0005-0000-0000-0000950B0000}"/>
    <cellStyle name="Calculation 2 3 2 4 2" xfId="2990" xr:uid="{00000000-0005-0000-0000-0000960B0000}"/>
    <cellStyle name="Calculation 2 3 2 4 3" xfId="2991" xr:uid="{00000000-0005-0000-0000-0000970B0000}"/>
    <cellStyle name="Calculation 2 3 2 4 4" xfId="2992" xr:uid="{00000000-0005-0000-0000-0000980B0000}"/>
    <cellStyle name="Calculation 2 3 2 5" xfId="2993" xr:uid="{00000000-0005-0000-0000-0000990B0000}"/>
    <cellStyle name="Calculation 2 3 2 6" xfId="2994" xr:uid="{00000000-0005-0000-0000-00009A0B0000}"/>
    <cellStyle name="Calculation 2 3 2 7" xfId="2995" xr:uid="{00000000-0005-0000-0000-00009B0B0000}"/>
    <cellStyle name="Calculation 2 3 3" xfId="2996" xr:uid="{00000000-0005-0000-0000-00009C0B0000}"/>
    <cellStyle name="Calculation 2 3 4" xfId="2997" xr:uid="{00000000-0005-0000-0000-00009D0B0000}"/>
    <cellStyle name="Calculation 2 3 4 2" xfId="2998" xr:uid="{00000000-0005-0000-0000-00009E0B0000}"/>
    <cellStyle name="Calculation 2 3 4 2 10" xfId="2999" xr:uid="{00000000-0005-0000-0000-00009F0B0000}"/>
    <cellStyle name="Calculation 2 3 4 2 10 2" xfId="3000" xr:uid="{00000000-0005-0000-0000-0000A00B0000}"/>
    <cellStyle name="Calculation 2 3 4 2 10 3" xfId="3001" xr:uid="{00000000-0005-0000-0000-0000A10B0000}"/>
    <cellStyle name="Calculation 2 3 4 2 10 4" xfId="3002" xr:uid="{00000000-0005-0000-0000-0000A20B0000}"/>
    <cellStyle name="Calculation 2 3 4 2 11" xfId="3003" xr:uid="{00000000-0005-0000-0000-0000A30B0000}"/>
    <cellStyle name="Calculation 2 3 4 2 11 2" xfId="3004" xr:uid="{00000000-0005-0000-0000-0000A40B0000}"/>
    <cellStyle name="Calculation 2 3 4 2 11 3" xfId="3005" xr:uid="{00000000-0005-0000-0000-0000A50B0000}"/>
    <cellStyle name="Calculation 2 3 4 2 11 4" xfId="3006" xr:uid="{00000000-0005-0000-0000-0000A60B0000}"/>
    <cellStyle name="Calculation 2 3 4 2 12" xfId="3007" xr:uid="{00000000-0005-0000-0000-0000A70B0000}"/>
    <cellStyle name="Calculation 2 3 4 2 13" xfId="3008" xr:uid="{00000000-0005-0000-0000-0000A80B0000}"/>
    <cellStyle name="Calculation 2 3 4 2 14" xfId="3009" xr:uid="{00000000-0005-0000-0000-0000A90B0000}"/>
    <cellStyle name="Calculation 2 3 4 2 2" xfId="3010" xr:uid="{00000000-0005-0000-0000-0000AA0B0000}"/>
    <cellStyle name="Calculation 2 3 4 2 2 2" xfId="3011" xr:uid="{00000000-0005-0000-0000-0000AB0B0000}"/>
    <cellStyle name="Calculation 2 3 4 2 2 2 2" xfId="3012" xr:uid="{00000000-0005-0000-0000-0000AC0B0000}"/>
    <cellStyle name="Calculation 2 3 4 2 2 2 2 2" xfId="3013" xr:uid="{00000000-0005-0000-0000-0000AD0B0000}"/>
    <cellStyle name="Calculation 2 3 4 2 2 2 2 2 2" xfId="3014" xr:uid="{00000000-0005-0000-0000-0000AE0B0000}"/>
    <cellStyle name="Calculation 2 3 4 2 2 2 2 2 3" xfId="3015" xr:uid="{00000000-0005-0000-0000-0000AF0B0000}"/>
    <cellStyle name="Calculation 2 3 4 2 2 2 2 2 4" xfId="3016" xr:uid="{00000000-0005-0000-0000-0000B00B0000}"/>
    <cellStyle name="Calculation 2 3 4 2 2 2 2 3" xfId="3017" xr:uid="{00000000-0005-0000-0000-0000B10B0000}"/>
    <cellStyle name="Calculation 2 3 4 2 2 2 2 4" xfId="3018" xr:uid="{00000000-0005-0000-0000-0000B20B0000}"/>
    <cellStyle name="Calculation 2 3 4 2 2 2 2 5" xfId="3019" xr:uid="{00000000-0005-0000-0000-0000B30B0000}"/>
    <cellStyle name="Calculation 2 3 4 2 2 2 2 6" xfId="3020" xr:uid="{00000000-0005-0000-0000-0000B40B0000}"/>
    <cellStyle name="Calculation 2 3 4 2 2 2 3" xfId="3021" xr:uid="{00000000-0005-0000-0000-0000B50B0000}"/>
    <cellStyle name="Calculation 2 3 4 2 2 2 3 2" xfId="3022" xr:uid="{00000000-0005-0000-0000-0000B60B0000}"/>
    <cellStyle name="Calculation 2 3 4 2 2 2 3 3" xfId="3023" xr:uid="{00000000-0005-0000-0000-0000B70B0000}"/>
    <cellStyle name="Calculation 2 3 4 2 2 2 3 4" xfId="3024" xr:uid="{00000000-0005-0000-0000-0000B80B0000}"/>
    <cellStyle name="Calculation 2 3 4 2 2 2 4" xfId="3025" xr:uid="{00000000-0005-0000-0000-0000B90B0000}"/>
    <cellStyle name="Calculation 2 3 4 2 2 2 5" xfId="3026" xr:uid="{00000000-0005-0000-0000-0000BA0B0000}"/>
    <cellStyle name="Calculation 2 3 4 2 2 2 6" xfId="3027" xr:uid="{00000000-0005-0000-0000-0000BB0B0000}"/>
    <cellStyle name="Calculation 2 3 4 2 2 2 7" xfId="3028" xr:uid="{00000000-0005-0000-0000-0000BC0B0000}"/>
    <cellStyle name="Calculation 2 3 4 2 2 3" xfId="3029" xr:uid="{00000000-0005-0000-0000-0000BD0B0000}"/>
    <cellStyle name="Calculation 2 3 4 2 2 3 2" xfId="3030" xr:uid="{00000000-0005-0000-0000-0000BE0B0000}"/>
    <cellStyle name="Calculation 2 3 4 2 2 3 2 2" xfId="3031" xr:uid="{00000000-0005-0000-0000-0000BF0B0000}"/>
    <cellStyle name="Calculation 2 3 4 2 2 3 2 3" xfId="3032" xr:uid="{00000000-0005-0000-0000-0000C00B0000}"/>
    <cellStyle name="Calculation 2 3 4 2 2 3 2 4" xfId="3033" xr:uid="{00000000-0005-0000-0000-0000C10B0000}"/>
    <cellStyle name="Calculation 2 3 4 2 2 3 3" xfId="3034" xr:uid="{00000000-0005-0000-0000-0000C20B0000}"/>
    <cellStyle name="Calculation 2 3 4 2 2 3 4" xfId="3035" xr:uid="{00000000-0005-0000-0000-0000C30B0000}"/>
    <cellStyle name="Calculation 2 3 4 2 2 3 5" xfId="3036" xr:uid="{00000000-0005-0000-0000-0000C40B0000}"/>
    <cellStyle name="Calculation 2 3 4 2 2 3 6" xfId="3037" xr:uid="{00000000-0005-0000-0000-0000C50B0000}"/>
    <cellStyle name="Calculation 2 3 4 2 2 4" xfId="3038" xr:uid="{00000000-0005-0000-0000-0000C60B0000}"/>
    <cellStyle name="Calculation 2 3 4 2 2 4 2" xfId="3039" xr:uid="{00000000-0005-0000-0000-0000C70B0000}"/>
    <cellStyle name="Calculation 2 3 4 2 2 4 2 2" xfId="3040" xr:uid="{00000000-0005-0000-0000-0000C80B0000}"/>
    <cellStyle name="Calculation 2 3 4 2 2 4 2 3" xfId="3041" xr:uid="{00000000-0005-0000-0000-0000C90B0000}"/>
    <cellStyle name="Calculation 2 3 4 2 2 4 2 4" xfId="3042" xr:uid="{00000000-0005-0000-0000-0000CA0B0000}"/>
    <cellStyle name="Calculation 2 3 4 2 2 4 3" xfId="3043" xr:uid="{00000000-0005-0000-0000-0000CB0B0000}"/>
    <cellStyle name="Calculation 2 3 4 2 2 4 4" xfId="3044" xr:uid="{00000000-0005-0000-0000-0000CC0B0000}"/>
    <cellStyle name="Calculation 2 3 4 2 2 4 5" xfId="3045" xr:uid="{00000000-0005-0000-0000-0000CD0B0000}"/>
    <cellStyle name="Calculation 2 3 4 2 2 4 6" xfId="3046" xr:uid="{00000000-0005-0000-0000-0000CE0B0000}"/>
    <cellStyle name="Calculation 2 3 4 2 2 5" xfId="3047" xr:uid="{00000000-0005-0000-0000-0000CF0B0000}"/>
    <cellStyle name="Calculation 2 3 4 2 2 5 2" xfId="3048" xr:uid="{00000000-0005-0000-0000-0000D00B0000}"/>
    <cellStyle name="Calculation 2 3 4 2 2 5 3" xfId="3049" xr:uid="{00000000-0005-0000-0000-0000D10B0000}"/>
    <cellStyle name="Calculation 2 3 4 2 2 5 4" xfId="3050" xr:uid="{00000000-0005-0000-0000-0000D20B0000}"/>
    <cellStyle name="Calculation 2 3 4 2 2 6" xfId="3051" xr:uid="{00000000-0005-0000-0000-0000D30B0000}"/>
    <cellStyle name="Calculation 2 3 4 2 2 6 2" xfId="3052" xr:uid="{00000000-0005-0000-0000-0000D40B0000}"/>
    <cellStyle name="Calculation 2 3 4 2 2 6 3" xfId="3053" xr:uid="{00000000-0005-0000-0000-0000D50B0000}"/>
    <cellStyle name="Calculation 2 3 4 2 2 6 4" xfId="3054" xr:uid="{00000000-0005-0000-0000-0000D60B0000}"/>
    <cellStyle name="Calculation 2 3 4 2 2 7" xfId="3055" xr:uid="{00000000-0005-0000-0000-0000D70B0000}"/>
    <cellStyle name="Calculation 2 3 4 2 2 8" xfId="3056" xr:uid="{00000000-0005-0000-0000-0000D80B0000}"/>
    <cellStyle name="Calculation 2 3 4 2 2 9" xfId="3057" xr:uid="{00000000-0005-0000-0000-0000D90B0000}"/>
    <cellStyle name="Calculation 2 3 4 2 3" xfId="3058" xr:uid="{00000000-0005-0000-0000-0000DA0B0000}"/>
    <cellStyle name="Calculation 2 3 4 2 3 2" xfId="3059" xr:uid="{00000000-0005-0000-0000-0000DB0B0000}"/>
    <cellStyle name="Calculation 2 3 4 2 3 2 2" xfId="3060" xr:uid="{00000000-0005-0000-0000-0000DC0B0000}"/>
    <cellStyle name="Calculation 2 3 4 2 3 2 2 2" xfId="3061" xr:uid="{00000000-0005-0000-0000-0000DD0B0000}"/>
    <cellStyle name="Calculation 2 3 4 2 3 2 2 3" xfId="3062" xr:uid="{00000000-0005-0000-0000-0000DE0B0000}"/>
    <cellStyle name="Calculation 2 3 4 2 3 2 2 4" xfId="3063" xr:uid="{00000000-0005-0000-0000-0000DF0B0000}"/>
    <cellStyle name="Calculation 2 3 4 2 3 2 3" xfId="3064" xr:uid="{00000000-0005-0000-0000-0000E00B0000}"/>
    <cellStyle name="Calculation 2 3 4 2 3 2 4" xfId="3065" xr:uid="{00000000-0005-0000-0000-0000E10B0000}"/>
    <cellStyle name="Calculation 2 3 4 2 3 2 5" xfId="3066" xr:uid="{00000000-0005-0000-0000-0000E20B0000}"/>
    <cellStyle name="Calculation 2 3 4 2 3 2 6" xfId="3067" xr:uid="{00000000-0005-0000-0000-0000E30B0000}"/>
    <cellStyle name="Calculation 2 3 4 2 3 3" xfId="3068" xr:uid="{00000000-0005-0000-0000-0000E40B0000}"/>
    <cellStyle name="Calculation 2 3 4 2 3 3 2" xfId="3069" xr:uid="{00000000-0005-0000-0000-0000E50B0000}"/>
    <cellStyle name="Calculation 2 3 4 2 3 3 2 2" xfId="3070" xr:uid="{00000000-0005-0000-0000-0000E60B0000}"/>
    <cellStyle name="Calculation 2 3 4 2 3 3 2 3" xfId="3071" xr:uid="{00000000-0005-0000-0000-0000E70B0000}"/>
    <cellStyle name="Calculation 2 3 4 2 3 3 2 4" xfId="3072" xr:uid="{00000000-0005-0000-0000-0000E80B0000}"/>
    <cellStyle name="Calculation 2 3 4 2 3 3 3" xfId="3073" xr:uid="{00000000-0005-0000-0000-0000E90B0000}"/>
    <cellStyle name="Calculation 2 3 4 2 3 3 4" xfId="3074" xr:uid="{00000000-0005-0000-0000-0000EA0B0000}"/>
    <cellStyle name="Calculation 2 3 4 2 3 3 5" xfId="3075" xr:uid="{00000000-0005-0000-0000-0000EB0B0000}"/>
    <cellStyle name="Calculation 2 3 4 2 3 3 6" xfId="3076" xr:uid="{00000000-0005-0000-0000-0000EC0B0000}"/>
    <cellStyle name="Calculation 2 3 4 2 3 4" xfId="3077" xr:uid="{00000000-0005-0000-0000-0000ED0B0000}"/>
    <cellStyle name="Calculation 2 3 4 2 3 4 2" xfId="3078" xr:uid="{00000000-0005-0000-0000-0000EE0B0000}"/>
    <cellStyle name="Calculation 2 3 4 2 3 4 3" xfId="3079" xr:uid="{00000000-0005-0000-0000-0000EF0B0000}"/>
    <cellStyle name="Calculation 2 3 4 2 3 4 4" xfId="3080" xr:uid="{00000000-0005-0000-0000-0000F00B0000}"/>
    <cellStyle name="Calculation 2 3 4 2 3 5" xfId="3081" xr:uid="{00000000-0005-0000-0000-0000F10B0000}"/>
    <cellStyle name="Calculation 2 3 4 2 3 5 2" xfId="3082" xr:uid="{00000000-0005-0000-0000-0000F20B0000}"/>
    <cellStyle name="Calculation 2 3 4 2 3 5 3" xfId="3083" xr:uid="{00000000-0005-0000-0000-0000F30B0000}"/>
    <cellStyle name="Calculation 2 3 4 2 3 5 4" xfId="3084" xr:uid="{00000000-0005-0000-0000-0000F40B0000}"/>
    <cellStyle name="Calculation 2 3 4 2 3 6" xfId="3085" xr:uid="{00000000-0005-0000-0000-0000F50B0000}"/>
    <cellStyle name="Calculation 2 3 4 2 3 7" xfId="3086" xr:uid="{00000000-0005-0000-0000-0000F60B0000}"/>
    <cellStyle name="Calculation 2 3 4 2 3 8" xfId="3087" xr:uid="{00000000-0005-0000-0000-0000F70B0000}"/>
    <cellStyle name="Calculation 2 3 4 2 4" xfId="3088" xr:uid="{00000000-0005-0000-0000-0000F80B0000}"/>
    <cellStyle name="Calculation 2 3 4 2 4 2" xfId="3089" xr:uid="{00000000-0005-0000-0000-0000F90B0000}"/>
    <cellStyle name="Calculation 2 3 4 2 4 2 2" xfId="3090" xr:uid="{00000000-0005-0000-0000-0000FA0B0000}"/>
    <cellStyle name="Calculation 2 3 4 2 4 2 2 2" xfId="3091" xr:uid="{00000000-0005-0000-0000-0000FB0B0000}"/>
    <cellStyle name="Calculation 2 3 4 2 4 2 2 3" xfId="3092" xr:uid="{00000000-0005-0000-0000-0000FC0B0000}"/>
    <cellStyle name="Calculation 2 3 4 2 4 2 2 4" xfId="3093" xr:uid="{00000000-0005-0000-0000-0000FD0B0000}"/>
    <cellStyle name="Calculation 2 3 4 2 4 2 3" xfId="3094" xr:uid="{00000000-0005-0000-0000-0000FE0B0000}"/>
    <cellStyle name="Calculation 2 3 4 2 4 2 4" xfId="3095" xr:uid="{00000000-0005-0000-0000-0000FF0B0000}"/>
    <cellStyle name="Calculation 2 3 4 2 4 2 5" xfId="3096" xr:uid="{00000000-0005-0000-0000-0000000C0000}"/>
    <cellStyle name="Calculation 2 3 4 2 4 2 6" xfId="3097" xr:uid="{00000000-0005-0000-0000-0000010C0000}"/>
    <cellStyle name="Calculation 2 3 4 2 4 3" xfId="3098" xr:uid="{00000000-0005-0000-0000-0000020C0000}"/>
    <cellStyle name="Calculation 2 3 4 2 4 3 2" xfId="3099" xr:uid="{00000000-0005-0000-0000-0000030C0000}"/>
    <cellStyle name="Calculation 2 3 4 2 4 3 2 2" xfId="3100" xr:uid="{00000000-0005-0000-0000-0000040C0000}"/>
    <cellStyle name="Calculation 2 3 4 2 4 3 2 3" xfId="3101" xr:uid="{00000000-0005-0000-0000-0000050C0000}"/>
    <cellStyle name="Calculation 2 3 4 2 4 3 2 4" xfId="3102" xr:uid="{00000000-0005-0000-0000-0000060C0000}"/>
    <cellStyle name="Calculation 2 3 4 2 4 3 3" xfId="3103" xr:uid="{00000000-0005-0000-0000-0000070C0000}"/>
    <cellStyle name="Calculation 2 3 4 2 4 3 4" xfId="3104" xr:uid="{00000000-0005-0000-0000-0000080C0000}"/>
    <cellStyle name="Calculation 2 3 4 2 4 3 5" xfId="3105" xr:uid="{00000000-0005-0000-0000-0000090C0000}"/>
    <cellStyle name="Calculation 2 3 4 2 4 3 6" xfId="3106" xr:uid="{00000000-0005-0000-0000-00000A0C0000}"/>
    <cellStyle name="Calculation 2 3 4 2 4 4" xfId="3107" xr:uid="{00000000-0005-0000-0000-00000B0C0000}"/>
    <cellStyle name="Calculation 2 3 4 2 4 4 2" xfId="3108" xr:uid="{00000000-0005-0000-0000-00000C0C0000}"/>
    <cellStyle name="Calculation 2 3 4 2 4 4 3" xfId="3109" xr:uid="{00000000-0005-0000-0000-00000D0C0000}"/>
    <cellStyle name="Calculation 2 3 4 2 4 4 4" xfId="3110" xr:uid="{00000000-0005-0000-0000-00000E0C0000}"/>
    <cellStyle name="Calculation 2 3 4 2 4 5" xfId="3111" xr:uid="{00000000-0005-0000-0000-00000F0C0000}"/>
    <cellStyle name="Calculation 2 3 4 2 4 5 2" xfId="3112" xr:uid="{00000000-0005-0000-0000-0000100C0000}"/>
    <cellStyle name="Calculation 2 3 4 2 4 5 3" xfId="3113" xr:uid="{00000000-0005-0000-0000-0000110C0000}"/>
    <cellStyle name="Calculation 2 3 4 2 4 5 4" xfId="3114" xr:uid="{00000000-0005-0000-0000-0000120C0000}"/>
    <cellStyle name="Calculation 2 3 4 2 4 6" xfId="3115" xr:uid="{00000000-0005-0000-0000-0000130C0000}"/>
    <cellStyle name="Calculation 2 3 4 2 4 7" xfId="3116" xr:uid="{00000000-0005-0000-0000-0000140C0000}"/>
    <cellStyle name="Calculation 2 3 4 2 4 8" xfId="3117" xr:uid="{00000000-0005-0000-0000-0000150C0000}"/>
    <cellStyle name="Calculation 2 3 4 2 5" xfId="3118" xr:uid="{00000000-0005-0000-0000-0000160C0000}"/>
    <cellStyle name="Calculation 2 3 4 2 5 10" xfId="3119" xr:uid="{00000000-0005-0000-0000-0000170C0000}"/>
    <cellStyle name="Calculation 2 3 4 2 5 2" xfId="3120" xr:uid="{00000000-0005-0000-0000-0000180C0000}"/>
    <cellStyle name="Calculation 2 3 4 2 5 2 2" xfId="3121" xr:uid="{00000000-0005-0000-0000-0000190C0000}"/>
    <cellStyle name="Calculation 2 3 4 2 5 2 2 2" xfId="3122" xr:uid="{00000000-0005-0000-0000-00001A0C0000}"/>
    <cellStyle name="Calculation 2 3 4 2 5 2 2 3" xfId="3123" xr:uid="{00000000-0005-0000-0000-00001B0C0000}"/>
    <cellStyle name="Calculation 2 3 4 2 5 2 2 4" xfId="3124" xr:uid="{00000000-0005-0000-0000-00001C0C0000}"/>
    <cellStyle name="Calculation 2 3 4 2 5 2 3" xfId="3125" xr:uid="{00000000-0005-0000-0000-00001D0C0000}"/>
    <cellStyle name="Calculation 2 3 4 2 5 2 4" xfId="3126" xr:uid="{00000000-0005-0000-0000-00001E0C0000}"/>
    <cellStyle name="Calculation 2 3 4 2 5 2 5" xfId="3127" xr:uid="{00000000-0005-0000-0000-00001F0C0000}"/>
    <cellStyle name="Calculation 2 3 4 2 5 2 6" xfId="3128" xr:uid="{00000000-0005-0000-0000-0000200C0000}"/>
    <cellStyle name="Calculation 2 3 4 2 5 3" xfId="3129" xr:uid="{00000000-0005-0000-0000-0000210C0000}"/>
    <cellStyle name="Calculation 2 3 4 2 5 3 2" xfId="3130" xr:uid="{00000000-0005-0000-0000-0000220C0000}"/>
    <cellStyle name="Calculation 2 3 4 2 5 3 2 2" xfId="3131" xr:uid="{00000000-0005-0000-0000-0000230C0000}"/>
    <cellStyle name="Calculation 2 3 4 2 5 3 2 3" xfId="3132" xr:uid="{00000000-0005-0000-0000-0000240C0000}"/>
    <cellStyle name="Calculation 2 3 4 2 5 3 2 4" xfId="3133" xr:uid="{00000000-0005-0000-0000-0000250C0000}"/>
    <cellStyle name="Calculation 2 3 4 2 5 3 3" xfId="3134" xr:uid="{00000000-0005-0000-0000-0000260C0000}"/>
    <cellStyle name="Calculation 2 3 4 2 5 3 4" xfId="3135" xr:uid="{00000000-0005-0000-0000-0000270C0000}"/>
    <cellStyle name="Calculation 2 3 4 2 5 3 5" xfId="3136" xr:uid="{00000000-0005-0000-0000-0000280C0000}"/>
    <cellStyle name="Calculation 2 3 4 2 5 3 6" xfId="3137" xr:uid="{00000000-0005-0000-0000-0000290C0000}"/>
    <cellStyle name="Calculation 2 3 4 2 5 4" xfId="3138" xr:uid="{00000000-0005-0000-0000-00002A0C0000}"/>
    <cellStyle name="Calculation 2 3 4 2 5 4 2" xfId="3139" xr:uid="{00000000-0005-0000-0000-00002B0C0000}"/>
    <cellStyle name="Calculation 2 3 4 2 5 4 2 2" xfId="3140" xr:uid="{00000000-0005-0000-0000-00002C0C0000}"/>
    <cellStyle name="Calculation 2 3 4 2 5 4 2 3" xfId="3141" xr:uid="{00000000-0005-0000-0000-00002D0C0000}"/>
    <cellStyle name="Calculation 2 3 4 2 5 4 2 4" xfId="3142" xr:uid="{00000000-0005-0000-0000-00002E0C0000}"/>
    <cellStyle name="Calculation 2 3 4 2 5 4 3" xfId="3143" xr:uid="{00000000-0005-0000-0000-00002F0C0000}"/>
    <cellStyle name="Calculation 2 3 4 2 5 4 4" xfId="3144" xr:uid="{00000000-0005-0000-0000-0000300C0000}"/>
    <cellStyle name="Calculation 2 3 4 2 5 4 5" xfId="3145" xr:uid="{00000000-0005-0000-0000-0000310C0000}"/>
    <cellStyle name="Calculation 2 3 4 2 5 4 6" xfId="3146" xr:uid="{00000000-0005-0000-0000-0000320C0000}"/>
    <cellStyle name="Calculation 2 3 4 2 5 5" xfId="3147" xr:uid="{00000000-0005-0000-0000-0000330C0000}"/>
    <cellStyle name="Calculation 2 3 4 2 5 5 2" xfId="3148" xr:uid="{00000000-0005-0000-0000-0000340C0000}"/>
    <cellStyle name="Calculation 2 3 4 2 5 5 3" xfId="3149" xr:uid="{00000000-0005-0000-0000-0000350C0000}"/>
    <cellStyle name="Calculation 2 3 4 2 5 5 4" xfId="3150" xr:uid="{00000000-0005-0000-0000-0000360C0000}"/>
    <cellStyle name="Calculation 2 3 4 2 5 6" xfId="3151" xr:uid="{00000000-0005-0000-0000-0000370C0000}"/>
    <cellStyle name="Calculation 2 3 4 2 5 6 2" xfId="3152" xr:uid="{00000000-0005-0000-0000-0000380C0000}"/>
    <cellStyle name="Calculation 2 3 4 2 5 6 3" xfId="3153" xr:uid="{00000000-0005-0000-0000-0000390C0000}"/>
    <cellStyle name="Calculation 2 3 4 2 5 6 4" xfId="3154" xr:uid="{00000000-0005-0000-0000-00003A0C0000}"/>
    <cellStyle name="Calculation 2 3 4 2 5 7" xfId="3155" xr:uid="{00000000-0005-0000-0000-00003B0C0000}"/>
    <cellStyle name="Calculation 2 3 4 2 5 8" xfId="3156" xr:uid="{00000000-0005-0000-0000-00003C0C0000}"/>
    <cellStyle name="Calculation 2 3 4 2 5 9" xfId="3157" xr:uid="{00000000-0005-0000-0000-00003D0C0000}"/>
    <cellStyle name="Calculation 2 3 4 2 6" xfId="3158" xr:uid="{00000000-0005-0000-0000-00003E0C0000}"/>
    <cellStyle name="Calculation 2 3 4 2 6 2" xfId="3159" xr:uid="{00000000-0005-0000-0000-00003F0C0000}"/>
    <cellStyle name="Calculation 2 3 4 2 6 2 2" xfId="3160" xr:uid="{00000000-0005-0000-0000-0000400C0000}"/>
    <cellStyle name="Calculation 2 3 4 2 6 2 2 2" xfId="3161" xr:uid="{00000000-0005-0000-0000-0000410C0000}"/>
    <cellStyle name="Calculation 2 3 4 2 6 2 2 3" xfId="3162" xr:uid="{00000000-0005-0000-0000-0000420C0000}"/>
    <cellStyle name="Calculation 2 3 4 2 6 2 2 4" xfId="3163" xr:uid="{00000000-0005-0000-0000-0000430C0000}"/>
    <cellStyle name="Calculation 2 3 4 2 6 2 3" xfId="3164" xr:uid="{00000000-0005-0000-0000-0000440C0000}"/>
    <cellStyle name="Calculation 2 3 4 2 6 2 4" xfId="3165" xr:uid="{00000000-0005-0000-0000-0000450C0000}"/>
    <cellStyle name="Calculation 2 3 4 2 6 2 5" xfId="3166" xr:uid="{00000000-0005-0000-0000-0000460C0000}"/>
    <cellStyle name="Calculation 2 3 4 2 6 2 6" xfId="3167" xr:uid="{00000000-0005-0000-0000-0000470C0000}"/>
    <cellStyle name="Calculation 2 3 4 2 6 3" xfId="3168" xr:uid="{00000000-0005-0000-0000-0000480C0000}"/>
    <cellStyle name="Calculation 2 3 4 2 6 3 2" xfId="3169" xr:uid="{00000000-0005-0000-0000-0000490C0000}"/>
    <cellStyle name="Calculation 2 3 4 2 6 3 2 2" xfId="3170" xr:uid="{00000000-0005-0000-0000-00004A0C0000}"/>
    <cellStyle name="Calculation 2 3 4 2 6 3 2 3" xfId="3171" xr:uid="{00000000-0005-0000-0000-00004B0C0000}"/>
    <cellStyle name="Calculation 2 3 4 2 6 3 2 4" xfId="3172" xr:uid="{00000000-0005-0000-0000-00004C0C0000}"/>
    <cellStyle name="Calculation 2 3 4 2 6 3 3" xfId="3173" xr:uid="{00000000-0005-0000-0000-00004D0C0000}"/>
    <cellStyle name="Calculation 2 3 4 2 6 3 4" xfId="3174" xr:uid="{00000000-0005-0000-0000-00004E0C0000}"/>
    <cellStyle name="Calculation 2 3 4 2 6 3 5" xfId="3175" xr:uid="{00000000-0005-0000-0000-00004F0C0000}"/>
    <cellStyle name="Calculation 2 3 4 2 6 3 6" xfId="3176" xr:uid="{00000000-0005-0000-0000-0000500C0000}"/>
    <cellStyle name="Calculation 2 3 4 2 6 4" xfId="3177" xr:uid="{00000000-0005-0000-0000-0000510C0000}"/>
    <cellStyle name="Calculation 2 3 4 2 6 4 2" xfId="3178" xr:uid="{00000000-0005-0000-0000-0000520C0000}"/>
    <cellStyle name="Calculation 2 3 4 2 6 4 3" xfId="3179" xr:uid="{00000000-0005-0000-0000-0000530C0000}"/>
    <cellStyle name="Calculation 2 3 4 2 6 4 4" xfId="3180" xr:uid="{00000000-0005-0000-0000-0000540C0000}"/>
    <cellStyle name="Calculation 2 3 4 2 6 5" xfId="3181" xr:uid="{00000000-0005-0000-0000-0000550C0000}"/>
    <cellStyle name="Calculation 2 3 4 2 6 5 2" xfId="3182" xr:uid="{00000000-0005-0000-0000-0000560C0000}"/>
    <cellStyle name="Calculation 2 3 4 2 6 5 3" xfId="3183" xr:uid="{00000000-0005-0000-0000-0000570C0000}"/>
    <cellStyle name="Calculation 2 3 4 2 6 5 4" xfId="3184" xr:uid="{00000000-0005-0000-0000-0000580C0000}"/>
    <cellStyle name="Calculation 2 3 4 2 6 6" xfId="3185" xr:uid="{00000000-0005-0000-0000-0000590C0000}"/>
    <cellStyle name="Calculation 2 3 4 2 6 7" xfId="3186" xr:uid="{00000000-0005-0000-0000-00005A0C0000}"/>
    <cellStyle name="Calculation 2 3 4 2 6 8" xfId="3187" xr:uid="{00000000-0005-0000-0000-00005B0C0000}"/>
    <cellStyle name="Calculation 2 3 4 2 7" xfId="3188" xr:uid="{00000000-0005-0000-0000-00005C0C0000}"/>
    <cellStyle name="Calculation 2 3 4 2 7 2" xfId="3189" xr:uid="{00000000-0005-0000-0000-00005D0C0000}"/>
    <cellStyle name="Calculation 2 3 4 2 7 2 2" xfId="3190" xr:uid="{00000000-0005-0000-0000-00005E0C0000}"/>
    <cellStyle name="Calculation 2 3 4 2 7 2 2 2" xfId="3191" xr:uid="{00000000-0005-0000-0000-00005F0C0000}"/>
    <cellStyle name="Calculation 2 3 4 2 7 2 2 3" xfId="3192" xr:uid="{00000000-0005-0000-0000-0000600C0000}"/>
    <cellStyle name="Calculation 2 3 4 2 7 2 2 4" xfId="3193" xr:uid="{00000000-0005-0000-0000-0000610C0000}"/>
    <cellStyle name="Calculation 2 3 4 2 7 2 3" xfId="3194" xr:uid="{00000000-0005-0000-0000-0000620C0000}"/>
    <cellStyle name="Calculation 2 3 4 2 7 2 4" xfId="3195" xr:uid="{00000000-0005-0000-0000-0000630C0000}"/>
    <cellStyle name="Calculation 2 3 4 2 7 2 5" xfId="3196" xr:uid="{00000000-0005-0000-0000-0000640C0000}"/>
    <cellStyle name="Calculation 2 3 4 2 7 2 6" xfId="3197" xr:uid="{00000000-0005-0000-0000-0000650C0000}"/>
    <cellStyle name="Calculation 2 3 4 2 7 3" xfId="3198" xr:uid="{00000000-0005-0000-0000-0000660C0000}"/>
    <cellStyle name="Calculation 2 3 4 2 7 3 2" xfId="3199" xr:uid="{00000000-0005-0000-0000-0000670C0000}"/>
    <cellStyle name="Calculation 2 3 4 2 7 3 3" xfId="3200" xr:uid="{00000000-0005-0000-0000-0000680C0000}"/>
    <cellStyle name="Calculation 2 3 4 2 7 3 4" xfId="3201" xr:uid="{00000000-0005-0000-0000-0000690C0000}"/>
    <cellStyle name="Calculation 2 3 4 2 7 4" xfId="3202" xr:uid="{00000000-0005-0000-0000-00006A0C0000}"/>
    <cellStyle name="Calculation 2 3 4 2 7 5" xfId="3203" xr:uid="{00000000-0005-0000-0000-00006B0C0000}"/>
    <cellStyle name="Calculation 2 3 4 2 7 6" xfId="3204" xr:uid="{00000000-0005-0000-0000-00006C0C0000}"/>
    <cellStyle name="Calculation 2 3 4 2 7 7" xfId="3205" xr:uid="{00000000-0005-0000-0000-00006D0C0000}"/>
    <cellStyle name="Calculation 2 3 4 2 8" xfId="3206" xr:uid="{00000000-0005-0000-0000-00006E0C0000}"/>
    <cellStyle name="Calculation 2 3 4 2 8 2" xfId="3207" xr:uid="{00000000-0005-0000-0000-00006F0C0000}"/>
    <cellStyle name="Calculation 2 3 4 2 8 2 2" xfId="3208" xr:uid="{00000000-0005-0000-0000-0000700C0000}"/>
    <cellStyle name="Calculation 2 3 4 2 8 2 3" xfId="3209" xr:uid="{00000000-0005-0000-0000-0000710C0000}"/>
    <cellStyle name="Calculation 2 3 4 2 8 2 4" xfId="3210" xr:uid="{00000000-0005-0000-0000-0000720C0000}"/>
    <cellStyle name="Calculation 2 3 4 2 8 3" xfId="3211" xr:uid="{00000000-0005-0000-0000-0000730C0000}"/>
    <cellStyle name="Calculation 2 3 4 2 8 4" xfId="3212" xr:uid="{00000000-0005-0000-0000-0000740C0000}"/>
    <cellStyle name="Calculation 2 3 4 2 8 5" xfId="3213" xr:uid="{00000000-0005-0000-0000-0000750C0000}"/>
    <cellStyle name="Calculation 2 3 4 2 8 6" xfId="3214" xr:uid="{00000000-0005-0000-0000-0000760C0000}"/>
    <cellStyle name="Calculation 2 3 4 2 9" xfId="3215" xr:uid="{00000000-0005-0000-0000-0000770C0000}"/>
    <cellStyle name="Calculation 2 3 4 2 9 2" xfId="3216" xr:uid="{00000000-0005-0000-0000-0000780C0000}"/>
    <cellStyle name="Calculation 2 3 4 2 9 2 2" xfId="3217" xr:uid="{00000000-0005-0000-0000-0000790C0000}"/>
    <cellStyle name="Calculation 2 3 4 2 9 2 3" xfId="3218" xr:uid="{00000000-0005-0000-0000-00007A0C0000}"/>
    <cellStyle name="Calculation 2 3 4 2 9 2 4" xfId="3219" xr:uid="{00000000-0005-0000-0000-00007B0C0000}"/>
    <cellStyle name="Calculation 2 3 4 2 9 3" xfId="3220" xr:uid="{00000000-0005-0000-0000-00007C0C0000}"/>
    <cellStyle name="Calculation 2 3 4 2 9 4" xfId="3221" xr:uid="{00000000-0005-0000-0000-00007D0C0000}"/>
    <cellStyle name="Calculation 2 3 4 2 9 5" xfId="3222" xr:uid="{00000000-0005-0000-0000-00007E0C0000}"/>
    <cellStyle name="Calculation 2 3 4 2 9 6" xfId="3223" xr:uid="{00000000-0005-0000-0000-00007F0C0000}"/>
    <cellStyle name="Calculation 2 3 4 3" xfId="3224" xr:uid="{00000000-0005-0000-0000-0000800C0000}"/>
    <cellStyle name="Calculation 2 3 4 3 2" xfId="3225" xr:uid="{00000000-0005-0000-0000-0000810C0000}"/>
    <cellStyle name="Calculation 2 3 4 3 2 2" xfId="3226" xr:uid="{00000000-0005-0000-0000-0000820C0000}"/>
    <cellStyle name="Calculation 2 3 4 3 2 3" xfId="3227" xr:uid="{00000000-0005-0000-0000-0000830C0000}"/>
    <cellStyle name="Calculation 2 3 4 3 2 4" xfId="3228" xr:uid="{00000000-0005-0000-0000-0000840C0000}"/>
    <cellStyle name="Calculation 2 3 4 3 3" xfId="3229" xr:uid="{00000000-0005-0000-0000-0000850C0000}"/>
    <cellStyle name="Calculation 2 3 4 3 4" xfId="3230" xr:uid="{00000000-0005-0000-0000-0000860C0000}"/>
    <cellStyle name="Calculation 2 3 4 3 5" xfId="3231" xr:uid="{00000000-0005-0000-0000-0000870C0000}"/>
    <cellStyle name="Calculation 2 3 4 3 6" xfId="3232" xr:uid="{00000000-0005-0000-0000-0000880C0000}"/>
    <cellStyle name="Calculation 2 3 4 4" xfId="3233" xr:uid="{00000000-0005-0000-0000-0000890C0000}"/>
    <cellStyle name="Calculation 2 3 4 4 2" xfId="3234" xr:uid="{00000000-0005-0000-0000-00008A0C0000}"/>
    <cellStyle name="Calculation 2 3 4 4 3" xfId="3235" xr:uid="{00000000-0005-0000-0000-00008B0C0000}"/>
    <cellStyle name="Calculation 2 3 4 4 4" xfId="3236" xr:uid="{00000000-0005-0000-0000-00008C0C0000}"/>
    <cellStyle name="Calculation 2 3 4 5" xfId="3237" xr:uid="{00000000-0005-0000-0000-00008D0C0000}"/>
    <cellStyle name="Calculation 2 3 4 6" xfId="3238" xr:uid="{00000000-0005-0000-0000-00008E0C0000}"/>
    <cellStyle name="Calculation 2 3 4 7" xfId="3239" xr:uid="{00000000-0005-0000-0000-00008F0C0000}"/>
    <cellStyle name="Calculation 2 3 5" xfId="3240" xr:uid="{00000000-0005-0000-0000-0000900C0000}"/>
    <cellStyle name="Calculation 2 3 5 2" xfId="3241" xr:uid="{00000000-0005-0000-0000-0000910C0000}"/>
    <cellStyle name="Calculation 2 3 5 2 10" xfId="3242" xr:uid="{00000000-0005-0000-0000-0000920C0000}"/>
    <cellStyle name="Calculation 2 3 5 2 10 2" xfId="3243" xr:uid="{00000000-0005-0000-0000-0000930C0000}"/>
    <cellStyle name="Calculation 2 3 5 2 10 3" xfId="3244" xr:uid="{00000000-0005-0000-0000-0000940C0000}"/>
    <cellStyle name="Calculation 2 3 5 2 10 4" xfId="3245" xr:uid="{00000000-0005-0000-0000-0000950C0000}"/>
    <cellStyle name="Calculation 2 3 5 2 11" xfId="3246" xr:uid="{00000000-0005-0000-0000-0000960C0000}"/>
    <cellStyle name="Calculation 2 3 5 2 11 2" xfId="3247" xr:uid="{00000000-0005-0000-0000-0000970C0000}"/>
    <cellStyle name="Calculation 2 3 5 2 11 3" xfId="3248" xr:uid="{00000000-0005-0000-0000-0000980C0000}"/>
    <cellStyle name="Calculation 2 3 5 2 11 4" xfId="3249" xr:uid="{00000000-0005-0000-0000-0000990C0000}"/>
    <cellStyle name="Calculation 2 3 5 2 12" xfId="3250" xr:uid="{00000000-0005-0000-0000-00009A0C0000}"/>
    <cellStyle name="Calculation 2 3 5 2 13" xfId="3251" xr:uid="{00000000-0005-0000-0000-00009B0C0000}"/>
    <cellStyle name="Calculation 2 3 5 2 14" xfId="3252" xr:uid="{00000000-0005-0000-0000-00009C0C0000}"/>
    <cellStyle name="Calculation 2 3 5 2 2" xfId="3253" xr:uid="{00000000-0005-0000-0000-00009D0C0000}"/>
    <cellStyle name="Calculation 2 3 5 2 2 2" xfId="3254" xr:uid="{00000000-0005-0000-0000-00009E0C0000}"/>
    <cellStyle name="Calculation 2 3 5 2 2 2 2" xfId="3255" xr:uid="{00000000-0005-0000-0000-00009F0C0000}"/>
    <cellStyle name="Calculation 2 3 5 2 2 2 2 2" xfId="3256" xr:uid="{00000000-0005-0000-0000-0000A00C0000}"/>
    <cellStyle name="Calculation 2 3 5 2 2 2 2 2 2" xfId="3257" xr:uid="{00000000-0005-0000-0000-0000A10C0000}"/>
    <cellStyle name="Calculation 2 3 5 2 2 2 2 2 3" xfId="3258" xr:uid="{00000000-0005-0000-0000-0000A20C0000}"/>
    <cellStyle name="Calculation 2 3 5 2 2 2 2 2 4" xfId="3259" xr:uid="{00000000-0005-0000-0000-0000A30C0000}"/>
    <cellStyle name="Calculation 2 3 5 2 2 2 2 3" xfId="3260" xr:uid="{00000000-0005-0000-0000-0000A40C0000}"/>
    <cellStyle name="Calculation 2 3 5 2 2 2 2 4" xfId="3261" xr:uid="{00000000-0005-0000-0000-0000A50C0000}"/>
    <cellStyle name="Calculation 2 3 5 2 2 2 2 5" xfId="3262" xr:uid="{00000000-0005-0000-0000-0000A60C0000}"/>
    <cellStyle name="Calculation 2 3 5 2 2 2 2 6" xfId="3263" xr:uid="{00000000-0005-0000-0000-0000A70C0000}"/>
    <cellStyle name="Calculation 2 3 5 2 2 2 3" xfId="3264" xr:uid="{00000000-0005-0000-0000-0000A80C0000}"/>
    <cellStyle name="Calculation 2 3 5 2 2 2 3 2" xfId="3265" xr:uid="{00000000-0005-0000-0000-0000A90C0000}"/>
    <cellStyle name="Calculation 2 3 5 2 2 2 3 3" xfId="3266" xr:uid="{00000000-0005-0000-0000-0000AA0C0000}"/>
    <cellStyle name="Calculation 2 3 5 2 2 2 3 4" xfId="3267" xr:uid="{00000000-0005-0000-0000-0000AB0C0000}"/>
    <cellStyle name="Calculation 2 3 5 2 2 2 4" xfId="3268" xr:uid="{00000000-0005-0000-0000-0000AC0C0000}"/>
    <cellStyle name="Calculation 2 3 5 2 2 2 5" xfId="3269" xr:uid="{00000000-0005-0000-0000-0000AD0C0000}"/>
    <cellStyle name="Calculation 2 3 5 2 2 2 6" xfId="3270" xr:uid="{00000000-0005-0000-0000-0000AE0C0000}"/>
    <cellStyle name="Calculation 2 3 5 2 2 2 7" xfId="3271" xr:uid="{00000000-0005-0000-0000-0000AF0C0000}"/>
    <cellStyle name="Calculation 2 3 5 2 2 3" xfId="3272" xr:uid="{00000000-0005-0000-0000-0000B00C0000}"/>
    <cellStyle name="Calculation 2 3 5 2 2 3 2" xfId="3273" xr:uid="{00000000-0005-0000-0000-0000B10C0000}"/>
    <cellStyle name="Calculation 2 3 5 2 2 3 2 2" xfId="3274" xr:uid="{00000000-0005-0000-0000-0000B20C0000}"/>
    <cellStyle name="Calculation 2 3 5 2 2 3 2 3" xfId="3275" xr:uid="{00000000-0005-0000-0000-0000B30C0000}"/>
    <cellStyle name="Calculation 2 3 5 2 2 3 2 4" xfId="3276" xr:uid="{00000000-0005-0000-0000-0000B40C0000}"/>
    <cellStyle name="Calculation 2 3 5 2 2 3 3" xfId="3277" xr:uid="{00000000-0005-0000-0000-0000B50C0000}"/>
    <cellStyle name="Calculation 2 3 5 2 2 3 4" xfId="3278" xr:uid="{00000000-0005-0000-0000-0000B60C0000}"/>
    <cellStyle name="Calculation 2 3 5 2 2 3 5" xfId="3279" xr:uid="{00000000-0005-0000-0000-0000B70C0000}"/>
    <cellStyle name="Calculation 2 3 5 2 2 3 6" xfId="3280" xr:uid="{00000000-0005-0000-0000-0000B80C0000}"/>
    <cellStyle name="Calculation 2 3 5 2 2 4" xfId="3281" xr:uid="{00000000-0005-0000-0000-0000B90C0000}"/>
    <cellStyle name="Calculation 2 3 5 2 2 4 2" xfId="3282" xr:uid="{00000000-0005-0000-0000-0000BA0C0000}"/>
    <cellStyle name="Calculation 2 3 5 2 2 4 2 2" xfId="3283" xr:uid="{00000000-0005-0000-0000-0000BB0C0000}"/>
    <cellStyle name="Calculation 2 3 5 2 2 4 2 3" xfId="3284" xr:uid="{00000000-0005-0000-0000-0000BC0C0000}"/>
    <cellStyle name="Calculation 2 3 5 2 2 4 2 4" xfId="3285" xr:uid="{00000000-0005-0000-0000-0000BD0C0000}"/>
    <cellStyle name="Calculation 2 3 5 2 2 4 3" xfId="3286" xr:uid="{00000000-0005-0000-0000-0000BE0C0000}"/>
    <cellStyle name="Calculation 2 3 5 2 2 4 4" xfId="3287" xr:uid="{00000000-0005-0000-0000-0000BF0C0000}"/>
    <cellStyle name="Calculation 2 3 5 2 2 4 5" xfId="3288" xr:uid="{00000000-0005-0000-0000-0000C00C0000}"/>
    <cellStyle name="Calculation 2 3 5 2 2 4 6" xfId="3289" xr:uid="{00000000-0005-0000-0000-0000C10C0000}"/>
    <cellStyle name="Calculation 2 3 5 2 2 5" xfId="3290" xr:uid="{00000000-0005-0000-0000-0000C20C0000}"/>
    <cellStyle name="Calculation 2 3 5 2 2 5 2" xfId="3291" xr:uid="{00000000-0005-0000-0000-0000C30C0000}"/>
    <cellStyle name="Calculation 2 3 5 2 2 5 3" xfId="3292" xr:uid="{00000000-0005-0000-0000-0000C40C0000}"/>
    <cellStyle name="Calculation 2 3 5 2 2 5 4" xfId="3293" xr:uid="{00000000-0005-0000-0000-0000C50C0000}"/>
    <cellStyle name="Calculation 2 3 5 2 2 6" xfId="3294" xr:uid="{00000000-0005-0000-0000-0000C60C0000}"/>
    <cellStyle name="Calculation 2 3 5 2 2 6 2" xfId="3295" xr:uid="{00000000-0005-0000-0000-0000C70C0000}"/>
    <cellStyle name="Calculation 2 3 5 2 2 6 3" xfId="3296" xr:uid="{00000000-0005-0000-0000-0000C80C0000}"/>
    <cellStyle name="Calculation 2 3 5 2 2 6 4" xfId="3297" xr:uid="{00000000-0005-0000-0000-0000C90C0000}"/>
    <cellStyle name="Calculation 2 3 5 2 2 7" xfId="3298" xr:uid="{00000000-0005-0000-0000-0000CA0C0000}"/>
    <cellStyle name="Calculation 2 3 5 2 2 8" xfId="3299" xr:uid="{00000000-0005-0000-0000-0000CB0C0000}"/>
    <cellStyle name="Calculation 2 3 5 2 2 9" xfId="3300" xr:uid="{00000000-0005-0000-0000-0000CC0C0000}"/>
    <cellStyle name="Calculation 2 3 5 2 3" xfId="3301" xr:uid="{00000000-0005-0000-0000-0000CD0C0000}"/>
    <cellStyle name="Calculation 2 3 5 2 3 2" xfId="3302" xr:uid="{00000000-0005-0000-0000-0000CE0C0000}"/>
    <cellStyle name="Calculation 2 3 5 2 3 2 2" xfId="3303" xr:uid="{00000000-0005-0000-0000-0000CF0C0000}"/>
    <cellStyle name="Calculation 2 3 5 2 3 2 2 2" xfId="3304" xr:uid="{00000000-0005-0000-0000-0000D00C0000}"/>
    <cellStyle name="Calculation 2 3 5 2 3 2 2 3" xfId="3305" xr:uid="{00000000-0005-0000-0000-0000D10C0000}"/>
    <cellStyle name="Calculation 2 3 5 2 3 2 2 4" xfId="3306" xr:uid="{00000000-0005-0000-0000-0000D20C0000}"/>
    <cellStyle name="Calculation 2 3 5 2 3 2 3" xfId="3307" xr:uid="{00000000-0005-0000-0000-0000D30C0000}"/>
    <cellStyle name="Calculation 2 3 5 2 3 2 4" xfId="3308" xr:uid="{00000000-0005-0000-0000-0000D40C0000}"/>
    <cellStyle name="Calculation 2 3 5 2 3 2 5" xfId="3309" xr:uid="{00000000-0005-0000-0000-0000D50C0000}"/>
    <cellStyle name="Calculation 2 3 5 2 3 2 6" xfId="3310" xr:uid="{00000000-0005-0000-0000-0000D60C0000}"/>
    <cellStyle name="Calculation 2 3 5 2 3 3" xfId="3311" xr:uid="{00000000-0005-0000-0000-0000D70C0000}"/>
    <cellStyle name="Calculation 2 3 5 2 3 3 2" xfId="3312" xr:uid="{00000000-0005-0000-0000-0000D80C0000}"/>
    <cellStyle name="Calculation 2 3 5 2 3 3 2 2" xfId="3313" xr:uid="{00000000-0005-0000-0000-0000D90C0000}"/>
    <cellStyle name="Calculation 2 3 5 2 3 3 2 3" xfId="3314" xr:uid="{00000000-0005-0000-0000-0000DA0C0000}"/>
    <cellStyle name="Calculation 2 3 5 2 3 3 2 4" xfId="3315" xr:uid="{00000000-0005-0000-0000-0000DB0C0000}"/>
    <cellStyle name="Calculation 2 3 5 2 3 3 3" xfId="3316" xr:uid="{00000000-0005-0000-0000-0000DC0C0000}"/>
    <cellStyle name="Calculation 2 3 5 2 3 3 4" xfId="3317" xr:uid="{00000000-0005-0000-0000-0000DD0C0000}"/>
    <cellStyle name="Calculation 2 3 5 2 3 3 5" xfId="3318" xr:uid="{00000000-0005-0000-0000-0000DE0C0000}"/>
    <cellStyle name="Calculation 2 3 5 2 3 3 6" xfId="3319" xr:uid="{00000000-0005-0000-0000-0000DF0C0000}"/>
    <cellStyle name="Calculation 2 3 5 2 3 4" xfId="3320" xr:uid="{00000000-0005-0000-0000-0000E00C0000}"/>
    <cellStyle name="Calculation 2 3 5 2 3 4 2" xfId="3321" xr:uid="{00000000-0005-0000-0000-0000E10C0000}"/>
    <cellStyle name="Calculation 2 3 5 2 3 4 3" xfId="3322" xr:uid="{00000000-0005-0000-0000-0000E20C0000}"/>
    <cellStyle name="Calculation 2 3 5 2 3 4 4" xfId="3323" xr:uid="{00000000-0005-0000-0000-0000E30C0000}"/>
    <cellStyle name="Calculation 2 3 5 2 3 5" xfId="3324" xr:uid="{00000000-0005-0000-0000-0000E40C0000}"/>
    <cellStyle name="Calculation 2 3 5 2 3 5 2" xfId="3325" xr:uid="{00000000-0005-0000-0000-0000E50C0000}"/>
    <cellStyle name="Calculation 2 3 5 2 3 5 3" xfId="3326" xr:uid="{00000000-0005-0000-0000-0000E60C0000}"/>
    <cellStyle name="Calculation 2 3 5 2 3 5 4" xfId="3327" xr:uid="{00000000-0005-0000-0000-0000E70C0000}"/>
    <cellStyle name="Calculation 2 3 5 2 3 6" xfId="3328" xr:uid="{00000000-0005-0000-0000-0000E80C0000}"/>
    <cellStyle name="Calculation 2 3 5 2 3 7" xfId="3329" xr:uid="{00000000-0005-0000-0000-0000E90C0000}"/>
    <cellStyle name="Calculation 2 3 5 2 3 8" xfId="3330" xr:uid="{00000000-0005-0000-0000-0000EA0C0000}"/>
    <cellStyle name="Calculation 2 3 5 2 4" xfId="3331" xr:uid="{00000000-0005-0000-0000-0000EB0C0000}"/>
    <cellStyle name="Calculation 2 3 5 2 4 2" xfId="3332" xr:uid="{00000000-0005-0000-0000-0000EC0C0000}"/>
    <cellStyle name="Calculation 2 3 5 2 4 2 2" xfId="3333" xr:uid="{00000000-0005-0000-0000-0000ED0C0000}"/>
    <cellStyle name="Calculation 2 3 5 2 4 2 2 2" xfId="3334" xr:uid="{00000000-0005-0000-0000-0000EE0C0000}"/>
    <cellStyle name="Calculation 2 3 5 2 4 2 2 3" xfId="3335" xr:uid="{00000000-0005-0000-0000-0000EF0C0000}"/>
    <cellStyle name="Calculation 2 3 5 2 4 2 2 4" xfId="3336" xr:uid="{00000000-0005-0000-0000-0000F00C0000}"/>
    <cellStyle name="Calculation 2 3 5 2 4 2 3" xfId="3337" xr:uid="{00000000-0005-0000-0000-0000F10C0000}"/>
    <cellStyle name="Calculation 2 3 5 2 4 2 4" xfId="3338" xr:uid="{00000000-0005-0000-0000-0000F20C0000}"/>
    <cellStyle name="Calculation 2 3 5 2 4 2 5" xfId="3339" xr:uid="{00000000-0005-0000-0000-0000F30C0000}"/>
    <cellStyle name="Calculation 2 3 5 2 4 2 6" xfId="3340" xr:uid="{00000000-0005-0000-0000-0000F40C0000}"/>
    <cellStyle name="Calculation 2 3 5 2 4 3" xfId="3341" xr:uid="{00000000-0005-0000-0000-0000F50C0000}"/>
    <cellStyle name="Calculation 2 3 5 2 4 3 2" xfId="3342" xr:uid="{00000000-0005-0000-0000-0000F60C0000}"/>
    <cellStyle name="Calculation 2 3 5 2 4 3 2 2" xfId="3343" xr:uid="{00000000-0005-0000-0000-0000F70C0000}"/>
    <cellStyle name="Calculation 2 3 5 2 4 3 2 3" xfId="3344" xr:uid="{00000000-0005-0000-0000-0000F80C0000}"/>
    <cellStyle name="Calculation 2 3 5 2 4 3 2 4" xfId="3345" xr:uid="{00000000-0005-0000-0000-0000F90C0000}"/>
    <cellStyle name="Calculation 2 3 5 2 4 3 3" xfId="3346" xr:uid="{00000000-0005-0000-0000-0000FA0C0000}"/>
    <cellStyle name="Calculation 2 3 5 2 4 3 4" xfId="3347" xr:uid="{00000000-0005-0000-0000-0000FB0C0000}"/>
    <cellStyle name="Calculation 2 3 5 2 4 3 5" xfId="3348" xr:uid="{00000000-0005-0000-0000-0000FC0C0000}"/>
    <cellStyle name="Calculation 2 3 5 2 4 3 6" xfId="3349" xr:uid="{00000000-0005-0000-0000-0000FD0C0000}"/>
    <cellStyle name="Calculation 2 3 5 2 4 4" xfId="3350" xr:uid="{00000000-0005-0000-0000-0000FE0C0000}"/>
    <cellStyle name="Calculation 2 3 5 2 4 4 2" xfId="3351" xr:uid="{00000000-0005-0000-0000-0000FF0C0000}"/>
    <cellStyle name="Calculation 2 3 5 2 4 4 3" xfId="3352" xr:uid="{00000000-0005-0000-0000-0000000D0000}"/>
    <cellStyle name="Calculation 2 3 5 2 4 4 4" xfId="3353" xr:uid="{00000000-0005-0000-0000-0000010D0000}"/>
    <cellStyle name="Calculation 2 3 5 2 4 5" xfId="3354" xr:uid="{00000000-0005-0000-0000-0000020D0000}"/>
    <cellStyle name="Calculation 2 3 5 2 4 5 2" xfId="3355" xr:uid="{00000000-0005-0000-0000-0000030D0000}"/>
    <cellStyle name="Calculation 2 3 5 2 4 5 3" xfId="3356" xr:uid="{00000000-0005-0000-0000-0000040D0000}"/>
    <cellStyle name="Calculation 2 3 5 2 4 5 4" xfId="3357" xr:uid="{00000000-0005-0000-0000-0000050D0000}"/>
    <cellStyle name="Calculation 2 3 5 2 4 6" xfId="3358" xr:uid="{00000000-0005-0000-0000-0000060D0000}"/>
    <cellStyle name="Calculation 2 3 5 2 4 7" xfId="3359" xr:uid="{00000000-0005-0000-0000-0000070D0000}"/>
    <cellStyle name="Calculation 2 3 5 2 4 8" xfId="3360" xr:uid="{00000000-0005-0000-0000-0000080D0000}"/>
    <cellStyle name="Calculation 2 3 5 2 5" xfId="3361" xr:uid="{00000000-0005-0000-0000-0000090D0000}"/>
    <cellStyle name="Calculation 2 3 5 2 5 10" xfId="3362" xr:uid="{00000000-0005-0000-0000-00000A0D0000}"/>
    <cellStyle name="Calculation 2 3 5 2 5 2" xfId="3363" xr:uid="{00000000-0005-0000-0000-00000B0D0000}"/>
    <cellStyle name="Calculation 2 3 5 2 5 2 2" xfId="3364" xr:uid="{00000000-0005-0000-0000-00000C0D0000}"/>
    <cellStyle name="Calculation 2 3 5 2 5 2 2 2" xfId="3365" xr:uid="{00000000-0005-0000-0000-00000D0D0000}"/>
    <cellStyle name="Calculation 2 3 5 2 5 2 2 3" xfId="3366" xr:uid="{00000000-0005-0000-0000-00000E0D0000}"/>
    <cellStyle name="Calculation 2 3 5 2 5 2 2 4" xfId="3367" xr:uid="{00000000-0005-0000-0000-00000F0D0000}"/>
    <cellStyle name="Calculation 2 3 5 2 5 2 3" xfId="3368" xr:uid="{00000000-0005-0000-0000-0000100D0000}"/>
    <cellStyle name="Calculation 2 3 5 2 5 2 4" xfId="3369" xr:uid="{00000000-0005-0000-0000-0000110D0000}"/>
    <cellStyle name="Calculation 2 3 5 2 5 2 5" xfId="3370" xr:uid="{00000000-0005-0000-0000-0000120D0000}"/>
    <cellStyle name="Calculation 2 3 5 2 5 2 6" xfId="3371" xr:uid="{00000000-0005-0000-0000-0000130D0000}"/>
    <cellStyle name="Calculation 2 3 5 2 5 3" xfId="3372" xr:uid="{00000000-0005-0000-0000-0000140D0000}"/>
    <cellStyle name="Calculation 2 3 5 2 5 3 2" xfId="3373" xr:uid="{00000000-0005-0000-0000-0000150D0000}"/>
    <cellStyle name="Calculation 2 3 5 2 5 3 2 2" xfId="3374" xr:uid="{00000000-0005-0000-0000-0000160D0000}"/>
    <cellStyle name="Calculation 2 3 5 2 5 3 2 3" xfId="3375" xr:uid="{00000000-0005-0000-0000-0000170D0000}"/>
    <cellStyle name="Calculation 2 3 5 2 5 3 2 4" xfId="3376" xr:uid="{00000000-0005-0000-0000-0000180D0000}"/>
    <cellStyle name="Calculation 2 3 5 2 5 3 3" xfId="3377" xr:uid="{00000000-0005-0000-0000-0000190D0000}"/>
    <cellStyle name="Calculation 2 3 5 2 5 3 4" xfId="3378" xr:uid="{00000000-0005-0000-0000-00001A0D0000}"/>
    <cellStyle name="Calculation 2 3 5 2 5 3 5" xfId="3379" xr:uid="{00000000-0005-0000-0000-00001B0D0000}"/>
    <cellStyle name="Calculation 2 3 5 2 5 3 6" xfId="3380" xr:uid="{00000000-0005-0000-0000-00001C0D0000}"/>
    <cellStyle name="Calculation 2 3 5 2 5 4" xfId="3381" xr:uid="{00000000-0005-0000-0000-00001D0D0000}"/>
    <cellStyle name="Calculation 2 3 5 2 5 4 2" xfId="3382" xr:uid="{00000000-0005-0000-0000-00001E0D0000}"/>
    <cellStyle name="Calculation 2 3 5 2 5 4 2 2" xfId="3383" xr:uid="{00000000-0005-0000-0000-00001F0D0000}"/>
    <cellStyle name="Calculation 2 3 5 2 5 4 2 3" xfId="3384" xr:uid="{00000000-0005-0000-0000-0000200D0000}"/>
    <cellStyle name="Calculation 2 3 5 2 5 4 2 4" xfId="3385" xr:uid="{00000000-0005-0000-0000-0000210D0000}"/>
    <cellStyle name="Calculation 2 3 5 2 5 4 3" xfId="3386" xr:uid="{00000000-0005-0000-0000-0000220D0000}"/>
    <cellStyle name="Calculation 2 3 5 2 5 4 4" xfId="3387" xr:uid="{00000000-0005-0000-0000-0000230D0000}"/>
    <cellStyle name="Calculation 2 3 5 2 5 4 5" xfId="3388" xr:uid="{00000000-0005-0000-0000-0000240D0000}"/>
    <cellStyle name="Calculation 2 3 5 2 5 4 6" xfId="3389" xr:uid="{00000000-0005-0000-0000-0000250D0000}"/>
    <cellStyle name="Calculation 2 3 5 2 5 5" xfId="3390" xr:uid="{00000000-0005-0000-0000-0000260D0000}"/>
    <cellStyle name="Calculation 2 3 5 2 5 5 2" xfId="3391" xr:uid="{00000000-0005-0000-0000-0000270D0000}"/>
    <cellStyle name="Calculation 2 3 5 2 5 5 3" xfId="3392" xr:uid="{00000000-0005-0000-0000-0000280D0000}"/>
    <cellStyle name="Calculation 2 3 5 2 5 5 4" xfId="3393" xr:uid="{00000000-0005-0000-0000-0000290D0000}"/>
    <cellStyle name="Calculation 2 3 5 2 5 6" xfId="3394" xr:uid="{00000000-0005-0000-0000-00002A0D0000}"/>
    <cellStyle name="Calculation 2 3 5 2 5 6 2" xfId="3395" xr:uid="{00000000-0005-0000-0000-00002B0D0000}"/>
    <cellStyle name="Calculation 2 3 5 2 5 6 3" xfId="3396" xr:uid="{00000000-0005-0000-0000-00002C0D0000}"/>
    <cellStyle name="Calculation 2 3 5 2 5 6 4" xfId="3397" xr:uid="{00000000-0005-0000-0000-00002D0D0000}"/>
    <cellStyle name="Calculation 2 3 5 2 5 7" xfId="3398" xr:uid="{00000000-0005-0000-0000-00002E0D0000}"/>
    <cellStyle name="Calculation 2 3 5 2 5 8" xfId="3399" xr:uid="{00000000-0005-0000-0000-00002F0D0000}"/>
    <cellStyle name="Calculation 2 3 5 2 5 9" xfId="3400" xr:uid="{00000000-0005-0000-0000-0000300D0000}"/>
    <cellStyle name="Calculation 2 3 5 2 6" xfId="3401" xr:uid="{00000000-0005-0000-0000-0000310D0000}"/>
    <cellStyle name="Calculation 2 3 5 2 6 2" xfId="3402" xr:uid="{00000000-0005-0000-0000-0000320D0000}"/>
    <cellStyle name="Calculation 2 3 5 2 6 2 2" xfId="3403" xr:uid="{00000000-0005-0000-0000-0000330D0000}"/>
    <cellStyle name="Calculation 2 3 5 2 6 2 2 2" xfId="3404" xr:uid="{00000000-0005-0000-0000-0000340D0000}"/>
    <cellStyle name="Calculation 2 3 5 2 6 2 2 3" xfId="3405" xr:uid="{00000000-0005-0000-0000-0000350D0000}"/>
    <cellStyle name="Calculation 2 3 5 2 6 2 2 4" xfId="3406" xr:uid="{00000000-0005-0000-0000-0000360D0000}"/>
    <cellStyle name="Calculation 2 3 5 2 6 2 3" xfId="3407" xr:uid="{00000000-0005-0000-0000-0000370D0000}"/>
    <cellStyle name="Calculation 2 3 5 2 6 2 4" xfId="3408" xr:uid="{00000000-0005-0000-0000-0000380D0000}"/>
    <cellStyle name="Calculation 2 3 5 2 6 2 5" xfId="3409" xr:uid="{00000000-0005-0000-0000-0000390D0000}"/>
    <cellStyle name="Calculation 2 3 5 2 6 2 6" xfId="3410" xr:uid="{00000000-0005-0000-0000-00003A0D0000}"/>
    <cellStyle name="Calculation 2 3 5 2 6 3" xfId="3411" xr:uid="{00000000-0005-0000-0000-00003B0D0000}"/>
    <cellStyle name="Calculation 2 3 5 2 6 3 2" xfId="3412" xr:uid="{00000000-0005-0000-0000-00003C0D0000}"/>
    <cellStyle name="Calculation 2 3 5 2 6 3 2 2" xfId="3413" xr:uid="{00000000-0005-0000-0000-00003D0D0000}"/>
    <cellStyle name="Calculation 2 3 5 2 6 3 2 3" xfId="3414" xr:uid="{00000000-0005-0000-0000-00003E0D0000}"/>
    <cellStyle name="Calculation 2 3 5 2 6 3 2 4" xfId="3415" xr:uid="{00000000-0005-0000-0000-00003F0D0000}"/>
    <cellStyle name="Calculation 2 3 5 2 6 3 3" xfId="3416" xr:uid="{00000000-0005-0000-0000-0000400D0000}"/>
    <cellStyle name="Calculation 2 3 5 2 6 3 4" xfId="3417" xr:uid="{00000000-0005-0000-0000-0000410D0000}"/>
    <cellStyle name="Calculation 2 3 5 2 6 3 5" xfId="3418" xr:uid="{00000000-0005-0000-0000-0000420D0000}"/>
    <cellStyle name="Calculation 2 3 5 2 6 3 6" xfId="3419" xr:uid="{00000000-0005-0000-0000-0000430D0000}"/>
    <cellStyle name="Calculation 2 3 5 2 6 4" xfId="3420" xr:uid="{00000000-0005-0000-0000-0000440D0000}"/>
    <cellStyle name="Calculation 2 3 5 2 6 4 2" xfId="3421" xr:uid="{00000000-0005-0000-0000-0000450D0000}"/>
    <cellStyle name="Calculation 2 3 5 2 6 4 3" xfId="3422" xr:uid="{00000000-0005-0000-0000-0000460D0000}"/>
    <cellStyle name="Calculation 2 3 5 2 6 4 4" xfId="3423" xr:uid="{00000000-0005-0000-0000-0000470D0000}"/>
    <cellStyle name="Calculation 2 3 5 2 6 5" xfId="3424" xr:uid="{00000000-0005-0000-0000-0000480D0000}"/>
    <cellStyle name="Calculation 2 3 5 2 6 5 2" xfId="3425" xr:uid="{00000000-0005-0000-0000-0000490D0000}"/>
    <cellStyle name="Calculation 2 3 5 2 6 5 3" xfId="3426" xr:uid="{00000000-0005-0000-0000-00004A0D0000}"/>
    <cellStyle name="Calculation 2 3 5 2 6 5 4" xfId="3427" xr:uid="{00000000-0005-0000-0000-00004B0D0000}"/>
    <cellStyle name="Calculation 2 3 5 2 6 6" xfId="3428" xr:uid="{00000000-0005-0000-0000-00004C0D0000}"/>
    <cellStyle name="Calculation 2 3 5 2 6 7" xfId="3429" xr:uid="{00000000-0005-0000-0000-00004D0D0000}"/>
    <cellStyle name="Calculation 2 3 5 2 6 8" xfId="3430" xr:uid="{00000000-0005-0000-0000-00004E0D0000}"/>
    <cellStyle name="Calculation 2 3 5 2 7" xfId="3431" xr:uid="{00000000-0005-0000-0000-00004F0D0000}"/>
    <cellStyle name="Calculation 2 3 5 2 7 2" xfId="3432" xr:uid="{00000000-0005-0000-0000-0000500D0000}"/>
    <cellStyle name="Calculation 2 3 5 2 7 2 2" xfId="3433" xr:uid="{00000000-0005-0000-0000-0000510D0000}"/>
    <cellStyle name="Calculation 2 3 5 2 7 2 2 2" xfId="3434" xr:uid="{00000000-0005-0000-0000-0000520D0000}"/>
    <cellStyle name="Calculation 2 3 5 2 7 2 2 3" xfId="3435" xr:uid="{00000000-0005-0000-0000-0000530D0000}"/>
    <cellStyle name="Calculation 2 3 5 2 7 2 2 4" xfId="3436" xr:uid="{00000000-0005-0000-0000-0000540D0000}"/>
    <cellStyle name="Calculation 2 3 5 2 7 2 3" xfId="3437" xr:uid="{00000000-0005-0000-0000-0000550D0000}"/>
    <cellStyle name="Calculation 2 3 5 2 7 2 4" xfId="3438" xr:uid="{00000000-0005-0000-0000-0000560D0000}"/>
    <cellStyle name="Calculation 2 3 5 2 7 2 5" xfId="3439" xr:uid="{00000000-0005-0000-0000-0000570D0000}"/>
    <cellStyle name="Calculation 2 3 5 2 7 2 6" xfId="3440" xr:uid="{00000000-0005-0000-0000-0000580D0000}"/>
    <cellStyle name="Calculation 2 3 5 2 7 3" xfId="3441" xr:uid="{00000000-0005-0000-0000-0000590D0000}"/>
    <cellStyle name="Calculation 2 3 5 2 7 3 2" xfId="3442" xr:uid="{00000000-0005-0000-0000-00005A0D0000}"/>
    <cellStyle name="Calculation 2 3 5 2 7 3 3" xfId="3443" xr:uid="{00000000-0005-0000-0000-00005B0D0000}"/>
    <cellStyle name="Calculation 2 3 5 2 7 3 4" xfId="3444" xr:uid="{00000000-0005-0000-0000-00005C0D0000}"/>
    <cellStyle name="Calculation 2 3 5 2 7 4" xfId="3445" xr:uid="{00000000-0005-0000-0000-00005D0D0000}"/>
    <cellStyle name="Calculation 2 3 5 2 7 5" xfId="3446" xr:uid="{00000000-0005-0000-0000-00005E0D0000}"/>
    <cellStyle name="Calculation 2 3 5 2 7 6" xfId="3447" xr:uid="{00000000-0005-0000-0000-00005F0D0000}"/>
    <cellStyle name="Calculation 2 3 5 2 7 7" xfId="3448" xr:uid="{00000000-0005-0000-0000-0000600D0000}"/>
    <cellStyle name="Calculation 2 3 5 2 8" xfId="3449" xr:uid="{00000000-0005-0000-0000-0000610D0000}"/>
    <cellStyle name="Calculation 2 3 5 2 8 2" xfId="3450" xr:uid="{00000000-0005-0000-0000-0000620D0000}"/>
    <cellStyle name="Calculation 2 3 5 2 8 2 2" xfId="3451" xr:uid="{00000000-0005-0000-0000-0000630D0000}"/>
    <cellStyle name="Calculation 2 3 5 2 8 2 3" xfId="3452" xr:uid="{00000000-0005-0000-0000-0000640D0000}"/>
    <cellStyle name="Calculation 2 3 5 2 8 2 4" xfId="3453" xr:uid="{00000000-0005-0000-0000-0000650D0000}"/>
    <cellStyle name="Calculation 2 3 5 2 8 3" xfId="3454" xr:uid="{00000000-0005-0000-0000-0000660D0000}"/>
    <cellStyle name="Calculation 2 3 5 2 8 4" xfId="3455" xr:uid="{00000000-0005-0000-0000-0000670D0000}"/>
    <cellStyle name="Calculation 2 3 5 2 8 5" xfId="3456" xr:uid="{00000000-0005-0000-0000-0000680D0000}"/>
    <cellStyle name="Calculation 2 3 5 2 8 6" xfId="3457" xr:uid="{00000000-0005-0000-0000-0000690D0000}"/>
    <cellStyle name="Calculation 2 3 5 2 9" xfId="3458" xr:uid="{00000000-0005-0000-0000-00006A0D0000}"/>
    <cellStyle name="Calculation 2 3 5 2 9 2" xfId="3459" xr:uid="{00000000-0005-0000-0000-00006B0D0000}"/>
    <cellStyle name="Calculation 2 3 5 2 9 2 2" xfId="3460" xr:uid="{00000000-0005-0000-0000-00006C0D0000}"/>
    <cellStyle name="Calculation 2 3 5 2 9 2 3" xfId="3461" xr:uid="{00000000-0005-0000-0000-00006D0D0000}"/>
    <cellStyle name="Calculation 2 3 5 2 9 2 4" xfId="3462" xr:uid="{00000000-0005-0000-0000-00006E0D0000}"/>
    <cellStyle name="Calculation 2 3 5 2 9 3" xfId="3463" xr:uid="{00000000-0005-0000-0000-00006F0D0000}"/>
    <cellStyle name="Calculation 2 3 5 2 9 4" xfId="3464" xr:uid="{00000000-0005-0000-0000-0000700D0000}"/>
    <cellStyle name="Calculation 2 3 5 2 9 5" xfId="3465" xr:uid="{00000000-0005-0000-0000-0000710D0000}"/>
    <cellStyle name="Calculation 2 3 5 2 9 6" xfId="3466" xr:uid="{00000000-0005-0000-0000-0000720D0000}"/>
    <cellStyle name="Calculation 2 3 5 3" xfId="3467" xr:uid="{00000000-0005-0000-0000-0000730D0000}"/>
    <cellStyle name="Calculation 2 3 5 3 2" xfId="3468" xr:uid="{00000000-0005-0000-0000-0000740D0000}"/>
    <cellStyle name="Calculation 2 3 5 3 2 2" xfId="3469" xr:uid="{00000000-0005-0000-0000-0000750D0000}"/>
    <cellStyle name="Calculation 2 3 5 3 2 3" xfId="3470" xr:uid="{00000000-0005-0000-0000-0000760D0000}"/>
    <cellStyle name="Calculation 2 3 5 3 2 4" xfId="3471" xr:uid="{00000000-0005-0000-0000-0000770D0000}"/>
    <cellStyle name="Calculation 2 3 5 3 3" xfId="3472" xr:uid="{00000000-0005-0000-0000-0000780D0000}"/>
    <cellStyle name="Calculation 2 3 5 3 4" xfId="3473" xr:uid="{00000000-0005-0000-0000-0000790D0000}"/>
    <cellStyle name="Calculation 2 3 5 3 5" xfId="3474" xr:uid="{00000000-0005-0000-0000-00007A0D0000}"/>
    <cellStyle name="Calculation 2 3 5 3 6" xfId="3475" xr:uid="{00000000-0005-0000-0000-00007B0D0000}"/>
    <cellStyle name="Calculation 2 3 5 4" xfId="3476" xr:uid="{00000000-0005-0000-0000-00007C0D0000}"/>
    <cellStyle name="Calculation 2 3 5 4 2" xfId="3477" xr:uid="{00000000-0005-0000-0000-00007D0D0000}"/>
    <cellStyle name="Calculation 2 3 5 4 3" xfId="3478" xr:uid="{00000000-0005-0000-0000-00007E0D0000}"/>
    <cellStyle name="Calculation 2 3 5 4 4" xfId="3479" xr:uid="{00000000-0005-0000-0000-00007F0D0000}"/>
    <cellStyle name="Calculation 2 3 5 5" xfId="3480" xr:uid="{00000000-0005-0000-0000-0000800D0000}"/>
    <cellStyle name="Calculation 2 3 5 6" xfId="3481" xr:uid="{00000000-0005-0000-0000-0000810D0000}"/>
    <cellStyle name="Calculation 2 3 6" xfId="3482" xr:uid="{00000000-0005-0000-0000-0000820D0000}"/>
    <cellStyle name="Calculation 2 4" xfId="3483" xr:uid="{00000000-0005-0000-0000-0000830D0000}"/>
    <cellStyle name="Calculation 2 5" xfId="3484" xr:uid="{00000000-0005-0000-0000-0000840D0000}"/>
    <cellStyle name="Calculation 2 5 2" xfId="3485" xr:uid="{00000000-0005-0000-0000-0000850D0000}"/>
    <cellStyle name="Calculation 2 5 2 10" xfId="3486" xr:uid="{00000000-0005-0000-0000-0000860D0000}"/>
    <cellStyle name="Calculation 2 5 2 10 2" xfId="3487" xr:uid="{00000000-0005-0000-0000-0000870D0000}"/>
    <cellStyle name="Calculation 2 5 2 10 3" xfId="3488" xr:uid="{00000000-0005-0000-0000-0000880D0000}"/>
    <cellStyle name="Calculation 2 5 2 10 4" xfId="3489" xr:uid="{00000000-0005-0000-0000-0000890D0000}"/>
    <cellStyle name="Calculation 2 5 2 11" xfId="3490" xr:uid="{00000000-0005-0000-0000-00008A0D0000}"/>
    <cellStyle name="Calculation 2 5 2 11 2" xfId="3491" xr:uid="{00000000-0005-0000-0000-00008B0D0000}"/>
    <cellStyle name="Calculation 2 5 2 11 3" xfId="3492" xr:uid="{00000000-0005-0000-0000-00008C0D0000}"/>
    <cellStyle name="Calculation 2 5 2 11 4" xfId="3493" xr:uid="{00000000-0005-0000-0000-00008D0D0000}"/>
    <cellStyle name="Calculation 2 5 2 12" xfId="3494" xr:uid="{00000000-0005-0000-0000-00008E0D0000}"/>
    <cellStyle name="Calculation 2 5 2 13" xfId="3495" xr:uid="{00000000-0005-0000-0000-00008F0D0000}"/>
    <cellStyle name="Calculation 2 5 2 14" xfId="3496" xr:uid="{00000000-0005-0000-0000-0000900D0000}"/>
    <cellStyle name="Calculation 2 5 2 2" xfId="3497" xr:uid="{00000000-0005-0000-0000-0000910D0000}"/>
    <cellStyle name="Calculation 2 5 2 2 2" xfId="3498" xr:uid="{00000000-0005-0000-0000-0000920D0000}"/>
    <cellStyle name="Calculation 2 5 2 2 2 2" xfId="3499" xr:uid="{00000000-0005-0000-0000-0000930D0000}"/>
    <cellStyle name="Calculation 2 5 2 2 2 2 2" xfId="3500" xr:uid="{00000000-0005-0000-0000-0000940D0000}"/>
    <cellStyle name="Calculation 2 5 2 2 2 2 2 2" xfId="3501" xr:uid="{00000000-0005-0000-0000-0000950D0000}"/>
    <cellStyle name="Calculation 2 5 2 2 2 2 2 3" xfId="3502" xr:uid="{00000000-0005-0000-0000-0000960D0000}"/>
    <cellStyle name="Calculation 2 5 2 2 2 2 2 4" xfId="3503" xr:uid="{00000000-0005-0000-0000-0000970D0000}"/>
    <cellStyle name="Calculation 2 5 2 2 2 2 3" xfId="3504" xr:uid="{00000000-0005-0000-0000-0000980D0000}"/>
    <cellStyle name="Calculation 2 5 2 2 2 2 4" xfId="3505" xr:uid="{00000000-0005-0000-0000-0000990D0000}"/>
    <cellStyle name="Calculation 2 5 2 2 2 2 5" xfId="3506" xr:uid="{00000000-0005-0000-0000-00009A0D0000}"/>
    <cellStyle name="Calculation 2 5 2 2 2 2 6" xfId="3507" xr:uid="{00000000-0005-0000-0000-00009B0D0000}"/>
    <cellStyle name="Calculation 2 5 2 2 2 3" xfId="3508" xr:uid="{00000000-0005-0000-0000-00009C0D0000}"/>
    <cellStyle name="Calculation 2 5 2 2 2 3 2" xfId="3509" xr:uid="{00000000-0005-0000-0000-00009D0D0000}"/>
    <cellStyle name="Calculation 2 5 2 2 2 3 3" xfId="3510" xr:uid="{00000000-0005-0000-0000-00009E0D0000}"/>
    <cellStyle name="Calculation 2 5 2 2 2 3 4" xfId="3511" xr:uid="{00000000-0005-0000-0000-00009F0D0000}"/>
    <cellStyle name="Calculation 2 5 2 2 2 4" xfId="3512" xr:uid="{00000000-0005-0000-0000-0000A00D0000}"/>
    <cellStyle name="Calculation 2 5 2 2 2 5" xfId="3513" xr:uid="{00000000-0005-0000-0000-0000A10D0000}"/>
    <cellStyle name="Calculation 2 5 2 2 2 6" xfId="3514" xr:uid="{00000000-0005-0000-0000-0000A20D0000}"/>
    <cellStyle name="Calculation 2 5 2 2 2 7" xfId="3515" xr:uid="{00000000-0005-0000-0000-0000A30D0000}"/>
    <cellStyle name="Calculation 2 5 2 2 3" xfId="3516" xr:uid="{00000000-0005-0000-0000-0000A40D0000}"/>
    <cellStyle name="Calculation 2 5 2 2 3 2" xfId="3517" xr:uid="{00000000-0005-0000-0000-0000A50D0000}"/>
    <cellStyle name="Calculation 2 5 2 2 3 2 2" xfId="3518" xr:uid="{00000000-0005-0000-0000-0000A60D0000}"/>
    <cellStyle name="Calculation 2 5 2 2 3 2 3" xfId="3519" xr:uid="{00000000-0005-0000-0000-0000A70D0000}"/>
    <cellStyle name="Calculation 2 5 2 2 3 2 4" xfId="3520" xr:uid="{00000000-0005-0000-0000-0000A80D0000}"/>
    <cellStyle name="Calculation 2 5 2 2 3 3" xfId="3521" xr:uid="{00000000-0005-0000-0000-0000A90D0000}"/>
    <cellStyle name="Calculation 2 5 2 2 3 4" xfId="3522" xr:uid="{00000000-0005-0000-0000-0000AA0D0000}"/>
    <cellStyle name="Calculation 2 5 2 2 3 5" xfId="3523" xr:uid="{00000000-0005-0000-0000-0000AB0D0000}"/>
    <cellStyle name="Calculation 2 5 2 2 3 6" xfId="3524" xr:uid="{00000000-0005-0000-0000-0000AC0D0000}"/>
    <cellStyle name="Calculation 2 5 2 2 4" xfId="3525" xr:uid="{00000000-0005-0000-0000-0000AD0D0000}"/>
    <cellStyle name="Calculation 2 5 2 2 4 2" xfId="3526" xr:uid="{00000000-0005-0000-0000-0000AE0D0000}"/>
    <cellStyle name="Calculation 2 5 2 2 4 2 2" xfId="3527" xr:uid="{00000000-0005-0000-0000-0000AF0D0000}"/>
    <cellStyle name="Calculation 2 5 2 2 4 2 3" xfId="3528" xr:uid="{00000000-0005-0000-0000-0000B00D0000}"/>
    <cellStyle name="Calculation 2 5 2 2 4 2 4" xfId="3529" xr:uid="{00000000-0005-0000-0000-0000B10D0000}"/>
    <cellStyle name="Calculation 2 5 2 2 4 3" xfId="3530" xr:uid="{00000000-0005-0000-0000-0000B20D0000}"/>
    <cellStyle name="Calculation 2 5 2 2 4 4" xfId="3531" xr:uid="{00000000-0005-0000-0000-0000B30D0000}"/>
    <cellStyle name="Calculation 2 5 2 2 4 5" xfId="3532" xr:uid="{00000000-0005-0000-0000-0000B40D0000}"/>
    <cellStyle name="Calculation 2 5 2 2 4 6" xfId="3533" xr:uid="{00000000-0005-0000-0000-0000B50D0000}"/>
    <cellStyle name="Calculation 2 5 2 2 5" xfId="3534" xr:uid="{00000000-0005-0000-0000-0000B60D0000}"/>
    <cellStyle name="Calculation 2 5 2 2 5 2" xfId="3535" xr:uid="{00000000-0005-0000-0000-0000B70D0000}"/>
    <cellStyle name="Calculation 2 5 2 2 5 3" xfId="3536" xr:uid="{00000000-0005-0000-0000-0000B80D0000}"/>
    <cellStyle name="Calculation 2 5 2 2 5 4" xfId="3537" xr:uid="{00000000-0005-0000-0000-0000B90D0000}"/>
    <cellStyle name="Calculation 2 5 2 2 6" xfId="3538" xr:uid="{00000000-0005-0000-0000-0000BA0D0000}"/>
    <cellStyle name="Calculation 2 5 2 2 6 2" xfId="3539" xr:uid="{00000000-0005-0000-0000-0000BB0D0000}"/>
    <cellStyle name="Calculation 2 5 2 2 6 3" xfId="3540" xr:uid="{00000000-0005-0000-0000-0000BC0D0000}"/>
    <cellStyle name="Calculation 2 5 2 2 6 4" xfId="3541" xr:uid="{00000000-0005-0000-0000-0000BD0D0000}"/>
    <cellStyle name="Calculation 2 5 2 2 7" xfId="3542" xr:uid="{00000000-0005-0000-0000-0000BE0D0000}"/>
    <cellStyle name="Calculation 2 5 2 2 8" xfId="3543" xr:uid="{00000000-0005-0000-0000-0000BF0D0000}"/>
    <cellStyle name="Calculation 2 5 2 2 9" xfId="3544" xr:uid="{00000000-0005-0000-0000-0000C00D0000}"/>
    <cellStyle name="Calculation 2 5 2 3" xfId="3545" xr:uid="{00000000-0005-0000-0000-0000C10D0000}"/>
    <cellStyle name="Calculation 2 5 2 3 2" xfId="3546" xr:uid="{00000000-0005-0000-0000-0000C20D0000}"/>
    <cellStyle name="Calculation 2 5 2 3 2 2" xfId="3547" xr:uid="{00000000-0005-0000-0000-0000C30D0000}"/>
    <cellStyle name="Calculation 2 5 2 3 2 2 2" xfId="3548" xr:uid="{00000000-0005-0000-0000-0000C40D0000}"/>
    <cellStyle name="Calculation 2 5 2 3 2 2 3" xfId="3549" xr:uid="{00000000-0005-0000-0000-0000C50D0000}"/>
    <cellStyle name="Calculation 2 5 2 3 2 2 4" xfId="3550" xr:uid="{00000000-0005-0000-0000-0000C60D0000}"/>
    <cellStyle name="Calculation 2 5 2 3 2 3" xfId="3551" xr:uid="{00000000-0005-0000-0000-0000C70D0000}"/>
    <cellStyle name="Calculation 2 5 2 3 2 4" xfId="3552" xr:uid="{00000000-0005-0000-0000-0000C80D0000}"/>
    <cellStyle name="Calculation 2 5 2 3 2 5" xfId="3553" xr:uid="{00000000-0005-0000-0000-0000C90D0000}"/>
    <cellStyle name="Calculation 2 5 2 3 2 6" xfId="3554" xr:uid="{00000000-0005-0000-0000-0000CA0D0000}"/>
    <cellStyle name="Calculation 2 5 2 3 3" xfId="3555" xr:uid="{00000000-0005-0000-0000-0000CB0D0000}"/>
    <cellStyle name="Calculation 2 5 2 3 3 2" xfId="3556" xr:uid="{00000000-0005-0000-0000-0000CC0D0000}"/>
    <cellStyle name="Calculation 2 5 2 3 3 2 2" xfId="3557" xr:uid="{00000000-0005-0000-0000-0000CD0D0000}"/>
    <cellStyle name="Calculation 2 5 2 3 3 2 3" xfId="3558" xr:uid="{00000000-0005-0000-0000-0000CE0D0000}"/>
    <cellStyle name="Calculation 2 5 2 3 3 2 4" xfId="3559" xr:uid="{00000000-0005-0000-0000-0000CF0D0000}"/>
    <cellStyle name="Calculation 2 5 2 3 3 3" xfId="3560" xr:uid="{00000000-0005-0000-0000-0000D00D0000}"/>
    <cellStyle name="Calculation 2 5 2 3 3 4" xfId="3561" xr:uid="{00000000-0005-0000-0000-0000D10D0000}"/>
    <cellStyle name="Calculation 2 5 2 3 3 5" xfId="3562" xr:uid="{00000000-0005-0000-0000-0000D20D0000}"/>
    <cellStyle name="Calculation 2 5 2 3 3 6" xfId="3563" xr:uid="{00000000-0005-0000-0000-0000D30D0000}"/>
    <cellStyle name="Calculation 2 5 2 3 4" xfId="3564" xr:uid="{00000000-0005-0000-0000-0000D40D0000}"/>
    <cellStyle name="Calculation 2 5 2 3 4 2" xfId="3565" xr:uid="{00000000-0005-0000-0000-0000D50D0000}"/>
    <cellStyle name="Calculation 2 5 2 3 4 3" xfId="3566" xr:uid="{00000000-0005-0000-0000-0000D60D0000}"/>
    <cellStyle name="Calculation 2 5 2 3 4 4" xfId="3567" xr:uid="{00000000-0005-0000-0000-0000D70D0000}"/>
    <cellStyle name="Calculation 2 5 2 3 5" xfId="3568" xr:uid="{00000000-0005-0000-0000-0000D80D0000}"/>
    <cellStyle name="Calculation 2 5 2 3 5 2" xfId="3569" xr:uid="{00000000-0005-0000-0000-0000D90D0000}"/>
    <cellStyle name="Calculation 2 5 2 3 5 3" xfId="3570" xr:uid="{00000000-0005-0000-0000-0000DA0D0000}"/>
    <cellStyle name="Calculation 2 5 2 3 5 4" xfId="3571" xr:uid="{00000000-0005-0000-0000-0000DB0D0000}"/>
    <cellStyle name="Calculation 2 5 2 3 6" xfId="3572" xr:uid="{00000000-0005-0000-0000-0000DC0D0000}"/>
    <cellStyle name="Calculation 2 5 2 3 7" xfId="3573" xr:uid="{00000000-0005-0000-0000-0000DD0D0000}"/>
    <cellStyle name="Calculation 2 5 2 3 8" xfId="3574" xr:uid="{00000000-0005-0000-0000-0000DE0D0000}"/>
    <cellStyle name="Calculation 2 5 2 4" xfId="3575" xr:uid="{00000000-0005-0000-0000-0000DF0D0000}"/>
    <cellStyle name="Calculation 2 5 2 4 2" xfId="3576" xr:uid="{00000000-0005-0000-0000-0000E00D0000}"/>
    <cellStyle name="Calculation 2 5 2 4 2 2" xfId="3577" xr:uid="{00000000-0005-0000-0000-0000E10D0000}"/>
    <cellStyle name="Calculation 2 5 2 4 2 2 2" xfId="3578" xr:uid="{00000000-0005-0000-0000-0000E20D0000}"/>
    <cellStyle name="Calculation 2 5 2 4 2 2 3" xfId="3579" xr:uid="{00000000-0005-0000-0000-0000E30D0000}"/>
    <cellStyle name="Calculation 2 5 2 4 2 2 4" xfId="3580" xr:uid="{00000000-0005-0000-0000-0000E40D0000}"/>
    <cellStyle name="Calculation 2 5 2 4 2 3" xfId="3581" xr:uid="{00000000-0005-0000-0000-0000E50D0000}"/>
    <cellStyle name="Calculation 2 5 2 4 2 4" xfId="3582" xr:uid="{00000000-0005-0000-0000-0000E60D0000}"/>
    <cellStyle name="Calculation 2 5 2 4 2 5" xfId="3583" xr:uid="{00000000-0005-0000-0000-0000E70D0000}"/>
    <cellStyle name="Calculation 2 5 2 4 2 6" xfId="3584" xr:uid="{00000000-0005-0000-0000-0000E80D0000}"/>
    <cellStyle name="Calculation 2 5 2 4 3" xfId="3585" xr:uid="{00000000-0005-0000-0000-0000E90D0000}"/>
    <cellStyle name="Calculation 2 5 2 4 3 2" xfId="3586" xr:uid="{00000000-0005-0000-0000-0000EA0D0000}"/>
    <cellStyle name="Calculation 2 5 2 4 3 2 2" xfId="3587" xr:uid="{00000000-0005-0000-0000-0000EB0D0000}"/>
    <cellStyle name="Calculation 2 5 2 4 3 2 3" xfId="3588" xr:uid="{00000000-0005-0000-0000-0000EC0D0000}"/>
    <cellStyle name="Calculation 2 5 2 4 3 2 4" xfId="3589" xr:uid="{00000000-0005-0000-0000-0000ED0D0000}"/>
    <cellStyle name="Calculation 2 5 2 4 3 3" xfId="3590" xr:uid="{00000000-0005-0000-0000-0000EE0D0000}"/>
    <cellStyle name="Calculation 2 5 2 4 3 4" xfId="3591" xr:uid="{00000000-0005-0000-0000-0000EF0D0000}"/>
    <cellStyle name="Calculation 2 5 2 4 3 5" xfId="3592" xr:uid="{00000000-0005-0000-0000-0000F00D0000}"/>
    <cellStyle name="Calculation 2 5 2 4 3 6" xfId="3593" xr:uid="{00000000-0005-0000-0000-0000F10D0000}"/>
    <cellStyle name="Calculation 2 5 2 4 4" xfId="3594" xr:uid="{00000000-0005-0000-0000-0000F20D0000}"/>
    <cellStyle name="Calculation 2 5 2 4 4 2" xfId="3595" xr:uid="{00000000-0005-0000-0000-0000F30D0000}"/>
    <cellStyle name="Calculation 2 5 2 4 4 3" xfId="3596" xr:uid="{00000000-0005-0000-0000-0000F40D0000}"/>
    <cellStyle name="Calculation 2 5 2 4 4 4" xfId="3597" xr:uid="{00000000-0005-0000-0000-0000F50D0000}"/>
    <cellStyle name="Calculation 2 5 2 4 5" xfId="3598" xr:uid="{00000000-0005-0000-0000-0000F60D0000}"/>
    <cellStyle name="Calculation 2 5 2 4 5 2" xfId="3599" xr:uid="{00000000-0005-0000-0000-0000F70D0000}"/>
    <cellStyle name="Calculation 2 5 2 4 5 3" xfId="3600" xr:uid="{00000000-0005-0000-0000-0000F80D0000}"/>
    <cellStyle name="Calculation 2 5 2 4 5 4" xfId="3601" xr:uid="{00000000-0005-0000-0000-0000F90D0000}"/>
    <cellStyle name="Calculation 2 5 2 4 6" xfId="3602" xr:uid="{00000000-0005-0000-0000-0000FA0D0000}"/>
    <cellStyle name="Calculation 2 5 2 4 7" xfId="3603" xr:uid="{00000000-0005-0000-0000-0000FB0D0000}"/>
    <cellStyle name="Calculation 2 5 2 4 8" xfId="3604" xr:uid="{00000000-0005-0000-0000-0000FC0D0000}"/>
    <cellStyle name="Calculation 2 5 2 5" xfId="3605" xr:uid="{00000000-0005-0000-0000-0000FD0D0000}"/>
    <cellStyle name="Calculation 2 5 2 5 10" xfId="3606" xr:uid="{00000000-0005-0000-0000-0000FE0D0000}"/>
    <cellStyle name="Calculation 2 5 2 5 2" xfId="3607" xr:uid="{00000000-0005-0000-0000-0000FF0D0000}"/>
    <cellStyle name="Calculation 2 5 2 5 2 2" xfId="3608" xr:uid="{00000000-0005-0000-0000-0000000E0000}"/>
    <cellStyle name="Calculation 2 5 2 5 2 2 2" xfId="3609" xr:uid="{00000000-0005-0000-0000-0000010E0000}"/>
    <cellStyle name="Calculation 2 5 2 5 2 2 3" xfId="3610" xr:uid="{00000000-0005-0000-0000-0000020E0000}"/>
    <cellStyle name="Calculation 2 5 2 5 2 2 4" xfId="3611" xr:uid="{00000000-0005-0000-0000-0000030E0000}"/>
    <cellStyle name="Calculation 2 5 2 5 2 3" xfId="3612" xr:uid="{00000000-0005-0000-0000-0000040E0000}"/>
    <cellStyle name="Calculation 2 5 2 5 2 4" xfId="3613" xr:uid="{00000000-0005-0000-0000-0000050E0000}"/>
    <cellStyle name="Calculation 2 5 2 5 2 5" xfId="3614" xr:uid="{00000000-0005-0000-0000-0000060E0000}"/>
    <cellStyle name="Calculation 2 5 2 5 2 6" xfId="3615" xr:uid="{00000000-0005-0000-0000-0000070E0000}"/>
    <cellStyle name="Calculation 2 5 2 5 3" xfId="3616" xr:uid="{00000000-0005-0000-0000-0000080E0000}"/>
    <cellStyle name="Calculation 2 5 2 5 3 2" xfId="3617" xr:uid="{00000000-0005-0000-0000-0000090E0000}"/>
    <cellStyle name="Calculation 2 5 2 5 3 2 2" xfId="3618" xr:uid="{00000000-0005-0000-0000-00000A0E0000}"/>
    <cellStyle name="Calculation 2 5 2 5 3 2 3" xfId="3619" xr:uid="{00000000-0005-0000-0000-00000B0E0000}"/>
    <cellStyle name="Calculation 2 5 2 5 3 2 4" xfId="3620" xr:uid="{00000000-0005-0000-0000-00000C0E0000}"/>
    <cellStyle name="Calculation 2 5 2 5 3 3" xfId="3621" xr:uid="{00000000-0005-0000-0000-00000D0E0000}"/>
    <cellStyle name="Calculation 2 5 2 5 3 4" xfId="3622" xr:uid="{00000000-0005-0000-0000-00000E0E0000}"/>
    <cellStyle name="Calculation 2 5 2 5 3 5" xfId="3623" xr:uid="{00000000-0005-0000-0000-00000F0E0000}"/>
    <cellStyle name="Calculation 2 5 2 5 3 6" xfId="3624" xr:uid="{00000000-0005-0000-0000-0000100E0000}"/>
    <cellStyle name="Calculation 2 5 2 5 4" xfId="3625" xr:uid="{00000000-0005-0000-0000-0000110E0000}"/>
    <cellStyle name="Calculation 2 5 2 5 4 2" xfId="3626" xr:uid="{00000000-0005-0000-0000-0000120E0000}"/>
    <cellStyle name="Calculation 2 5 2 5 4 2 2" xfId="3627" xr:uid="{00000000-0005-0000-0000-0000130E0000}"/>
    <cellStyle name="Calculation 2 5 2 5 4 2 3" xfId="3628" xr:uid="{00000000-0005-0000-0000-0000140E0000}"/>
    <cellStyle name="Calculation 2 5 2 5 4 2 4" xfId="3629" xr:uid="{00000000-0005-0000-0000-0000150E0000}"/>
    <cellStyle name="Calculation 2 5 2 5 4 3" xfId="3630" xr:uid="{00000000-0005-0000-0000-0000160E0000}"/>
    <cellStyle name="Calculation 2 5 2 5 4 4" xfId="3631" xr:uid="{00000000-0005-0000-0000-0000170E0000}"/>
    <cellStyle name="Calculation 2 5 2 5 4 5" xfId="3632" xr:uid="{00000000-0005-0000-0000-0000180E0000}"/>
    <cellStyle name="Calculation 2 5 2 5 4 6" xfId="3633" xr:uid="{00000000-0005-0000-0000-0000190E0000}"/>
    <cellStyle name="Calculation 2 5 2 5 5" xfId="3634" xr:uid="{00000000-0005-0000-0000-00001A0E0000}"/>
    <cellStyle name="Calculation 2 5 2 5 5 2" xfId="3635" xr:uid="{00000000-0005-0000-0000-00001B0E0000}"/>
    <cellStyle name="Calculation 2 5 2 5 5 3" xfId="3636" xr:uid="{00000000-0005-0000-0000-00001C0E0000}"/>
    <cellStyle name="Calculation 2 5 2 5 5 4" xfId="3637" xr:uid="{00000000-0005-0000-0000-00001D0E0000}"/>
    <cellStyle name="Calculation 2 5 2 5 6" xfId="3638" xr:uid="{00000000-0005-0000-0000-00001E0E0000}"/>
    <cellStyle name="Calculation 2 5 2 5 6 2" xfId="3639" xr:uid="{00000000-0005-0000-0000-00001F0E0000}"/>
    <cellStyle name="Calculation 2 5 2 5 6 3" xfId="3640" xr:uid="{00000000-0005-0000-0000-0000200E0000}"/>
    <cellStyle name="Calculation 2 5 2 5 6 4" xfId="3641" xr:uid="{00000000-0005-0000-0000-0000210E0000}"/>
    <cellStyle name="Calculation 2 5 2 5 7" xfId="3642" xr:uid="{00000000-0005-0000-0000-0000220E0000}"/>
    <cellStyle name="Calculation 2 5 2 5 8" xfId="3643" xr:uid="{00000000-0005-0000-0000-0000230E0000}"/>
    <cellStyle name="Calculation 2 5 2 5 9" xfId="3644" xr:uid="{00000000-0005-0000-0000-0000240E0000}"/>
    <cellStyle name="Calculation 2 5 2 6" xfId="3645" xr:uid="{00000000-0005-0000-0000-0000250E0000}"/>
    <cellStyle name="Calculation 2 5 2 6 2" xfId="3646" xr:uid="{00000000-0005-0000-0000-0000260E0000}"/>
    <cellStyle name="Calculation 2 5 2 6 2 2" xfId="3647" xr:uid="{00000000-0005-0000-0000-0000270E0000}"/>
    <cellStyle name="Calculation 2 5 2 6 2 2 2" xfId="3648" xr:uid="{00000000-0005-0000-0000-0000280E0000}"/>
    <cellStyle name="Calculation 2 5 2 6 2 2 3" xfId="3649" xr:uid="{00000000-0005-0000-0000-0000290E0000}"/>
    <cellStyle name="Calculation 2 5 2 6 2 2 4" xfId="3650" xr:uid="{00000000-0005-0000-0000-00002A0E0000}"/>
    <cellStyle name="Calculation 2 5 2 6 2 3" xfId="3651" xr:uid="{00000000-0005-0000-0000-00002B0E0000}"/>
    <cellStyle name="Calculation 2 5 2 6 2 4" xfId="3652" xr:uid="{00000000-0005-0000-0000-00002C0E0000}"/>
    <cellStyle name="Calculation 2 5 2 6 2 5" xfId="3653" xr:uid="{00000000-0005-0000-0000-00002D0E0000}"/>
    <cellStyle name="Calculation 2 5 2 6 2 6" xfId="3654" xr:uid="{00000000-0005-0000-0000-00002E0E0000}"/>
    <cellStyle name="Calculation 2 5 2 6 3" xfId="3655" xr:uid="{00000000-0005-0000-0000-00002F0E0000}"/>
    <cellStyle name="Calculation 2 5 2 6 3 2" xfId="3656" xr:uid="{00000000-0005-0000-0000-0000300E0000}"/>
    <cellStyle name="Calculation 2 5 2 6 3 2 2" xfId="3657" xr:uid="{00000000-0005-0000-0000-0000310E0000}"/>
    <cellStyle name="Calculation 2 5 2 6 3 2 3" xfId="3658" xr:uid="{00000000-0005-0000-0000-0000320E0000}"/>
    <cellStyle name="Calculation 2 5 2 6 3 2 4" xfId="3659" xr:uid="{00000000-0005-0000-0000-0000330E0000}"/>
    <cellStyle name="Calculation 2 5 2 6 3 3" xfId="3660" xr:uid="{00000000-0005-0000-0000-0000340E0000}"/>
    <cellStyle name="Calculation 2 5 2 6 3 4" xfId="3661" xr:uid="{00000000-0005-0000-0000-0000350E0000}"/>
    <cellStyle name="Calculation 2 5 2 6 3 5" xfId="3662" xr:uid="{00000000-0005-0000-0000-0000360E0000}"/>
    <cellStyle name="Calculation 2 5 2 6 3 6" xfId="3663" xr:uid="{00000000-0005-0000-0000-0000370E0000}"/>
    <cellStyle name="Calculation 2 5 2 6 4" xfId="3664" xr:uid="{00000000-0005-0000-0000-0000380E0000}"/>
    <cellStyle name="Calculation 2 5 2 6 4 2" xfId="3665" xr:uid="{00000000-0005-0000-0000-0000390E0000}"/>
    <cellStyle name="Calculation 2 5 2 6 4 3" xfId="3666" xr:uid="{00000000-0005-0000-0000-00003A0E0000}"/>
    <cellStyle name="Calculation 2 5 2 6 4 4" xfId="3667" xr:uid="{00000000-0005-0000-0000-00003B0E0000}"/>
    <cellStyle name="Calculation 2 5 2 6 5" xfId="3668" xr:uid="{00000000-0005-0000-0000-00003C0E0000}"/>
    <cellStyle name="Calculation 2 5 2 6 5 2" xfId="3669" xr:uid="{00000000-0005-0000-0000-00003D0E0000}"/>
    <cellStyle name="Calculation 2 5 2 6 5 3" xfId="3670" xr:uid="{00000000-0005-0000-0000-00003E0E0000}"/>
    <cellStyle name="Calculation 2 5 2 6 5 4" xfId="3671" xr:uid="{00000000-0005-0000-0000-00003F0E0000}"/>
    <cellStyle name="Calculation 2 5 2 6 6" xfId="3672" xr:uid="{00000000-0005-0000-0000-0000400E0000}"/>
    <cellStyle name="Calculation 2 5 2 6 7" xfId="3673" xr:uid="{00000000-0005-0000-0000-0000410E0000}"/>
    <cellStyle name="Calculation 2 5 2 6 8" xfId="3674" xr:uid="{00000000-0005-0000-0000-0000420E0000}"/>
    <cellStyle name="Calculation 2 5 2 7" xfId="3675" xr:uid="{00000000-0005-0000-0000-0000430E0000}"/>
    <cellStyle name="Calculation 2 5 2 7 2" xfId="3676" xr:uid="{00000000-0005-0000-0000-0000440E0000}"/>
    <cellStyle name="Calculation 2 5 2 7 2 2" xfId="3677" xr:uid="{00000000-0005-0000-0000-0000450E0000}"/>
    <cellStyle name="Calculation 2 5 2 7 2 2 2" xfId="3678" xr:uid="{00000000-0005-0000-0000-0000460E0000}"/>
    <cellStyle name="Calculation 2 5 2 7 2 2 3" xfId="3679" xr:uid="{00000000-0005-0000-0000-0000470E0000}"/>
    <cellStyle name="Calculation 2 5 2 7 2 2 4" xfId="3680" xr:uid="{00000000-0005-0000-0000-0000480E0000}"/>
    <cellStyle name="Calculation 2 5 2 7 2 3" xfId="3681" xr:uid="{00000000-0005-0000-0000-0000490E0000}"/>
    <cellStyle name="Calculation 2 5 2 7 2 4" xfId="3682" xr:uid="{00000000-0005-0000-0000-00004A0E0000}"/>
    <cellStyle name="Calculation 2 5 2 7 2 5" xfId="3683" xr:uid="{00000000-0005-0000-0000-00004B0E0000}"/>
    <cellStyle name="Calculation 2 5 2 7 2 6" xfId="3684" xr:uid="{00000000-0005-0000-0000-00004C0E0000}"/>
    <cellStyle name="Calculation 2 5 2 7 3" xfId="3685" xr:uid="{00000000-0005-0000-0000-00004D0E0000}"/>
    <cellStyle name="Calculation 2 5 2 7 3 2" xfId="3686" xr:uid="{00000000-0005-0000-0000-00004E0E0000}"/>
    <cellStyle name="Calculation 2 5 2 7 3 3" xfId="3687" xr:uid="{00000000-0005-0000-0000-00004F0E0000}"/>
    <cellStyle name="Calculation 2 5 2 7 3 4" xfId="3688" xr:uid="{00000000-0005-0000-0000-0000500E0000}"/>
    <cellStyle name="Calculation 2 5 2 7 4" xfId="3689" xr:uid="{00000000-0005-0000-0000-0000510E0000}"/>
    <cellStyle name="Calculation 2 5 2 7 5" xfId="3690" xr:uid="{00000000-0005-0000-0000-0000520E0000}"/>
    <cellStyle name="Calculation 2 5 2 7 6" xfId="3691" xr:uid="{00000000-0005-0000-0000-0000530E0000}"/>
    <cellStyle name="Calculation 2 5 2 7 7" xfId="3692" xr:uid="{00000000-0005-0000-0000-0000540E0000}"/>
    <cellStyle name="Calculation 2 5 2 8" xfId="3693" xr:uid="{00000000-0005-0000-0000-0000550E0000}"/>
    <cellStyle name="Calculation 2 5 2 8 2" xfId="3694" xr:uid="{00000000-0005-0000-0000-0000560E0000}"/>
    <cellStyle name="Calculation 2 5 2 8 2 2" xfId="3695" xr:uid="{00000000-0005-0000-0000-0000570E0000}"/>
    <cellStyle name="Calculation 2 5 2 8 2 3" xfId="3696" xr:uid="{00000000-0005-0000-0000-0000580E0000}"/>
    <cellStyle name="Calculation 2 5 2 8 2 4" xfId="3697" xr:uid="{00000000-0005-0000-0000-0000590E0000}"/>
    <cellStyle name="Calculation 2 5 2 8 3" xfId="3698" xr:uid="{00000000-0005-0000-0000-00005A0E0000}"/>
    <cellStyle name="Calculation 2 5 2 8 4" xfId="3699" xr:uid="{00000000-0005-0000-0000-00005B0E0000}"/>
    <cellStyle name="Calculation 2 5 2 8 5" xfId="3700" xr:uid="{00000000-0005-0000-0000-00005C0E0000}"/>
    <cellStyle name="Calculation 2 5 2 8 6" xfId="3701" xr:uid="{00000000-0005-0000-0000-00005D0E0000}"/>
    <cellStyle name="Calculation 2 5 2 9" xfId="3702" xr:uid="{00000000-0005-0000-0000-00005E0E0000}"/>
    <cellStyle name="Calculation 2 5 2 9 2" xfId="3703" xr:uid="{00000000-0005-0000-0000-00005F0E0000}"/>
    <cellStyle name="Calculation 2 5 2 9 2 2" xfId="3704" xr:uid="{00000000-0005-0000-0000-0000600E0000}"/>
    <cellStyle name="Calculation 2 5 2 9 2 3" xfId="3705" xr:uid="{00000000-0005-0000-0000-0000610E0000}"/>
    <cellStyle name="Calculation 2 5 2 9 2 4" xfId="3706" xr:uid="{00000000-0005-0000-0000-0000620E0000}"/>
    <cellStyle name="Calculation 2 5 2 9 3" xfId="3707" xr:uid="{00000000-0005-0000-0000-0000630E0000}"/>
    <cellStyle name="Calculation 2 5 2 9 4" xfId="3708" xr:uid="{00000000-0005-0000-0000-0000640E0000}"/>
    <cellStyle name="Calculation 2 5 2 9 5" xfId="3709" xr:uid="{00000000-0005-0000-0000-0000650E0000}"/>
    <cellStyle name="Calculation 2 5 2 9 6" xfId="3710" xr:uid="{00000000-0005-0000-0000-0000660E0000}"/>
    <cellStyle name="Calculation 2 5 3" xfId="3711" xr:uid="{00000000-0005-0000-0000-0000670E0000}"/>
    <cellStyle name="Calculation 2 5 3 2" xfId="3712" xr:uid="{00000000-0005-0000-0000-0000680E0000}"/>
    <cellStyle name="Calculation 2 5 3 2 2" xfId="3713" xr:uid="{00000000-0005-0000-0000-0000690E0000}"/>
    <cellStyle name="Calculation 2 5 3 2 3" xfId="3714" xr:uid="{00000000-0005-0000-0000-00006A0E0000}"/>
    <cellStyle name="Calculation 2 5 3 2 4" xfId="3715" xr:uid="{00000000-0005-0000-0000-00006B0E0000}"/>
    <cellStyle name="Calculation 2 5 3 3" xfId="3716" xr:uid="{00000000-0005-0000-0000-00006C0E0000}"/>
    <cellStyle name="Calculation 2 5 3 4" xfId="3717" xr:uid="{00000000-0005-0000-0000-00006D0E0000}"/>
    <cellStyle name="Calculation 2 5 3 5" xfId="3718" xr:uid="{00000000-0005-0000-0000-00006E0E0000}"/>
    <cellStyle name="Calculation 2 5 3 6" xfId="3719" xr:uid="{00000000-0005-0000-0000-00006F0E0000}"/>
    <cellStyle name="Calculation 2 5 4" xfId="3720" xr:uid="{00000000-0005-0000-0000-0000700E0000}"/>
    <cellStyle name="Calculation 2 5 4 2" xfId="3721" xr:uid="{00000000-0005-0000-0000-0000710E0000}"/>
    <cellStyle name="Calculation 2 5 4 3" xfId="3722" xr:uid="{00000000-0005-0000-0000-0000720E0000}"/>
    <cellStyle name="Calculation 2 5 4 4" xfId="3723" xr:uid="{00000000-0005-0000-0000-0000730E0000}"/>
    <cellStyle name="Calculation 2 5 5" xfId="3724" xr:uid="{00000000-0005-0000-0000-0000740E0000}"/>
    <cellStyle name="Calculation 2 5 6" xfId="3725" xr:uid="{00000000-0005-0000-0000-0000750E0000}"/>
    <cellStyle name="Calculation 2 5 7" xfId="3726" xr:uid="{00000000-0005-0000-0000-0000760E0000}"/>
    <cellStyle name="Calculation 2 6" xfId="3727" xr:uid="{00000000-0005-0000-0000-0000770E0000}"/>
    <cellStyle name="Calculation 2 7" xfId="3728" xr:uid="{00000000-0005-0000-0000-0000780E0000}"/>
    <cellStyle name="Calculation 2 7 2" xfId="3729" xr:uid="{00000000-0005-0000-0000-0000790E0000}"/>
    <cellStyle name="Calculation 2 7 2 10" xfId="3730" xr:uid="{00000000-0005-0000-0000-00007A0E0000}"/>
    <cellStyle name="Calculation 2 7 2 10 2" xfId="3731" xr:uid="{00000000-0005-0000-0000-00007B0E0000}"/>
    <cellStyle name="Calculation 2 7 2 10 3" xfId="3732" xr:uid="{00000000-0005-0000-0000-00007C0E0000}"/>
    <cellStyle name="Calculation 2 7 2 10 4" xfId="3733" xr:uid="{00000000-0005-0000-0000-00007D0E0000}"/>
    <cellStyle name="Calculation 2 7 2 11" xfId="3734" xr:uid="{00000000-0005-0000-0000-00007E0E0000}"/>
    <cellStyle name="Calculation 2 7 2 11 2" xfId="3735" xr:uid="{00000000-0005-0000-0000-00007F0E0000}"/>
    <cellStyle name="Calculation 2 7 2 11 3" xfId="3736" xr:uid="{00000000-0005-0000-0000-0000800E0000}"/>
    <cellStyle name="Calculation 2 7 2 11 4" xfId="3737" xr:uid="{00000000-0005-0000-0000-0000810E0000}"/>
    <cellStyle name="Calculation 2 7 2 12" xfId="3738" xr:uid="{00000000-0005-0000-0000-0000820E0000}"/>
    <cellStyle name="Calculation 2 7 2 13" xfId="3739" xr:uid="{00000000-0005-0000-0000-0000830E0000}"/>
    <cellStyle name="Calculation 2 7 2 14" xfId="3740" xr:uid="{00000000-0005-0000-0000-0000840E0000}"/>
    <cellStyle name="Calculation 2 7 2 2" xfId="3741" xr:uid="{00000000-0005-0000-0000-0000850E0000}"/>
    <cellStyle name="Calculation 2 7 2 2 2" xfId="3742" xr:uid="{00000000-0005-0000-0000-0000860E0000}"/>
    <cellStyle name="Calculation 2 7 2 2 2 2" xfId="3743" xr:uid="{00000000-0005-0000-0000-0000870E0000}"/>
    <cellStyle name="Calculation 2 7 2 2 2 2 2" xfId="3744" xr:uid="{00000000-0005-0000-0000-0000880E0000}"/>
    <cellStyle name="Calculation 2 7 2 2 2 2 2 2" xfId="3745" xr:uid="{00000000-0005-0000-0000-0000890E0000}"/>
    <cellStyle name="Calculation 2 7 2 2 2 2 2 3" xfId="3746" xr:uid="{00000000-0005-0000-0000-00008A0E0000}"/>
    <cellStyle name="Calculation 2 7 2 2 2 2 2 4" xfId="3747" xr:uid="{00000000-0005-0000-0000-00008B0E0000}"/>
    <cellStyle name="Calculation 2 7 2 2 2 2 3" xfId="3748" xr:uid="{00000000-0005-0000-0000-00008C0E0000}"/>
    <cellStyle name="Calculation 2 7 2 2 2 2 4" xfId="3749" xr:uid="{00000000-0005-0000-0000-00008D0E0000}"/>
    <cellStyle name="Calculation 2 7 2 2 2 2 5" xfId="3750" xr:uid="{00000000-0005-0000-0000-00008E0E0000}"/>
    <cellStyle name="Calculation 2 7 2 2 2 2 6" xfId="3751" xr:uid="{00000000-0005-0000-0000-00008F0E0000}"/>
    <cellStyle name="Calculation 2 7 2 2 2 3" xfId="3752" xr:uid="{00000000-0005-0000-0000-0000900E0000}"/>
    <cellStyle name="Calculation 2 7 2 2 2 3 2" xfId="3753" xr:uid="{00000000-0005-0000-0000-0000910E0000}"/>
    <cellStyle name="Calculation 2 7 2 2 2 3 3" xfId="3754" xr:uid="{00000000-0005-0000-0000-0000920E0000}"/>
    <cellStyle name="Calculation 2 7 2 2 2 3 4" xfId="3755" xr:uid="{00000000-0005-0000-0000-0000930E0000}"/>
    <cellStyle name="Calculation 2 7 2 2 2 4" xfId="3756" xr:uid="{00000000-0005-0000-0000-0000940E0000}"/>
    <cellStyle name="Calculation 2 7 2 2 2 5" xfId="3757" xr:uid="{00000000-0005-0000-0000-0000950E0000}"/>
    <cellStyle name="Calculation 2 7 2 2 2 6" xfId="3758" xr:uid="{00000000-0005-0000-0000-0000960E0000}"/>
    <cellStyle name="Calculation 2 7 2 2 2 7" xfId="3759" xr:uid="{00000000-0005-0000-0000-0000970E0000}"/>
    <cellStyle name="Calculation 2 7 2 2 3" xfId="3760" xr:uid="{00000000-0005-0000-0000-0000980E0000}"/>
    <cellStyle name="Calculation 2 7 2 2 3 2" xfId="3761" xr:uid="{00000000-0005-0000-0000-0000990E0000}"/>
    <cellStyle name="Calculation 2 7 2 2 3 2 2" xfId="3762" xr:uid="{00000000-0005-0000-0000-00009A0E0000}"/>
    <cellStyle name="Calculation 2 7 2 2 3 2 3" xfId="3763" xr:uid="{00000000-0005-0000-0000-00009B0E0000}"/>
    <cellStyle name="Calculation 2 7 2 2 3 2 4" xfId="3764" xr:uid="{00000000-0005-0000-0000-00009C0E0000}"/>
    <cellStyle name="Calculation 2 7 2 2 3 3" xfId="3765" xr:uid="{00000000-0005-0000-0000-00009D0E0000}"/>
    <cellStyle name="Calculation 2 7 2 2 3 4" xfId="3766" xr:uid="{00000000-0005-0000-0000-00009E0E0000}"/>
    <cellStyle name="Calculation 2 7 2 2 3 5" xfId="3767" xr:uid="{00000000-0005-0000-0000-00009F0E0000}"/>
    <cellStyle name="Calculation 2 7 2 2 3 6" xfId="3768" xr:uid="{00000000-0005-0000-0000-0000A00E0000}"/>
    <cellStyle name="Calculation 2 7 2 2 4" xfId="3769" xr:uid="{00000000-0005-0000-0000-0000A10E0000}"/>
    <cellStyle name="Calculation 2 7 2 2 4 2" xfId="3770" xr:uid="{00000000-0005-0000-0000-0000A20E0000}"/>
    <cellStyle name="Calculation 2 7 2 2 4 2 2" xfId="3771" xr:uid="{00000000-0005-0000-0000-0000A30E0000}"/>
    <cellStyle name="Calculation 2 7 2 2 4 2 3" xfId="3772" xr:uid="{00000000-0005-0000-0000-0000A40E0000}"/>
    <cellStyle name="Calculation 2 7 2 2 4 2 4" xfId="3773" xr:uid="{00000000-0005-0000-0000-0000A50E0000}"/>
    <cellStyle name="Calculation 2 7 2 2 4 3" xfId="3774" xr:uid="{00000000-0005-0000-0000-0000A60E0000}"/>
    <cellStyle name="Calculation 2 7 2 2 4 4" xfId="3775" xr:uid="{00000000-0005-0000-0000-0000A70E0000}"/>
    <cellStyle name="Calculation 2 7 2 2 4 5" xfId="3776" xr:uid="{00000000-0005-0000-0000-0000A80E0000}"/>
    <cellStyle name="Calculation 2 7 2 2 4 6" xfId="3777" xr:uid="{00000000-0005-0000-0000-0000A90E0000}"/>
    <cellStyle name="Calculation 2 7 2 2 5" xfId="3778" xr:uid="{00000000-0005-0000-0000-0000AA0E0000}"/>
    <cellStyle name="Calculation 2 7 2 2 5 2" xfId="3779" xr:uid="{00000000-0005-0000-0000-0000AB0E0000}"/>
    <cellStyle name="Calculation 2 7 2 2 5 3" xfId="3780" xr:uid="{00000000-0005-0000-0000-0000AC0E0000}"/>
    <cellStyle name="Calculation 2 7 2 2 5 4" xfId="3781" xr:uid="{00000000-0005-0000-0000-0000AD0E0000}"/>
    <cellStyle name="Calculation 2 7 2 2 6" xfId="3782" xr:uid="{00000000-0005-0000-0000-0000AE0E0000}"/>
    <cellStyle name="Calculation 2 7 2 2 6 2" xfId="3783" xr:uid="{00000000-0005-0000-0000-0000AF0E0000}"/>
    <cellStyle name="Calculation 2 7 2 2 6 3" xfId="3784" xr:uid="{00000000-0005-0000-0000-0000B00E0000}"/>
    <cellStyle name="Calculation 2 7 2 2 6 4" xfId="3785" xr:uid="{00000000-0005-0000-0000-0000B10E0000}"/>
    <cellStyle name="Calculation 2 7 2 2 7" xfId="3786" xr:uid="{00000000-0005-0000-0000-0000B20E0000}"/>
    <cellStyle name="Calculation 2 7 2 2 8" xfId="3787" xr:uid="{00000000-0005-0000-0000-0000B30E0000}"/>
    <cellStyle name="Calculation 2 7 2 2 9" xfId="3788" xr:uid="{00000000-0005-0000-0000-0000B40E0000}"/>
    <cellStyle name="Calculation 2 7 2 3" xfId="3789" xr:uid="{00000000-0005-0000-0000-0000B50E0000}"/>
    <cellStyle name="Calculation 2 7 2 3 2" xfId="3790" xr:uid="{00000000-0005-0000-0000-0000B60E0000}"/>
    <cellStyle name="Calculation 2 7 2 3 2 2" xfId="3791" xr:uid="{00000000-0005-0000-0000-0000B70E0000}"/>
    <cellStyle name="Calculation 2 7 2 3 2 2 2" xfId="3792" xr:uid="{00000000-0005-0000-0000-0000B80E0000}"/>
    <cellStyle name="Calculation 2 7 2 3 2 2 3" xfId="3793" xr:uid="{00000000-0005-0000-0000-0000B90E0000}"/>
    <cellStyle name="Calculation 2 7 2 3 2 2 4" xfId="3794" xr:uid="{00000000-0005-0000-0000-0000BA0E0000}"/>
    <cellStyle name="Calculation 2 7 2 3 2 3" xfId="3795" xr:uid="{00000000-0005-0000-0000-0000BB0E0000}"/>
    <cellStyle name="Calculation 2 7 2 3 2 4" xfId="3796" xr:uid="{00000000-0005-0000-0000-0000BC0E0000}"/>
    <cellStyle name="Calculation 2 7 2 3 2 5" xfId="3797" xr:uid="{00000000-0005-0000-0000-0000BD0E0000}"/>
    <cellStyle name="Calculation 2 7 2 3 2 6" xfId="3798" xr:uid="{00000000-0005-0000-0000-0000BE0E0000}"/>
    <cellStyle name="Calculation 2 7 2 3 3" xfId="3799" xr:uid="{00000000-0005-0000-0000-0000BF0E0000}"/>
    <cellStyle name="Calculation 2 7 2 3 3 2" xfId="3800" xr:uid="{00000000-0005-0000-0000-0000C00E0000}"/>
    <cellStyle name="Calculation 2 7 2 3 3 2 2" xfId="3801" xr:uid="{00000000-0005-0000-0000-0000C10E0000}"/>
    <cellStyle name="Calculation 2 7 2 3 3 2 3" xfId="3802" xr:uid="{00000000-0005-0000-0000-0000C20E0000}"/>
    <cellStyle name="Calculation 2 7 2 3 3 2 4" xfId="3803" xr:uid="{00000000-0005-0000-0000-0000C30E0000}"/>
    <cellStyle name="Calculation 2 7 2 3 3 3" xfId="3804" xr:uid="{00000000-0005-0000-0000-0000C40E0000}"/>
    <cellStyle name="Calculation 2 7 2 3 3 4" xfId="3805" xr:uid="{00000000-0005-0000-0000-0000C50E0000}"/>
    <cellStyle name="Calculation 2 7 2 3 3 5" xfId="3806" xr:uid="{00000000-0005-0000-0000-0000C60E0000}"/>
    <cellStyle name="Calculation 2 7 2 3 3 6" xfId="3807" xr:uid="{00000000-0005-0000-0000-0000C70E0000}"/>
    <cellStyle name="Calculation 2 7 2 3 4" xfId="3808" xr:uid="{00000000-0005-0000-0000-0000C80E0000}"/>
    <cellStyle name="Calculation 2 7 2 3 4 2" xfId="3809" xr:uid="{00000000-0005-0000-0000-0000C90E0000}"/>
    <cellStyle name="Calculation 2 7 2 3 4 3" xfId="3810" xr:uid="{00000000-0005-0000-0000-0000CA0E0000}"/>
    <cellStyle name="Calculation 2 7 2 3 4 4" xfId="3811" xr:uid="{00000000-0005-0000-0000-0000CB0E0000}"/>
    <cellStyle name="Calculation 2 7 2 3 5" xfId="3812" xr:uid="{00000000-0005-0000-0000-0000CC0E0000}"/>
    <cellStyle name="Calculation 2 7 2 3 5 2" xfId="3813" xr:uid="{00000000-0005-0000-0000-0000CD0E0000}"/>
    <cellStyle name="Calculation 2 7 2 3 5 3" xfId="3814" xr:uid="{00000000-0005-0000-0000-0000CE0E0000}"/>
    <cellStyle name="Calculation 2 7 2 3 5 4" xfId="3815" xr:uid="{00000000-0005-0000-0000-0000CF0E0000}"/>
    <cellStyle name="Calculation 2 7 2 3 6" xfId="3816" xr:uid="{00000000-0005-0000-0000-0000D00E0000}"/>
    <cellStyle name="Calculation 2 7 2 3 7" xfId="3817" xr:uid="{00000000-0005-0000-0000-0000D10E0000}"/>
    <cellStyle name="Calculation 2 7 2 3 8" xfId="3818" xr:uid="{00000000-0005-0000-0000-0000D20E0000}"/>
    <cellStyle name="Calculation 2 7 2 4" xfId="3819" xr:uid="{00000000-0005-0000-0000-0000D30E0000}"/>
    <cellStyle name="Calculation 2 7 2 4 2" xfId="3820" xr:uid="{00000000-0005-0000-0000-0000D40E0000}"/>
    <cellStyle name="Calculation 2 7 2 4 2 2" xfId="3821" xr:uid="{00000000-0005-0000-0000-0000D50E0000}"/>
    <cellStyle name="Calculation 2 7 2 4 2 2 2" xfId="3822" xr:uid="{00000000-0005-0000-0000-0000D60E0000}"/>
    <cellStyle name="Calculation 2 7 2 4 2 2 3" xfId="3823" xr:uid="{00000000-0005-0000-0000-0000D70E0000}"/>
    <cellStyle name="Calculation 2 7 2 4 2 2 4" xfId="3824" xr:uid="{00000000-0005-0000-0000-0000D80E0000}"/>
    <cellStyle name="Calculation 2 7 2 4 2 3" xfId="3825" xr:uid="{00000000-0005-0000-0000-0000D90E0000}"/>
    <cellStyle name="Calculation 2 7 2 4 2 4" xfId="3826" xr:uid="{00000000-0005-0000-0000-0000DA0E0000}"/>
    <cellStyle name="Calculation 2 7 2 4 2 5" xfId="3827" xr:uid="{00000000-0005-0000-0000-0000DB0E0000}"/>
    <cellStyle name="Calculation 2 7 2 4 2 6" xfId="3828" xr:uid="{00000000-0005-0000-0000-0000DC0E0000}"/>
    <cellStyle name="Calculation 2 7 2 4 3" xfId="3829" xr:uid="{00000000-0005-0000-0000-0000DD0E0000}"/>
    <cellStyle name="Calculation 2 7 2 4 3 2" xfId="3830" xr:uid="{00000000-0005-0000-0000-0000DE0E0000}"/>
    <cellStyle name="Calculation 2 7 2 4 3 2 2" xfId="3831" xr:uid="{00000000-0005-0000-0000-0000DF0E0000}"/>
    <cellStyle name="Calculation 2 7 2 4 3 2 3" xfId="3832" xr:uid="{00000000-0005-0000-0000-0000E00E0000}"/>
    <cellStyle name="Calculation 2 7 2 4 3 2 4" xfId="3833" xr:uid="{00000000-0005-0000-0000-0000E10E0000}"/>
    <cellStyle name="Calculation 2 7 2 4 3 3" xfId="3834" xr:uid="{00000000-0005-0000-0000-0000E20E0000}"/>
    <cellStyle name="Calculation 2 7 2 4 3 4" xfId="3835" xr:uid="{00000000-0005-0000-0000-0000E30E0000}"/>
    <cellStyle name="Calculation 2 7 2 4 3 5" xfId="3836" xr:uid="{00000000-0005-0000-0000-0000E40E0000}"/>
    <cellStyle name="Calculation 2 7 2 4 3 6" xfId="3837" xr:uid="{00000000-0005-0000-0000-0000E50E0000}"/>
    <cellStyle name="Calculation 2 7 2 4 4" xfId="3838" xr:uid="{00000000-0005-0000-0000-0000E60E0000}"/>
    <cellStyle name="Calculation 2 7 2 4 4 2" xfId="3839" xr:uid="{00000000-0005-0000-0000-0000E70E0000}"/>
    <cellStyle name="Calculation 2 7 2 4 4 3" xfId="3840" xr:uid="{00000000-0005-0000-0000-0000E80E0000}"/>
    <cellStyle name="Calculation 2 7 2 4 4 4" xfId="3841" xr:uid="{00000000-0005-0000-0000-0000E90E0000}"/>
    <cellStyle name="Calculation 2 7 2 4 5" xfId="3842" xr:uid="{00000000-0005-0000-0000-0000EA0E0000}"/>
    <cellStyle name="Calculation 2 7 2 4 5 2" xfId="3843" xr:uid="{00000000-0005-0000-0000-0000EB0E0000}"/>
    <cellStyle name="Calculation 2 7 2 4 5 3" xfId="3844" xr:uid="{00000000-0005-0000-0000-0000EC0E0000}"/>
    <cellStyle name="Calculation 2 7 2 4 5 4" xfId="3845" xr:uid="{00000000-0005-0000-0000-0000ED0E0000}"/>
    <cellStyle name="Calculation 2 7 2 4 6" xfId="3846" xr:uid="{00000000-0005-0000-0000-0000EE0E0000}"/>
    <cellStyle name="Calculation 2 7 2 4 7" xfId="3847" xr:uid="{00000000-0005-0000-0000-0000EF0E0000}"/>
    <cellStyle name="Calculation 2 7 2 4 8" xfId="3848" xr:uid="{00000000-0005-0000-0000-0000F00E0000}"/>
    <cellStyle name="Calculation 2 7 2 5" xfId="3849" xr:uid="{00000000-0005-0000-0000-0000F10E0000}"/>
    <cellStyle name="Calculation 2 7 2 5 10" xfId="3850" xr:uid="{00000000-0005-0000-0000-0000F20E0000}"/>
    <cellStyle name="Calculation 2 7 2 5 2" xfId="3851" xr:uid="{00000000-0005-0000-0000-0000F30E0000}"/>
    <cellStyle name="Calculation 2 7 2 5 2 2" xfId="3852" xr:uid="{00000000-0005-0000-0000-0000F40E0000}"/>
    <cellStyle name="Calculation 2 7 2 5 2 2 2" xfId="3853" xr:uid="{00000000-0005-0000-0000-0000F50E0000}"/>
    <cellStyle name="Calculation 2 7 2 5 2 2 3" xfId="3854" xr:uid="{00000000-0005-0000-0000-0000F60E0000}"/>
    <cellStyle name="Calculation 2 7 2 5 2 2 4" xfId="3855" xr:uid="{00000000-0005-0000-0000-0000F70E0000}"/>
    <cellStyle name="Calculation 2 7 2 5 2 3" xfId="3856" xr:uid="{00000000-0005-0000-0000-0000F80E0000}"/>
    <cellStyle name="Calculation 2 7 2 5 2 4" xfId="3857" xr:uid="{00000000-0005-0000-0000-0000F90E0000}"/>
    <cellStyle name="Calculation 2 7 2 5 2 5" xfId="3858" xr:uid="{00000000-0005-0000-0000-0000FA0E0000}"/>
    <cellStyle name="Calculation 2 7 2 5 2 6" xfId="3859" xr:uid="{00000000-0005-0000-0000-0000FB0E0000}"/>
    <cellStyle name="Calculation 2 7 2 5 3" xfId="3860" xr:uid="{00000000-0005-0000-0000-0000FC0E0000}"/>
    <cellStyle name="Calculation 2 7 2 5 3 2" xfId="3861" xr:uid="{00000000-0005-0000-0000-0000FD0E0000}"/>
    <cellStyle name="Calculation 2 7 2 5 3 2 2" xfId="3862" xr:uid="{00000000-0005-0000-0000-0000FE0E0000}"/>
    <cellStyle name="Calculation 2 7 2 5 3 2 3" xfId="3863" xr:uid="{00000000-0005-0000-0000-0000FF0E0000}"/>
    <cellStyle name="Calculation 2 7 2 5 3 2 4" xfId="3864" xr:uid="{00000000-0005-0000-0000-0000000F0000}"/>
    <cellStyle name="Calculation 2 7 2 5 3 3" xfId="3865" xr:uid="{00000000-0005-0000-0000-0000010F0000}"/>
    <cellStyle name="Calculation 2 7 2 5 3 4" xfId="3866" xr:uid="{00000000-0005-0000-0000-0000020F0000}"/>
    <cellStyle name="Calculation 2 7 2 5 3 5" xfId="3867" xr:uid="{00000000-0005-0000-0000-0000030F0000}"/>
    <cellStyle name="Calculation 2 7 2 5 3 6" xfId="3868" xr:uid="{00000000-0005-0000-0000-0000040F0000}"/>
    <cellStyle name="Calculation 2 7 2 5 4" xfId="3869" xr:uid="{00000000-0005-0000-0000-0000050F0000}"/>
    <cellStyle name="Calculation 2 7 2 5 4 2" xfId="3870" xr:uid="{00000000-0005-0000-0000-0000060F0000}"/>
    <cellStyle name="Calculation 2 7 2 5 4 2 2" xfId="3871" xr:uid="{00000000-0005-0000-0000-0000070F0000}"/>
    <cellStyle name="Calculation 2 7 2 5 4 2 3" xfId="3872" xr:uid="{00000000-0005-0000-0000-0000080F0000}"/>
    <cellStyle name="Calculation 2 7 2 5 4 2 4" xfId="3873" xr:uid="{00000000-0005-0000-0000-0000090F0000}"/>
    <cellStyle name="Calculation 2 7 2 5 4 3" xfId="3874" xr:uid="{00000000-0005-0000-0000-00000A0F0000}"/>
    <cellStyle name="Calculation 2 7 2 5 4 4" xfId="3875" xr:uid="{00000000-0005-0000-0000-00000B0F0000}"/>
    <cellStyle name="Calculation 2 7 2 5 4 5" xfId="3876" xr:uid="{00000000-0005-0000-0000-00000C0F0000}"/>
    <cellStyle name="Calculation 2 7 2 5 4 6" xfId="3877" xr:uid="{00000000-0005-0000-0000-00000D0F0000}"/>
    <cellStyle name="Calculation 2 7 2 5 5" xfId="3878" xr:uid="{00000000-0005-0000-0000-00000E0F0000}"/>
    <cellStyle name="Calculation 2 7 2 5 5 2" xfId="3879" xr:uid="{00000000-0005-0000-0000-00000F0F0000}"/>
    <cellStyle name="Calculation 2 7 2 5 5 3" xfId="3880" xr:uid="{00000000-0005-0000-0000-0000100F0000}"/>
    <cellStyle name="Calculation 2 7 2 5 5 4" xfId="3881" xr:uid="{00000000-0005-0000-0000-0000110F0000}"/>
    <cellStyle name="Calculation 2 7 2 5 6" xfId="3882" xr:uid="{00000000-0005-0000-0000-0000120F0000}"/>
    <cellStyle name="Calculation 2 7 2 5 6 2" xfId="3883" xr:uid="{00000000-0005-0000-0000-0000130F0000}"/>
    <cellStyle name="Calculation 2 7 2 5 6 3" xfId="3884" xr:uid="{00000000-0005-0000-0000-0000140F0000}"/>
    <cellStyle name="Calculation 2 7 2 5 6 4" xfId="3885" xr:uid="{00000000-0005-0000-0000-0000150F0000}"/>
    <cellStyle name="Calculation 2 7 2 5 7" xfId="3886" xr:uid="{00000000-0005-0000-0000-0000160F0000}"/>
    <cellStyle name="Calculation 2 7 2 5 8" xfId="3887" xr:uid="{00000000-0005-0000-0000-0000170F0000}"/>
    <cellStyle name="Calculation 2 7 2 5 9" xfId="3888" xr:uid="{00000000-0005-0000-0000-0000180F0000}"/>
    <cellStyle name="Calculation 2 7 2 6" xfId="3889" xr:uid="{00000000-0005-0000-0000-0000190F0000}"/>
    <cellStyle name="Calculation 2 7 2 6 2" xfId="3890" xr:uid="{00000000-0005-0000-0000-00001A0F0000}"/>
    <cellStyle name="Calculation 2 7 2 6 2 2" xfId="3891" xr:uid="{00000000-0005-0000-0000-00001B0F0000}"/>
    <cellStyle name="Calculation 2 7 2 6 2 2 2" xfId="3892" xr:uid="{00000000-0005-0000-0000-00001C0F0000}"/>
    <cellStyle name="Calculation 2 7 2 6 2 2 3" xfId="3893" xr:uid="{00000000-0005-0000-0000-00001D0F0000}"/>
    <cellStyle name="Calculation 2 7 2 6 2 2 4" xfId="3894" xr:uid="{00000000-0005-0000-0000-00001E0F0000}"/>
    <cellStyle name="Calculation 2 7 2 6 2 3" xfId="3895" xr:uid="{00000000-0005-0000-0000-00001F0F0000}"/>
    <cellStyle name="Calculation 2 7 2 6 2 4" xfId="3896" xr:uid="{00000000-0005-0000-0000-0000200F0000}"/>
    <cellStyle name="Calculation 2 7 2 6 2 5" xfId="3897" xr:uid="{00000000-0005-0000-0000-0000210F0000}"/>
    <cellStyle name="Calculation 2 7 2 6 2 6" xfId="3898" xr:uid="{00000000-0005-0000-0000-0000220F0000}"/>
    <cellStyle name="Calculation 2 7 2 6 3" xfId="3899" xr:uid="{00000000-0005-0000-0000-0000230F0000}"/>
    <cellStyle name="Calculation 2 7 2 6 3 2" xfId="3900" xr:uid="{00000000-0005-0000-0000-0000240F0000}"/>
    <cellStyle name="Calculation 2 7 2 6 3 2 2" xfId="3901" xr:uid="{00000000-0005-0000-0000-0000250F0000}"/>
    <cellStyle name="Calculation 2 7 2 6 3 2 3" xfId="3902" xr:uid="{00000000-0005-0000-0000-0000260F0000}"/>
    <cellStyle name="Calculation 2 7 2 6 3 2 4" xfId="3903" xr:uid="{00000000-0005-0000-0000-0000270F0000}"/>
    <cellStyle name="Calculation 2 7 2 6 3 3" xfId="3904" xr:uid="{00000000-0005-0000-0000-0000280F0000}"/>
    <cellStyle name="Calculation 2 7 2 6 3 4" xfId="3905" xr:uid="{00000000-0005-0000-0000-0000290F0000}"/>
    <cellStyle name="Calculation 2 7 2 6 3 5" xfId="3906" xr:uid="{00000000-0005-0000-0000-00002A0F0000}"/>
    <cellStyle name="Calculation 2 7 2 6 3 6" xfId="3907" xr:uid="{00000000-0005-0000-0000-00002B0F0000}"/>
    <cellStyle name="Calculation 2 7 2 6 4" xfId="3908" xr:uid="{00000000-0005-0000-0000-00002C0F0000}"/>
    <cellStyle name="Calculation 2 7 2 6 4 2" xfId="3909" xr:uid="{00000000-0005-0000-0000-00002D0F0000}"/>
    <cellStyle name="Calculation 2 7 2 6 4 3" xfId="3910" xr:uid="{00000000-0005-0000-0000-00002E0F0000}"/>
    <cellStyle name="Calculation 2 7 2 6 4 4" xfId="3911" xr:uid="{00000000-0005-0000-0000-00002F0F0000}"/>
    <cellStyle name="Calculation 2 7 2 6 5" xfId="3912" xr:uid="{00000000-0005-0000-0000-0000300F0000}"/>
    <cellStyle name="Calculation 2 7 2 6 5 2" xfId="3913" xr:uid="{00000000-0005-0000-0000-0000310F0000}"/>
    <cellStyle name="Calculation 2 7 2 6 5 3" xfId="3914" xr:uid="{00000000-0005-0000-0000-0000320F0000}"/>
    <cellStyle name="Calculation 2 7 2 6 5 4" xfId="3915" xr:uid="{00000000-0005-0000-0000-0000330F0000}"/>
    <cellStyle name="Calculation 2 7 2 6 6" xfId="3916" xr:uid="{00000000-0005-0000-0000-0000340F0000}"/>
    <cellStyle name="Calculation 2 7 2 6 7" xfId="3917" xr:uid="{00000000-0005-0000-0000-0000350F0000}"/>
    <cellStyle name="Calculation 2 7 2 6 8" xfId="3918" xr:uid="{00000000-0005-0000-0000-0000360F0000}"/>
    <cellStyle name="Calculation 2 7 2 7" xfId="3919" xr:uid="{00000000-0005-0000-0000-0000370F0000}"/>
    <cellStyle name="Calculation 2 7 2 7 2" xfId="3920" xr:uid="{00000000-0005-0000-0000-0000380F0000}"/>
    <cellStyle name="Calculation 2 7 2 7 2 2" xfId="3921" xr:uid="{00000000-0005-0000-0000-0000390F0000}"/>
    <cellStyle name="Calculation 2 7 2 7 2 2 2" xfId="3922" xr:uid="{00000000-0005-0000-0000-00003A0F0000}"/>
    <cellStyle name="Calculation 2 7 2 7 2 2 3" xfId="3923" xr:uid="{00000000-0005-0000-0000-00003B0F0000}"/>
    <cellStyle name="Calculation 2 7 2 7 2 2 4" xfId="3924" xr:uid="{00000000-0005-0000-0000-00003C0F0000}"/>
    <cellStyle name="Calculation 2 7 2 7 2 3" xfId="3925" xr:uid="{00000000-0005-0000-0000-00003D0F0000}"/>
    <cellStyle name="Calculation 2 7 2 7 2 4" xfId="3926" xr:uid="{00000000-0005-0000-0000-00003E0F0000}"/>
    <cellStyle name="Calculation 2 7 2 7 2 5" xfId="3927" xr:uid="{00000000-0005-0000-0000-00003F0F0000}"/>
    <cellStyle name="Calculation 2 7 2 7 2 6" xfId="3928" xr:uid="{00000000-0005-0000-0000-0000400F0000}"/>
    <cellStyle name="Calculation 2 7 2 7 3" xfId="3929" xr:uid="{00000000-0005-0000-0000-0000410F0000}"/>
    <cellStyle name="Calculation 2 7 2 7 3 2" xfId="3930" xr:uid="{00000000-0005-0000-0000-0000420F0000}"/>
    <cellStyle name="Calculation 2 7 2 7 3 3" xfId="3931" xr:uid="{00000000-0005-0000-0000-0000430F0000}"/>
    <cellStyle name="Calculation 2 7 2 7 3 4" xfId="3932" xr:uid="{00000000-0005-0000-0000-0000440F0000}"/>
    <cellStyle name="Calculation 2 7 2 7 4" xfId="3933" xr:uid="{00000000-0005-0000-0000-0000450F0000}"/>
    <cellStyle name="Calculation 2 7 2 7 5" xfId="3934" xr:uid="{00000000-0005-0000-0000-0000460F0000}"/>
    <cellStyle name="Calculation 2 7 2 7 6" xfId="3935" xr:uid="{00000000-0005-0000-0000-0000470F0000}"/>
    <cellStyle name="Calculation 2 7 2 7 7" xfId="3936" xr:uid="{00000000-0005-0000-0000-0000480F0000}"/>
    <cellStyle name="Calculation 2 7 2 8" xfId="3937" xr:uid="{00000000-0005-0000-0000-0000490F0000}"/>
    <cellStyle name="Calculation 2 7 2 8 2" xfId="3938" xr:uid="{00000000-0005-0000-0000-00004A0F0000}"/>
    <cellStyle name="Calculation 2 7 2 8 2 2" xfId="3939" xr:uid="{00000000-0005-0000-0000-00004B0F0000}"/>
    <cellStyle name="Calculation 2 7 2 8 2 3" xfId="3940" xr:uid="{00000000-0005-0000-0000-00004C0F0000}"/>
    <cellStyle name="Calculation 2 7 2 8 2 4" xfId="3941" xr:uid="{00000000-0005-0000-0000-00004D0F0000}"/>
    <cellStyle name="Calculation 2 7 2 8 3" xfId="3942" xr:uid="{00000000-0005-0000-0000-00004E0F0000}"/>
    <cellStyle name="Calculation 2 7 2 8 4" xfId="3943" xr:uid="{00000000-0005-0000-0000-00004F0F0000}"/>
    <cellStyle name="Calculation 2 7 2 8 5" xfId="3944" xr:uid="{00000000-0005-0000-0000-0000500F0000}"/>
    <cellStyle name="Calculation 2 7 2 8 6" xfId="3945" xr:uid="{00000000-0005-0000-0000-0000510F0000}"/>
    <cellStyle name="Calculation 2 7 2 9" xfId="3946" xr:uid="{00000000-0005-0000-0000-0000520F0000}"/>
    <cellStyle name="Calculation 2 7 2 9 2" xfId="3947" xr:uid="{00000000-0005-0000-0000-0000530F0000}"/>
    <cellStyle name="Calculation 2 7 2 9 2 2" xfId="3948" xr:uid="{00000000-0005-0000-0000-0000540F0000}"/>
    <cellStyle name="Calculation 2 7 2 9 2 3" xfId="3949" xr:uid="{00000000-0005-0000-0000-0000550F0000}"/>
    <cellStyle name="Calculation 2 7 2 9 2 4" xfId="3950" xr:uid="{00000000-0005-0000-0000-0000560F0000}"/>
    <cellStyle name="Calculation 2 7 2 9 3" xfId="3951" xr:uid="{00000000-0005-0000-0000-0000570F0000}"/>
    <cellStyle name="Calculation 2 7 2 9 4" xfId="3952" xr:uid="{00000000-0005-0000-0000-0000580F0000}"/>
    <cellStyle name="Calculation 2 7 2 9 5" xfId="3953" xr:uid="{00000000-0005-0000-0000-0000590F0000}"/>
    <cellStyle name="Calculation 2 7 2 9 6" xfId="3954" xr:uid="{00000000-0005-0000-0000-00005A0F0000}"/>
    <cellStyle name="Calculation 2 7 3" xfId="3955" xr:uid="{00000000-0005-0000-0000-00005B0F0000}"/>
    <cellStyle name="Calculation 2 7 3 2" xfId="3956" xr:uid="{00000000-0005-0000-0000-00005C0F0000}"/>
    <cellStyle name="Calculation 2 7 3 2 2" xfId="3957" xr:uid="{00000000-0005-0000-0000-00005D0F0000}"/>
    <cellStyle name="Calculation 2 7 3 2 3" xfId="3958" xr:uid="{00000000-0005-0000-0000-00005E0F0000}"/>
    <cellStyle name="Calculation 2 7 3 2 4" xfId="3959" xr:uid="{00000000-0005-0000-0000-00005F0F0000}"/>
    <cellStyle name="Calculation 2 7 3 3" xfId="3960" xr:uid="{00000000-0005-0000-0000-0000600F0000}"/>
    <cellStyle name="Calculation 2 7 3 4" xfId="3961" xr:uid="{00000000-0005-0000-0000-0000610F0000}"/>
    <cellStyle name="Calculation 2 7 3 5" xfId="3962" xr:uid="{00000000-0005-0000-0000-0000620F0000}"/>
    <cellStyle name="Calculation 2 7 3 6" xfId="3963" xr:uid="{00000000-0005-0000-0000-0000630F0000}"/>
    <cellStyle name="Calculation 2 7 4" xfId="3964" xr:uid="{00000000-0005-0000-0000-0000640F0000}"/>
    <cellStyle name="Calculation 2 7 4 2" xfId="3965" xr:uid="{00000000-0005-0000-0000-0000650F0000}"/>
    <cellStyle name="Calculation 2 7 4 3" xfId="3966" xr:uid="{00000000-0005-0000-0000-0000660F0000}"/>
    <cellStyle name="Calculation 2 7 4 4" xfId="3967" xr:uid="{00000000-0005-0000-0000-0000670F0000}"/>
    <cellStyle name="Calculation 2 7 5" xfId="3968" xr:uid="{00000000-0005-0000-0000-0000680F0000}"/>
    <cellStyle name="Calculation 2 7 6" xfId="3969" xr:uid="{00000000-0005-0000-0000-0000690F0000}"/>
    <cellStyle name="Calculation 2 7 7" xfId="3970" xr:uid="{00000000-0005-0000-0000-00006A0F0000}"/>
    <cellStyle name="Calculation 2 8" xfId="3971" xr:uid="{00000000-0005-0000-0000-00006B0F0000}"/>
    <cellStyle name="Calculation 3" xfId="3972" xr:uid="{00000000-0005-0000-0000-00006C0F0000}"/>
    <cellStyle name="Calculation 3 2" xfId="3973" xr:uid="{00000000-0005-0000-0000-00006D0F0000}"/>
    <cellStyle name="Calculation 3 2 2" xfId="3974" xr:uid="{00000000-0005-0000-0000-00006E0F0000}"/>
    <cellStyle name="Calculation 3 2 2 2" xfId="3975" xr:uid="{00000000-0005-0000-0000-00006F0F0000}"/>
    <cellStyle name="Calculation 3 2 2 2 10" xfId="3976" xr:uid="{00000000-0005-0000-0000-0000700F0000}"/>
    <cellStyle name="Calculation 3 2 2 2 10 2" xfId="3977" xr:uid="{00000000-0005-0000-0000-0000710F0000}"/>
    <cellStyle name="Calculation 3 2 2 2 10 3" xfId="3978" xr:uid="{00000000-0005-0000-0000-0000720F0000}"/>
    <cellStyle name="Calculation 3 2 2 2 10 4" xfId="3979" xr:uid="{00000000-0005-0000-0000-0000730F0000}"/>
    <cellStyle name="Calculation 3 2 2 2 11" xfId="3980" xr:uid="{00000000-0005-0000-0000-0000740F0000}"/>
    <cellStyle name="Calculation 3 2 2 2 11 2" xfId="3981" xr:uid="{00000000-0005-0000-0000-0000750F0000}"/>
    <cellStyle name="Calculation 3 2 2 2 11 3" xfId="3982" xr:uid="{00000000-0005-0000-0000-0000760F0000}"/>
    <cellStyle name="Calculation 3 2 2 2 11 4" xfId="3983" xr:uid="{00000000-0005-0000-0000-0000770F0000}"/>
    <cellStyle name="Calculation 3 2 2 2 12" xfId="3984" xr:uid="{00000000-0005-0000-0000-0000780F0000}"/>
    <cellStyle name="Calculation 3 2 2 2 13" xfId="3985" xr:uid="{00000000-0005-0000-0000-0000790F0000}"/>
    <cellStyle name="Calculation 3 2 2 2 14" xfId="3986" xr:uid="{00000000-0005-0000-0000-00007A0F0000}"/>
    <cellStyle name="Calculation 3 2 2 2 2" xfId="3987" xr:uid="{00000000-0005-0000-0000-00007B0F0000}"/>
    <cellStyle name="Calculation 3 2 2 2 2 2" xfId="3988" xr:uid="{00000000-0005-0000-0000-00007C0F0000}"/>
    <cellStyle name="Calculation 3 2 2 2 2 2 2" xfId="3989" xr:uid="{00000000-0005-0000-0000-00007D0F0000}"/>
    <cellStyle name="Calculation 3 2 2 2 2 2 2 2" xfId="3990" xr:uid="{00000000-0005-0000-0000-00007E0F0000}"/>
    <cellStyle name="Calculation 3 2 2 2 2 2 2 2 2" xfId="3991" xr:uid="{00000000-0005-0000-0000-00007F0F0000}"/>
    <cellStyle name="Calculation 3 2 2 2 2 2 2 2 3" xfId="3992" xr:uid="{00000000-0005-0000-0000-0000800F0000}"/>
    <cellStyle name="Calculation 3 2 2 2 2 2 2 2 4" xfId="3993" xr:uid="{00000000-0005-0000-0000-0000810F0000}"/>
    <cellStyle name="Calculation 3 2 2 2 2 2 2 3" xfId="3994" xr:uid="{00000000-0005-0000-0000-0000820F0000}"/>
    <cellStyle name="Calculation 3 2 2 2 2 2 2 4" xfId="3995" xr:uid="{00000000-0005-0000-0000-0000830F0000}"/>
    <cellStyle name="Calculation 3 2 2 2 2 2 2 5" xfId="3996" xr:uid="{00000000-0005-0000-0000-0000840F0000}"/>
    <cellStyle name="Calculation 3 2 2 2 2 2 2 6" xfId="3997" xr:uid="{00000000-0005-0000-0000-0000850F0000}"/>
    <cellStyle name="Calculation 3 2 2 2 2 2 3" xfId="3998" xr:uid="{00000000-0005-0000-0000-0000860F0000}"/>
    <cellStyle name="Calculation 3 2 2 2 2 2 3 2" xfId="3999" xr:uid="{00000000-0005-0000-0000-0000870F0000}"/>
    <cellStyle name="Calculation 3 2 2 2 2 2 3 3" xfId="4000" xr:uid="{00000000-0005-0000-0000-0000880F0000}"/>
    <cellStyle name="Calculation 3 2 2 2 2 2 3 4" xfId="4001" xr:uid="{00000000-0005-0000-0000-0000890F0000}"/>
    <cellStyle name="Calculation 3 2 2 2 2 2 4" xfId="4002" xr:uid="{00000000-0005-0000-0000-00008A0F0000}"/>
    <cellStyle name="Calculation 3 2 2 2 2 2 5" xfId="4003" xr:uid="{00000000-0005-0000-0000-00008B0F0000}"/>
    <cellStyle name="Calculation 3 2 2 2 2 2 6" xfId="4004" xr:uid="{00000000-0005-0000-0000-00008C0F0000}"/>
    <cellStyle name="Calculation 3 2 2 2 2 2 7" xfId="4005" xr:uid="{00000000-0005-0000-0000-00008D0F0000}"/>
    <cellStyle name="Calculation 3 2 2 2 2 3" xfId="4006" xr:uid="{00000000-0005-0000-0000-00008E0F0000}"/>
    <cellStyle name="Calculation 3 2 2 2 2 3 2" xfId="4007" xr:uid="{00000000-0005-0000-0000-00008F0F0000}"/>
    <cellStyle name="Calculation 3 2 2 2 2 3 2 2" xfId="4008" xr:uid="{00000000-0005-0000-0000-0000900F0000}"/>
    <cellStyle name="Calculation 3 2 2 2 2 3 2 3" xfId="4009" xr:uid="{00000000-0005-0000-0000-0000910F0000}"/>
    <cellStyle name="Calculation 3 2 2 2 2 3 2 4" xfId="4010" xr:uid="{00000000-0005-0000-0000-0000920F0000}"/>
    <cellStyle name="Calculation 3 2 2 2 2 3 3" xfId="4011" xr:uid="{00000000-0005-0000-0000-0000930F0000}"/>
    <cellStyle name="Calculation 3 2 2 2 2 3 4" xfId="4012" xr:uid="{00000000-0005-0000-0000-0000940F0000}"/>
    <cellStyle name="Calculation 3 2 2 2 2 3 5" xfId="4013" xr:uid="{00000000-0005-0000-0000-0000950F0000}"/>
    <cellStyle name="Calculation 3 2 2 2 2 3 6" xfId="4014" xr:uid="{00000000-0005-0000-0000-0000960F0000}"/>
    <cellStyle name="Calculation 3 2 2 2 2 4" xfId="4015" xr:uid="{00000000-0005-0000-0000-0000970F0000}"/>
    <cellStyle name="Calculation 3 2 2 2 2 4 2" xfId="4016" xr:uid="{00000000-0005-0000-0000-0000980F0000}"/>
    <cellStyle name="Calculation 3 2 2 2 2 4 2 2" xfId="4017" xr:uid="{00000000-0005-0000-0000-0000990F0000}"/>
    <cellStyle name="Calculation 3 2 2 2 2 4 2 3" xfId="4018" xr:uid="{00000000-0005-0000-0000-00009A0F0000}"/>
    <cellStyle name="Calculation 3 2 2 2 2 4 2 4" xfId="4019" xr:uid="{00000000-0005-0000-0000-00009B0F0000}"/>
    <cellStyle name="Calculation 3 2 2 2 2 4 3" xfId="4020" xr:uid="{00000000-0005-0000-0000-00009C0F0000}"/>
    <cellStyle name="Calculation 3 2 2 2 2 4 4" xfId="4021" xr:uid="{00000000-0005-0000-0000-00009D0F0000}"/>
    <cellStyle name="Calculation 3 2 2 2 2 4 5" xfId="4022" xr:uid="{00000000-0005-0000-0000-00009E0F0000}"/>
    <cellStyle name="Calculation 3 2 2 2 2 4 6" xfId="4023" xr:uid="{00000000-0005-0000-0000-00009F0F0000}"/>
    <cellStyle name="Calculation 3 2 2 2 2 5" xfId="4024" xr:uid="{00000000-0005-0000-0000-0000A00F0000}"/>
    <cellStyle name="Calculation 3 2 2 2 2 5 2" xfId="4025" xr:uid="{00000000-0005-0000-0000-0000A10F0000}"/>
    <cellStyle name="Calculation 3 2 2 2 2 5 3" xfId="4026" xr:uid="{00000000-0005-0000-0000-0000A20F0000}"/>
    <cellStyle name="Calculation 3 2 2 2 2 5 4" xfId="4027" xr:uid="{00000000-0005-0000-0000-0000A30F0000}"/>
    <cellStyle name="Calculation 3 2 2 2 2 6" xfId="4028" xr:uid="{00000000-0005-0000-0000-0000A40F0000}"/>
    <cellStyle name="Calculation 3 2 2 2 2 6 2" xfId="4029" xr:uid="{00000000-0005-0000-0000-0000A50F0000}"/>
    <cellStyle name="Calculation 3 2 2 2 2 6 3" xfId="4030" xr:uid="{00000000-0005-0000-0000-0000A60F0000}"/>
    <cellStyle name="Calculation 3 2 2 2 2 6 4" xfId="4031" xr:uid="{00000000-0005-0000-0000-0000A70F0000}"/>
    <cellStyle name="Calculation 3 2 2 2 2 7" xfId="4032" xr:uid="{00000000-0005-0000-0000-0000A80F0000}"/>
    <cellStyle name="Calculation 3 2 2 2 2 8" xfId="4033" xr:uid="{00000000-0005-0000-0000-0000A90F0000}"/>
    <cellStyle name="Calculation 3 2 2 2 2 9" xfId="4034" xr:uid="{00000000-0005-0000-0000-0000AA0F0000}"/>
    <cellStyle name="Calculation 3 2 2 2 3" xfId="4035" xr:uid="{00000000-0005-0000-0000-0000AB0F0000}"/>
    <cellStyle name="Calculation 3 2 2 2 3 2" xfId="4036" xr:uid="{00000000-0005-0000-0000-0000AC0F0000}"/>
    <cellStyle name="Calculation 3 2 2 2 3 2 2" xfId="4037" xr:uid="{00000000-0005-0000-0000-0000AD0F0000}"/>
    <cellStyle name="Calculation 3 2 2 2 3 2 2 2" xfId="4038" xr:uid="{00000000-0005-0000-0000-0000AE0F0000}"/>
    <cellStyle name="Calculation 3 2 2 2 3 2 2 3" xfId="4039" xr:uid="{00000000-0005-0000-0000-0000AF0F0000}"/>
    <cellStyle name="Calculation 3 2 2 2 3 2 2 4" xfId="4040" xr:uid="{00000000-0005-0000-0000-0000B00F0000}"/>
    <cellStyle name="Calculation 3 2 2 2 3 2 3" xfId="4041" xr:uid="{00000000-0005-0000-0000-0000B10F0000}"/>
    <cellStyle name="Calculation 3 2 2 2 3 2 4" xfId="4042" xr:uid="{00000000-0005-0000-0000-0000B20F0000}"/>
    <cellStyle name="Calculation 3 2 2 2 3 2 5" xfId="4043" xr:uid="{00000000-0005-0000-0000-0000B30F0000}"/>
    <cellStyle name="Calculation 3 2 2 2 3 2 6" xfId="4044" xr:uid="{00000000-0005-0000-0000-0000B40F0000}"/>
    <cellStyle name="Calculation 3 2 2 2 3 3" xfId="4045" xr:uid="{00000000-0005-0000-0000-0000B50F0000}"/>
    <cellStyle name="Calculation 3 2 2 2 3 3 2" xfId="4046" xr:uid="{00000000-0005-0000-0000-0000B60F0000}"/>
    <cellStyle name="Calculation 3 2 2 2 3 3 2 2" xfId="4047" xr:uid="{00000000-0005-0000-0000-0000B70F0000}"/>
    <cellStyle name="Calculation 3 2 2 2 3 3 2 3" xfId="4048" xr:uid="{00000000-0005-0000-0000-0000B80F0000}"/>
    <cellStyle name="Calculation 3 2 2 2 3 3 2 4" xfId="4049" xr:uid="{00000000-0005-0000-0000-0000B90F0000}"/>
    <cellStyle name="Calculation 3 2 2 2 3 3 3" xfId="4050" xr:uid="{00000000-0005-0000-0000-0000BA0F0000}"/>
    <cellStyle name="Calculation 3 2 2 2 3 3 4" xfId="4051" xr:uid="{00000000-0005-0000-0000-0000BB0F0000}"/>
    <cellStyle name="Calculation 3 2 2 2 3 3 5" xfId="4052" xr:uid="{00000000-0005-0000-0000-0000BC0F0000}"/>
    <cellStyle name="Calculation 3 2 2 2 3 3 6" xfId="4053" xr:uid="{00000000-0005-0000-0000-0000BD0F0000}"/>
    <cellStyle name="Calculation 3 2 2 2 3 4" xfId="4054" xr:uid="{00000000-0005-0000-0000-0000BE0F0000}"/>
    <cellStyle name="Calculation 3 2 2 2 3 4 2" xfId="4055" xr:uid="{00000000-0005-0000-0000-0000BF0F0000}"/>
    <cellStyle name="Calculation 3 2 2 2 3 4 3" xfId="4056" xr:uid="{00000000-0005-0000-0000-0000C00F0000}"/>
    <cellStyle name="Calculation 3 2 2 2 3 4 4" xfId="4057" xr:uid="{00000000-0005-0000-0000-0000C10F0000}"/>
    <cellStyle name="Calculation 3 2 2 2 3 5" xfId="4058" xr:uid="{00000000-0005-0000-0000-0000C20F0000}"/>
    <cellStyle name="Calculation 3 2 2 2 3 5 2" xfId="4059" xr:uid="{00000000-0005-0000-0000-0000C30F0000}"/>
    <cellStyle name="Calculation 3 2 2 2 3 5 3" xfId="4060" xr:uid="{00000000-0005-0000-0000-0000C40F0000}"/>
    <cellStyle name="Calculation 3 2 2 2 3 5 4" xfId="4061" xr:uid="{00000000-0005-0000-0000-0000C50F0000}"/>
    <cellStyle name="Calculation 3 2 2 2 3 6" xfId="4062" xr:uid="{00000000-0005-0000-0000-0000C60F0000}"/>
    <cellStyle name="Calculation 3 2 2 2 3 7" xfId="4063" xr:uid="{00000000-0005-0000-0000-0000C70F0000}"/>
    <cellStyle name="Calculation 3 2 2 2 3 8" xfId="4064" xr:uid="{00000000-0005-0000-0000-0000C80F0000}"/>
    <cellStyle name="Calculation 3 2 2 2 4" xfId="4065" xr:uid="{00000000-0005-0000-0000-0000C90F0000}"/>
    <cellStyle name="Calculation 3 2 2 2 4 2" xfId="4066" xr:uid="{00000000-0005-0000-0000-0000CA0F0000}"/>
    <cellStyle name="Calculation 3 2 2 2 4 2 2" xfId="4067" xr:uid="{00000000-0005-0000-0000-0000CB0F0000}"/>
    <cellStyle name="Calculation 3 2 2 2 4 2 2 2" xfId="4068" xr:uid="{00000000-0005-0000-0000-0000CC0F0000}"/>
    <cellStyle name="Calculation 3 2 2 2 4 2 2 3" xfId="4069" xr:uid="{00000000-0005-0000-0000-0000CD0F0000}"/>
    <cellStyle name="Calculation 3 2 2 2 4 2 2 4" xfId="4070" xr:uid="{00000000-0005-0000-0000-0000CE0F0000}"/>
    <cellStyle name="Calculation 3 2 2 2 4 2 3" xfId="4071" xr:uid="{00000000-0005-0000-0000-0000CF0F0000}"/>
    <cellStyle name="Calculation 3 2 2 2 4 2 4" xfId="4072" xr:uid="{00000000-0005-0000-0000-0000D00F0000}"/>
    <cellStyle name="Calculation 3 2 2 2 4 2 5" xfId="4073" xr:uid="{00000000-0005-0000-0000-0000D10F0000}"/>
    <cellStyle name="Calculation 3 2 2 2 4 2 6" xfId="4074" xr:uid="{00000000-0005-0000-0000-0000D20F0000}"/>
    <cellStyle name="Calculation 3 2 2 2 4 3" xfId="4075" xr:uid="{00000000-0005-0000-0000-0000D30F0000}"/>
    <cellStyle name="Calculation 3 2 2 2 4 3 2" xfId="4076" xr:uid="{00000000-0005-0000-0000-0000D40F0000}"/>
    <cellStyle name="Calculation 3 2 2 2 4 3 2 2" xfId="4077" xr:uid="{00000000-0005-0000-0000-0000D50F0000}"/>
    <cellStyle name="Calculation 3 2 2 2 4 3 2 3" xfId="4078" xr:uid="{00000000-0005-0000-0000-0000D60F0000}"/>
    <cellStyle name="Calculation 3 2 2 2 4 3 2 4" xfId="4079" xr:uid="{00000000-0005-0000-0000-0000D70F0000}"/>
    <cellStyle name="Calculation 3 2 2 2 4 3 3" xfId="4080" xr:uid="{00000000-0005-0000-0000-0000D80F0000}"/>
    <cellStyle name="Calculation 3 2 2 2 4 3 4" xfId="4081" xr:uid="{00000000-0005-0000-0000-0000D90F0000}"/>
    <cellStyle name="Calculation 3 2 2 2 4 3 5" xfId="4082" xr:uid="{00000000-0005-0000-0000-0000DA0F0000}"/>
    <cellStyle name="Calculation 3 2 2 2 4 3 6" xfId="4083" xr:uid="{00000000-0005-0000-0000-0000DB0F0000}"/>
    <cellStyle name="Calculation 3 2 2 2 4 4" xfId="4084" xr:uid="{00000000-0005-0000-0000-0000DC0F0000}"/>
    <cellStyle name="Calculation 3 2 2 2 4 4 2" xfId="4085" xr:uid="{00000000-0005-0000-0000-0000DD0F0000}"/>
    <cellStyle name="Calculation 3 2 2 2 4 4 3" xfId="4086" xr:uid="{00000000-0005-0000-0000-0000DE0F0000}"/>
    <cellStyle name="Calculation 3 2 2 2 4 4 4" xfId="4087" xr:uid="{00000000-0005-0000-0000-0000DF0F0000}"/>
    <cellStyle name="Calculation 3 2 2 2 4 5" xfId="4088" xr:uid="{00000000-0005-0000-0000-0000E00F0000}"/>
    <cellStyle name="Calculation 3 2 2 2 4 5 2" xfId="4089" xr:uid="{00000000-0005-0000-0000-0000E10F0000}"/>
    <cellStyle name="Calculation 3 2 2 2 4 5 3" xfId="4090" xr:uid="{00000000-0005-0000-0000-0000E20F0000}"/>
    <cellStyle name="Calculation 3 2 2 2 4 5 4" xfId="4091" xr:uid="{00000000-0005-0000-0000-0000E30F0000}"/>
    <cellStyle name="Calculation 3 2 2 2 4 6" xfId="4092" xr:uid="{00000000-0005-0000-0000-0000E40F0000}"/>
    <cellStyle name="Calculation 3 2 2 2 4 7" xfId="4093" xr:uid="{00000000-0005-0000-0000-0000E50F0000}"/>
    <cellStyle name="Calculation 3 2 2 2 4 8" xfId="4094" xr:uid="{00000000-0005-0000-0000-0000E60F0000}"/>
    <cellStyle name="Calculation 3 2 2 2 5" xfId="4095" xr:uid="{00000000-0005-0000-0000-0000E70F0000}"/>
    <cellStyle name="Calculation 3 2 2 2 5 10" xfId="4096" xr:uid="{00000000-0005-0000-0000-0000E80F0000}"/>
    <cellStyle name="Calculation 3 2 2 2 5 2" xfId="4097" xr:uid="{00000000-0005-0000-0000-0000E90F0000}"/>
    <cellStyle name="Calculation 3 2 2 2 5 2 2" xfId="4098" xr:uid="{00000000-0005-0000-0000-0000EA0F0000}"/>
    <cellStyle name="Calculation 3 2 2 2 5 2 2 2" xfId="4099" xr:uid="{00000000-0005-0000-0000-0000EB0F0000}"/>
    <cellStyle name="Calculation 3 2 2 2 5 2 2 3" xfId="4100" xr:uid="{00000000-0005-0000-0000-0000EC0F0000}"/>
    <cellStyle name="Calculation 3 2 2 2 5 2 2 4" xfId="4101" xr:uid="{00000000-0005-0000-0000-0000ED0F0000}"/>
    <cellStyle name="Calculation 3 2 2 2 5 2 3" xfId="4102" xr:uid="{00000000-0005-0000-0000-0000EE0F0000}"/>
    <cellStyle name="Calculation 3 2 2 2 5 2 4" xfId="4103" xr:uid="{00000000-0005-0000-0000-0000EF0F0000}"/>
    <cellStyle name="Calculation 3 2 2 2 5 2 5" xfId="4104" xr:uid="{00000000-0005-0000-0000-0000F00F0000}"/>
    <cellStyle name="Calculation 3 2 2 2 5 2 6" xfId="4105" xr:uid="{00000000-0005-0000-0000-0000F10F0000}"/>
    <cellStyle name="Calculation 3 2 2 2 5 3" xfId="4106" xr:uid="{00000000-0005-0000-0000-0000F20F0000}"/>
    <cellStyle name="Calculation 3 2 2 2 5 3 2" xfId="4107" xr:uid="{00000000-0005-0000-0000-0000F30F0000}"/>
    <cellStyle name="Calculation 3 2 2 2 5 3 2 2" xfId="4108" xr:uid="{00000000-0005-0000-0000-0000F40F0000}"/>
    <cellStyle name="Calculation 3 2 2 2 5 3 2 3" xfId="4109" xr:uid="{00000000-0005-0000-0000-0000F50F0000}"/>
    <cellStyle name="Calculation 3 2 2 2 5 3 2 4" xfId="4110" xr:uid="{00000000-0005-0000-0000-0000F60F0000}"/>
    <cellStyle name="Calculation 3 2 2 2 5 3 3" xfId="4111" xr:uid="{00000000-0005-0000-0000-0000F70F0000}"/>
    <cellStyle name="Calculation 3 2 2 2 5 3 4" xfId="4112" xr:uid="{00000000-0005-0000-0000-0000F80F0000}"/>
    <cellStyle name="Calculation 3 2 2 2 5 3 5" xfId="4113" xr:uid="{00000000-0005-0000-0000-0000F90F0000}"/>
    <cellStyle name="Calculation 3 2 2 2 5 3 6" xfId="4114" xr:uid="{00000000-0005-0000-0000-0000FA0F0000}"/>
    <cellStyle name="Calculation 3 2 2 2 5 4" xfId="4115" xr:uid="{00000000-0005-0000-0000-0000FB0F0000}"/>
    <cellStyle name="Calculation 3 2 2 2 5 4 2" xfId="4116" xr:uid="{00000000-0005-0000-0000-0000FC0F0000}"/>
    <cellStyle name="Calculation 3 2 2 2 5 4 2 2" xfId="4117" xr:uid="{00000000-0005-0000-0000-0000FD0F0000}"/>
    <cellStyle name="Calculation 3 2 2 2 5 4 2 3" xfId="4118" xr:uid="{00000000-0005-0000-0000-0000FE0F0000}"/>
    <cellStyle name="Calculation 3 2 2 2 5 4 2 4" xfId="4119" xr:uid="{00000000-0005-0000-0000-0000FF0F0000}"/>
    <cellStyle name="Calculation 3 2 2 2 5 4 3" xfId="4120" xr:uid="{00000000-0005-0000-0000-000000100000}"/>
    <cellStyle name="Calculation 3 2 2 2 5 4 4" xfId="4121" xr:uid="{00000000-0005-0000-0000-000001100000}"/>
    <cellStyle name="Calculation 3 2 2 2 5 4 5" xfId="4122" xr:uid="{00000000-0005-0000-0000-000002100000}"/>
    <cellStyle name="Calculation 3 2 2 2 5 4 6" xfId="4123" xr:uid="{00000000-0005-0000-0000-000003100000}"/>
    <cellStyle name="Calculation 3 2 2 2 5 5" xfId="4124" xr:uid="{00000000-0005-0000-0000-000004100000}"/>
    <cellStyle name="Calculation 3 2 2 2 5 5 2" xfId="4125" xr:uid="{00000000-0005-0000-0000-000005100000}"/>
    <cellStyle name="Calculation 3 2 2 2 5 5 3" xfId="4126" xr:uid="{00000000-0005-0000-0000-000006100000}"/>
    <cellStyle name="Calculation 3 2 2 2 5 5 4" xfId="4127" xr:uid="{00000000-0005-0000-0000-000007100000}"/>
    <cellStyle name="Calculation 3 2 2 2 5 6" xfId="4128" xr:uid="{00000000-0005-0000-0000-000008100000}"/>
    <cellStyle name="Calculation 3 2 2 2 5 6 2" xfId="4129" xr:uid="{00000000-0005-0000-0000-000009100000}"/>
    <cellStyle name="Calculation 3 2 2 2 5 6 3" xfId="4130" xr:uid="{00000000-0005-0000-0000-00000A100000}"/>
    <cellStyle name="Calculation 3 2 2 2 5 6 4" xfId="4131" xr:uid="{00000000-0005-0000-0000-00000B100000}"/>
    <cellStyle name="Calculation 3 2 2 2 5 7" xfId="4132" xr:uid="{00000000-0005-0000-0000-00000C100000}"/>
    <cellStyle name="Calculation 3 2 2 2 5 8" xfId="4133" xr:uid="{00000000-0005-0000-0000-00000D100000}"/>
    <cellStyle name="Calculation 3 2 2 2 5 9" xfId="4134" xr:uid="{00000000-0005-0000-0000-00000E100000}"/>
    <cellStyle name="Calculation 3 2 2 2 6" xfId="4135" xr:uid="{00000000-0005-0000-0000-00000F100000}"/>
    <cellStyle name="Calculation 3 2 2 2 6 2" xfId="4136" xr:uid="{00000000-0005-0000-0000-000010100000}"/>
    <cellStyle name="Calculation 3 2 2 2 6 2 2" xfId="4137" xr:uid="{00000000-0005-0000-0000-000011100000}"/>
    <cellStyle name="Calculation 3 2 2 2 6 2 2 2" xfId="4138" xr:uid="{00000000-0005-0000-0000-000012100000}"/>
    <cellStyle name="Calculation 3 2 2 2 6 2 2 3" xfId="4139" xr:uid="{00000000-0005-0000-0000-000013100000}"/>
    <cellStyle name="Calculation 3 2 2 2 6 2 2 4" xfId="4140" xr:uid="{00000000-0005-0000-0000-000014100000}"/>
    <cellStyle name="Calculation 3 2 2 2 6 2 3" xfId="4141" xr:uid="{00000000-0005-0000-0000-000015100000}"/>
    <cellStyle name="Calculation 3 2 2 2 6 2 4" xfId="4142" xr:uid="{00000000-0005-0000-0000-000016100000}"/>
    <cellStyle name="Calculation 3 2 2 2 6 2 5" xfId="4143" xr:uid="{00000000-0005-0000-0000-000017100000}"/>
    <cellStyle name="Calculation 3 2 2 2 6 2 6" xfId="4144" xr:uid="{00000000-0005-0000-0000-000018100000}"/>
    <cellStyle name="Calculation 3 2 2 2 6 3" xfId="4145" xr:uid="{00000000-0005-0000-0000-000019100000}"/>
    <cellStyle name="Calculation 3 2 2 2 6 3 2" xfId="4146" xr:uid="{00000000-0005-0000-0000-00001A100000}"/>
    <cellStyle name="Calculation 3 2 2 2 6 3 2 2" xfId="4147" xr:uid="{00000000-0005-0000-0000-00001B100000}"/>
    <cellStyle name="Calculation 3 2 2 2 6 3 2 3" xfId="4148" xr:uid="{00000000-0005-0000-0000-00001C100000}"/>
    <cellStyle name="Calculation 3 2 2 2 6 3 2 4" xfId="4149" xr:uid="{00000000-0005-0000-0000-00001D100000}"/>
    <cellStyle name="Calculation 3 2 2 2 6 3 3" xfId="4150" xr:uid="{00000000-0005-0000-0000-00001E100000}"/>
    <cellStyle name="Calculation 3 2 2 2 6 3 4" xfId="4151" xr:uid="{00000000-0005-0000-0000-00001F100000}"/>
    <cellStyle name="Calculation 3 2 2 2 6 3 5" xfId="4152" xr:uid="{00000000-0005-0000-0000-000020100000}"/>
    <cellStyle name="Calculation 3 2 2 2 6 3 6" xfId="4153" xr:uid="{00000000-0005-0000-0000-000021100000}"/>
    <cellStyle name="Calculation 3 2 2 2 6 4" xfId="4154" xr:uid="{00000000-0005-0000-0000-000022100000}"/>
    <cellStyle name="Calculation 3 2 2 2 6 4 2" xfId="4155" xr:uid="{00000000-0005-0000-0000-000023100000}"/>
    <cellStyle name="Calculation 3 2 2 2 6 4 3" xfId="4156" xr:uid="{00000000-0005-0000-0000-000024100000}"/>
    <cellStyle name="Calculation 3 2 2 2 6 4 4" xfId="4157" xr:uid="{00000000-0005-0000-0000-000025100000}"/>
    <cellStyle name="Calculation 3 2 2 2 6 5" xfId="4158" xr:uid="{00000000-0005-0000-0000-000026100000}"/>
    <cellStyle name="Calculation 3 2 2 2 6 5 2" xfId="4159" xr:uid="{00000000-0005-0000-0000-000027100000}"/>
    <cellStyle name="Calculation 3 2 2 2 6 5 3" xfId="4160" xr:uid="{00000000-0005-0000-0000-000028100000}"/>
    <cellStyle name="Calculation 3 2 2 2 6 5 4" xfId="4161" xr:uid="{00000000-0005-0000-0000-000029100000}"/>
    <cellStyle name="Calculation 3 2 2 2 6 6" xfId="4162" xr:uid="{00000000-0005-0000-0000-00002A100000}"/>
    <cellStyle name="Calculation 3 2 2 2 6 7" xfId="4163" xr:uid="{00000000-0005-0000-0000-00002B100000}"/>
    <cellStyle name="Calculation 3 2 2 2 6 8" xfId="4164" xr:uid="{00000000-0005-0000-0000-00002C100000}"/>
    <cellStyle name="Calculation 3 2 2 2 7" xfId="4165" xr:uid="{00000000-0005-0000-0000-00002D100000}"/>
    <cellStyle name="Calculation 3 2 2 2 7 2" xfId="4166" xr:uid="{00000000-0005-0000-0000-00002E100000}"/>
    <cellStyle name="Calculation 3 2 2 2 7 2 2" xfId="4167" xr:uid="{00000000-0005-0000-0000-00002F100000}"/>
    <cellStyle name="Calculation 3 2 2 2 7 2 2 2" xfId="4168" xr:uid="{00000000-0005-0000-0000-000030100000}"/>
    <cellStyle name="Calculation 3 2 2 2 7 2 2 3" xfId="4169" xr:uid="{00000000-0005-0000-0000-000031100000}"/>
    <cellStyle name="Calculation 3 2 2 2 7 2 2 4" xfId="4170" xr:uid="{00000000-0005-0000-0000-000032100000}"/>
    <cellStyle name="Calculation 3 2 2 2 7 2 3" xfId="4171" xr:uid="{00000000-0005-0000-0000-000033100000}"/>
    <cellStyle name="Calculation 3 2 2 2 7 2 4" xfId="4172" xr:uid="{00000000-0005-0000-0000-000034100000}"/>
    <cellStyle name="Calculation 3 2 2 2 7 2 5" xfId="4173" xr:uid="{00000000-0005-0000-0000-000035100000}"/>
    <cellStyle name="Calculation 3 2 2 2 7 2 6" xfId="4174" xr:uid="{00000000-0005-0000-0000-000036100000}"/>
    <cellStyle name="Calculation 3 2 2 2 7 3" xfId="4175" xr:uid="{00000000-0005-0000-0000-000037100000}"/>
    <cellStyle name="Calculation 3 2 2 2 7 3 2" xfId="4176" xr:uid="{00000000-0005-0000-0000-000038100000}"/>
    <cellStyle name="Calculation 3 2 2 2 7 3 3" xfId="4177" xr:uid="{00000000-0005-0000-0000-000039100000}"/>
    <cellStyle name="Calculation 3 2 2 2 7 3 4" xfId="4178" xr:uid="{00000000-0005-0000-0000-00003A100000}"/>
    <cellStyle name="Calculation 3 2 2 2 7 4" xfId="4179" xr:uid="{00000000-0005-0000-0000-00003B100000}"/>
    <cellStyle name="Calculation 3 2 2 2 7 5" xfId="4180" xr:uid="{00000000-0005-0000-0000-00003C100000}"/>
    <cellStyle name="Calculation 3 2 2 2 7 6" xfId="4181" xr:uid="{00000000-0005-0000-0000-00003D100000}"/>
    <cellStyle name="Calculation 3 2 2 2 7 7" xfId="4182" xr:uid="{00000000-0005-0000-0000-00003E100000}"/>
    <cellStyle name="Calculation 3 2 2 2 8" xfId="4183" xr:uid="{00000000-0005-0000-0000-00003F100000}"/>
    <cellStyle name="Calculation 3 2 2 2 8 2" xfId="4184" xr:uid="{00000000-0005-0000-0000-000040100000}"/>
    <cellStyle name="Calculation 3 2 2 2 8 2 2" xfId="4185" xr:uid="{00000000-0005-0000-0000-000041100000}"/>
    <cellStyle name="Calculation 3 2 2 2 8 2 3" xfId="4186" xr:uid="{00000000-0005-0000-0000-000042100000}"/>
    <cellStyle name="Calculation 3 2 2 2 8 2 4" xfId="4187" xr:uid="{00000000-0005-0000-0000-000043100000}"/>
    <cellStyle name="Calculation 3 2 2 2 8 3" xfId="4188" xr:uid="{00000000-0005-0000-0000-000044100000}"/>
    <cellStyle name="Calculation 3 2 2 2 8 4" xfId="4189" xr:uid="{00000000-0005-0000-0000-000045100000}"/>
    <cellStyle name="Calculation 3 2 2 2 8 5" xfId="4190" xr:uid="{00000000-0005-0000-0000-000046100000}"/>
    <cellStyle name="Calculation 3 2 2 2 8 6" xfId="4191" xr:uid="{00000000-0005-0000-0000-000047100000}"/>
    <cellStyle name="Calculation 3 2 2 2 9" xfId="4192" xr:uid="{00000000-0005-0000-0000-000048100000}"/>
    <cellStyle name="Calculation 3 2 2 2 9 2" xfId="4193" xr:uid="{00000000-0005-0000-0000-000049100000}"/>
    <cellStyle name="Calculation 3 2 2 2 9 2 2" xfId="4194" xr:uid="{00000000-0005-0000-0000-00004A100000}"/>
    <cellStyle name="Calculation 3 2 2 2 9 2 3" xfId="4195" xr:uid="{00000000-0005-0000-0000-00004B100000}"/>
    <cellStyle name="Calculation 3 2 2 2 9 2 4" xfId="4196" xr:uid="{00000000-0005-0000-0000-00004C100000}"/>
    <cellStyle name="Calculation 3 2 2 2 9 3" xfId="4197" xr:uid="{00000000-0005-0000-0000-00004D100000}"/>
    <cellStyle name="Calculation 3 2 2 2 9 4" xfId="4198" xr:uid="{00000000-0005-0000-0000-00004E100000}"/>
    <cellStyle name="Calculation 3 2 2 2 9 5" xfId="4199" xr:uid="{00000000-0005-0000-0000-00004F100000}"/>
    <cellStyle name="Calculation 3 2 2 2 9 6" xfId="4200" xr:uid="{00000000-0005-0000-0000-000050100000}"/>
    <cellStyle name="Calculation 3 2 2 3" xfId="4201" xr:uid="{00000000-0005-0000-0000-000051100000}"/>
    <cellStyle name="Calculation 3 2 2 3 2" xfId="4202" xr:uid="{00000000-0005-0000-0000-000052100000}"/>
    <cellStyle name="Calculation 3 2 2 3 2 2" xfId="4203" xr:uid="{00000000-0005-0000-0000-000053100000}"/>
    <cellStyle name="Calculation 3 2 2 3 2 3" xfId="4204" xr:uid="{00000000-0005-0000-0000-000054100000}"/>
    <cellStyle name="Calculation 3 2 2 3 2 4" xfId="4205" xr:uid="{00000000-0005-0000-0000-000055100000}"/>
    <cellStyle name="Calculation 3 2 2 3 3" xfId="4206" xr:uid="{00000000-0005-0000-0000-000056100000}"/>
    <cellStyle name="Calculation 3 2 2 3 4" xfId="4207" xr:uid="{00000000-0005-0000-0000-000057100000}"/>
    <cellStyle name="Calculation 3 2 2 3 5" xfId="4208" xr:uid="{00000000-0005-0000-0000-000058100000}"/>
    <cellStyle name="Calculation 3 2 2 3 6" xfId="4209" xr:uid="{00000000-0005-0000-0000-000059100000}"/>
    <cellStyle name="Calculation 3 2 2 4" xfId="4210" xr:uid="{00000000-0005-0000-0000-00005A100000}"/>
    <cellStyle name="Calculation 3 2 2 4 2" xfId="4211" xr:uid="{00000000-0005-0000-0000-00005B100000}"/>
    <cellStyle name="Calculation 3 2 2 4 3" xfId="4212" xr:uid="{00000000-0005-0000-0000-00005C100000}"/>
    <cellStyle name="Calculation 3 2 2 4 4" xfId="4213" xr:uid="{00000000-0005-0000-0000-00005D100000}"/>
    <cellStyle name="Calculation 3 2 2 5" xfId="4214" xr:uid="{00000000-0005-0000-0000-00005E100000}"/>
    <cellStyle name="Calculation 3 2 2 6" xfId="4215" xr:uid="{00000000-0005-0000-0000-00005F100000}"/>
    <cellStyle name="Calculation 3 2 2 7" xfId="4216" xr:uid="{00000000-0005-0000-0000-000060100000}"/>
    <cellStyle name="Calculation 3 2 3" xfId="4217" xr:uid="{00000000-0005-0000-0000-000061100000}"/>
    <cellStyle name="Calculation 3 2 3 10" xfId="4218" xr:uid="{00000000-0005-0000-0000-000062100000}"/>
    <cellStyle name="Calculation 3 2 3 10 2" xfId="4219" xr:uid="{00000000-0005-0000-0000-000063100000}"/>
    <cellStyle name="Calculation 3 2 3 10 3" xfId="4220" xr:uid="{00000000-0005-0000-0000-000064100000}"/>
    <cellStyle name="Calculation 3 2 3 10 4" xfId="4221" xr:uid="{00000000-0005-0000-0000-000065100000}"/>
    <cellStyle name="Calculation 3 2 3 11" xfId="4222" xr:uid="{00000000-0005-0000-0000-000066100000}"/>
    <cellStyle name="Calculation 3 2 3 11 2" xfId="4223" xr:uid="{00000000-0005-0000-0000-000067100000}"/>
    <cellStyle name="Calculation 3 2 3 11 3" xfId="4224" xr:uid="{00000000-0005-0000-0000-000068100000}"/>
    <cellStyle name="Calculation 3 2 3 11 4" xfId="4225" xr:uid="{00000000-0005-0000-0000-000069100000}"/>
    <cellStyle name="Calculation 3 2 3 12" xfId="4226" xr:uid="{00000000-0005-0000-0000-00006A100000}"/>
    <cellStyle name="Calculation 3 2 3 13" xfId="4227" xr:uid="{00000000-0005-0000-0000-00006B100000}"/>
    <cellStyle name="Calculation 3 2 3 14" xfId="4228" xr:uid="{00000000-0005-0000-0000-00006C100000}"/>
    <cellStyle name="Calculation 3 2 3 2" xfId="4229" xr:uid="{00000000-0005-0000-0000-00006D100000}"/>
    <cellStyle name="Calculation 3 2 3 2 2" xfId="4230" xr:uid="{00000000-0005-0000-0000-00006E100000}"/>
    <cellStyle name="Calculation 3 2 3 2 2 2" xfId="4231" xr:uid="{00000000-0005-0000-0000-00006F100000}"/>
    <cellStyle name="Calculation 3 2 3 2 2 2 2" xfId="4232" xr:uid="{00000000-0005-0000-0000-000070100000}"/>
    <cellStyle name="Calculation 3 2 3 2 2 2 2 2" xfId="4233" xr:uid="{00000000-0005-0000-0000-000071100000}"/>
    <cellStyle name="Calculation 3 2 3 2 2 2 2 3" xfId="4234" xr:uid="{00000000-0005-0000-0000-000072100000}"/>
    <cellStyle name="Calculation 3 2 3 2 2 2 2 4" xfId="4235" xr:uid="{00000000-0005-0000-0000-000073100000}"/>
    <cellStyle name="Calculation 3 2 3 2 2 2 3" xfId="4236" xr:uid="{00000000-0005-0000-0000-000074100000}"/>
    <cellStyle name="Calculation 3 2 3 2 2 2 4" xfId="4237" xr:uid="{00000000-0005-0000-0000-000075100000}"/>
    <cellStyle name="Calculation 3 2 3 2 2 2 5" xfId="4238" xr:uid="{00000000-0005-0000-0000-000076100000}"/>
    <cellStyle name="Calculation 3 2 3 2 2 2 6" xfId="4239" xr:uid="{00000000-0005-0000-0000-000077100000}"/>
    <cellStyle name="Calculation 3 2 3 2 2 3" xfId="4240" xr:uid="{00000000-0005-0000-0000-000078100000}"/>
    <cellStyle name="Calculation 3 2 3 2 2 3 2" xfId="4241" xr:uid="{00000000-0005-0000-0000-000079100000}"/>
    <cellStyle name="Calculation 3 2 3 2 2 3 3" xfId="4242" xr:uid="{00000000-0005-0000-0000-00007A100000}"/>
    <cellStyle name="Calculation 3 2 3 2 2 3 4" xfId="4243" xr:uid="{00000000-0005-0000-0000-00007B100000}"/>
    <cellStyle name="Calculation 3 2 3 2 2 4" xfId="4244" xr:uid="{00000000-0005-0000-0000-00007C100000}"/>
    <cellStyle name="Calculation 3 2 3 2 2 5" xfId="4245" xr:uid="{00000000-0005-0000-0000-00007D100000}"/>
    <cellStyle name="Calculation 3 2 3 2 2 6" xfId="4246" xr:uid="{00000000-0005-0000-0000-00007E100000}"/>
    <cellStyle name="Calculation 3 2 3 2 2 7" xfId="4247" xr:uid="{00000000-0005-0000-0000-00007F100000}"/>
    <cellStyle name="Calculation 3 2 3 2 3" xfId="4248" xr:uid="{00000000-0005-0000-0000-000080100000}"/>
    <cellStyle name="Calculation 3 2 3 2 3 2" xfId="4249" xr:uid="{00000000-0005-0000-0000-000081100000}"/>
    <cellStyle name="Calculation 3 2 3 2 3 2 2" xfId="4250" xr:uid="{00000000-0005-0000-0000-000082100000}"/>
    <cellStyle name="Calculation 3 2 3 2 3 2 3" xfId="4251" xr:uid="{00000000-0005-0000-0000-000083100000}"/>
    <cellStyle name="Calculation 3 2 3 2 3 2 4" xfId="4252" xr:uid="{00000000-0005-0000-0000-000084100000}"/>
    <cellStyle name="Calculation 3 2 3 2 3 3" xfId="4253" xr:uid="{00000000-0005-0000-0000-000085100000}"/>
    <cellStyle name="Calculation 3 2 3 2 3 4" xfId="4254" xr:uid="{00000000-0005-0000-0000-000086100000}"/>
    <cellStyle name="Calculation 3 2 3 2 3 5" xfId="4255" xr:uid="{00000000-0005-0000-0000-000087100000}"/>
    <cellStyle name="Calculation 3 2 3 2 3 6" xfId="4256" xr:uid="{00000000-0005-0000-0000-000088100000}"/>
    <cellStyle name="Calculation 3 2 3 2 4" xfId="4257" xr:uid="{00000000-0005-0000-0000-000089100000}"/>
    <cellStyle name="Calculation 3 2 3 2 4 2" xfId="4258" xr:uid="{00000000-0005-0000-0000-00008A100000}"/>
    <cellStyle name="Calculation 3 2 3 2 4 2 2" xfId="4259" xr:uid="{00000000-0005-0000-0000-00008B100000}"/>
    <cellStyle name="Calculation 3 2 3 2 4 2 3" xfId="4260" xr:uid="{00000000-0005-0000-0000-00008C100000}"/>
    <cellStyle name="Calculation 3 2 3 2 4 2 4" xfId="4261" xr:uid="{00000000-0005-0000-0000-00008D100000}"/>
    <cellStyle name="Calculation 3 2 3 2 4 3" xfId="4262" xr:uid="{00000000-0005-0000-0000-00008E100000}"/>
    <cellStyle name="Calculation 3 2 3 2 4 4" xfId="4263" xr:uid="{00000000-0005-0000-0000-00008F100000}"/>
    <cellStyle name="Calculation 3 2 3 2 4 5" xfId="4264" xr:uid="{00000000-0005-0000-0000-000090100000}"/>
    <cellStyle name="Calculation 3 2 3 2 4 6" xfId="4265" xr:uid="{00000000-0005-0000-0000-000091100000}"/>
    <cellStyle name="Calculation 3 2 3 2 5" xfId="4266" xr:uid="{00000000-0005-0000-0000-000092100000}"/>
    <cellStyle name="Calculation 3 2 3 2 5 2" xfId="4267" xr:uid="{00000000-0005-0000-0000-000093100000}"/>
    <cellStyle name="Calculation 3 2 3 2 5 3" xfId="4268" xr:uid="{00000000-0005-0000-0000-000094100000}"/>
    <cellStyle name="Calculation 3 2 3 2 5 4" xfId="4269" xr:uid="{00000000-0005-0000-0000-000095100000}"/>
    <cellStyle name="Calculation 3 2 3 2 6" xfId="4270" xr:uid="{00000000-0005-0000-0000-000096100000}"/>
    <cellStyle name="Calculation 3 2 3 2 6 2" xfId="4271" xr:uid="{00000000-0005-0000-0000-000097100000}"/>
    <cellStyle name="Calculation 3 2 3 2 6 3" xfId="4272" xr:uid="{00000000-0005-0000-0000-000098100000}"/>
    <cellStyle name="Calculation 3 2 3 2 6 4" xfId="4273" xr:uid="{00000000-0005-0000-0000-000099100000}"/>
    <cellStyle name="Calculation 3 2 3 2 7" xfId="4274" xr:uid="{00000000-0005-0000-0000-00009A100000}"/>
    <cellStyle name="Calculation 3 2 3 2 8" xfId="4275" xr:uid="{00000000-0005-0000-0000-00009B100000}"/>
    <cellStyle name="Calculation 3 2 3 2 9" xfId="4276" xr:uid="{00000000-0005-0000-0000-00009C100000}"/>
    <cellStyle name="Calculation 3 2 3 3" xfId="4277" xr:uid="{00000000-0005-0000-0000-00009D100000}"/>
    <cellStyle name="Calculation 3 2 3 3 2" xfId="4278" xr:uid="{00000000-0005-0000-0000-00009E100000}"/>
    <cellStyle name="Calculation 3 2 3 3 2 2" xfId="4279" xr:uid="{00000000-0005-0000-0000-00009F100000}"/>
    <cellStyle name="Calculation 3 2 3 3 2 2 2" xfId="4280" xr:uid="{00000000-0005-0000-0000-0000A0100000}"/>
    <cellStyle name="Calculation 3 2 3 3 2 2 3" xfId="4281" xr:uid="{00000000-0005-0000-0000-0000A1100000}"/>
    <cellStyle name="Calculation 3 2 3 3 2 2 4" xfId="4282" xr:uid="{00000000-0005-0000-0000-0000A2100000}"/>
    <cellStyle name="Calculation 3 2 3 3 2 3" xfId="4283" xr:uid="{00000000-0005-0000-0000-0000A3100000}"/>
    <cellStyle name="Calculation 3 2 3 3 2 4" xfId="4284" xr:uid="{00000000-0005-0000-0000-0000A4100000}"/>
    <cellStyle name="Calculation 3 2 3 3 2 5" xfId="4285" xr:uid="{00000000-0005-0000-0000-0000A5100000}"/>
    <cellStyle name="Calculation 3 2 3 3 2 6" xfId="4286" xr:uid="{00000000-0005-0000-0000-0000A6100000}"/>
    <cellStyle name="Calculation 3 2 3 3 3" xfId="4287" xr:uid="{00000000-0005-0000-0000-0000A7100000}"/>
    <cellStyle name="Calculation 3 2 3 3 3 2" xfId="4288" xr:uid="{00000000-0005-0000-0000-0000A8100000}"/>
    <cellStyle name="Calculation 3 2 3 3 3 2 2" xfId="4289" xr:uid="{00000000-0005-0000-0000-0000A9100000}"/>
    <cellStyle name="Calculation 3 2 3 3 3 2 3" xfId="4290" xr:uid="{00000000-0005-0000-0000-0000AA100000}"/>
    <cellStyle name="Calculation 3 2 3 3 3 2 4" xfId="4291" xr:uid="{00000000-0005-0000-0000-0000AB100000}"/>
    <cellStyle name="Calculation 3 2 3 3 3 3" xfId="4292" xr:uid="{00000000-0005-0000-0000-0000AC100000}"/>
    <cellStyle name="Calculation 3 2 3 3 3 4" xfId="4293" xr:uid="{00000000-0005-0000-0000-0000AD100000}"/>
    <cellStyle name="Calculation 3 2 3 3 3 5" xfId="4294" xr:uid="{00000000-0005-0000-0000-0000AE100000}"/>
    <cellStyle name="Calculation 3 2 3 3 3 6" xfId="4295" xr:uid="{00000000-0005-0000-0000-0000AF100000}"/>
    <cellStyle name="Calculation 3 2 3 3 4" xfId="4296" xr:uid="{00000000-0005-0000-0000-0000B0100000}"/>
    <cellStyle name="Calculation 3 2 3 3 4 2" xfId="4297" xr:uid="{00000000-0005-0000-0000-0000B1100000}"/>
    <cellStyle name="Calculation 3 2 3 3 4 3" xfId="4298" xr:uid="{00000000-0005-0000-0000-0000B2100000}"/>
    <cellStyle name="Calculation 3 2 3 3 4 4" xfId="4299" xr:uid="{00000000-0005-0000-0000-0000B3100000}"/>
    <cellStyle name="Calculation 3 2 3 3 5" xfId="4300" xr:uid="{00000000-0005-0000-0000-0000B4100000}"/>
    <cellStyle name="Calculation 3 2 3 3 5 2" xfId="4301" xr:uid="{00000000-0005-0000-0000-0000B5100000}"/>
    <cellStyle name="Calculation 3 2 3 3 5 3" xfId="4302" xr:uid="{00000000-0005-0000-0000-0000B6100000}"/>
    <cellStyle name="Calculation 3 2 3 3 5 4" xfId="4303" xr:uid="{00000000-0005-0000-0000-0000B7100000}"/>
    <cellStyle name="Calculation 3 2 3 3 6" xfId="4304" xr:uid="{00000000-0005-0000-0000-0000B8100000}"/>
    <cellStyle name="Calculation 3 2 3 3 7" xfId="4305" xr:uid="{00000000-0005-0000-0000-0000B9100000}"/>
    <cellStyle name="Calculation 3 2 3 3 8" xfId="4306" xr:uid="{00000000-0005-0000-0000-0000BA100000}"/>
    <cellStyle name="Calculation 3 2 3 4" xfId="4307" xr:uid="{00000000-0005-0000-0000-0000BB100000}"/>
    <cellStyle name="Calculation 3 2 3 4 2" xfId="4308" xr:uid="{00000000-0005-0000-0000-0000BC100000}"/>
    <cellStyle name="Calculation 3 2 3 4 2 2" xfId="4309" xr:uid="{00000000-0005-0000-0000-0000BD100000}"/>
    <cellStyle name="Calculation 3 2 3 4 2 2 2" xfId="4310" xr:uid="{00000000-0005-0000-0000-0000BE100000}"/>
    <cellStyle name="Calculation 3 2 3 4 2 2 3" xfId="4311" xr:uid="{00000000-0005-0000-0000-0000BF100000}"/>
    <cellStyle name="Calculation 3 2 3 4 2 2 4" xfId="4312" xr:uid="{00000000-0005-0000-0000-0000C0100000}"/>
    <cellStyle name="Calculation 3 2 3 4 2 3" xfId="4313" xr:uid="{00000000-0005-0000-0000-0000C1100000}"/>
    <cellStyle name="Calculation 3 2 3 4 2 4" xfId="4314" xr:uid="{00000000-0005-0000-0000-0000C2100000}"/>
    <cellStyle name="Calculation 3 2 3 4 2 5" xfId="4315" xr:uid="{00000000-0005-0000-0000-0000C3100000}"/>
    <cellStyle name="Calculation 3 2 3 4 2 6" xfId="4316" xr:uid="{00000000-0005-0000-0000-0000C4100000}"/>
    <cellStyle name="Calculation 3 2 3 4 3" xfId="4317" xr:uid="{00000000-0005-0000-0000-0000C5100000}"/>
    <cellStyle name="Calculation 3 2 3 4 3 2" xfId="4318" xr:uid="{00000000-0005-0000-0000-0000C6100000}"/>
    <cellStyle name="Calculation 3 2 3 4 3 2 2" xfId="4319" xr:uid="{00000000-0005-0000-0000-0000C7100000}"/>
    <cellStyle name="Calculation 3 2 3 4 3 2 3" xfId="4320" xr:uid="{00000000-0005-0000-0000-0000C8100000}"/>
    <cellStyle name="Calculation 3 2 3 4 3 2 4" xfId="4321" xr:uid="{00000000-0005-0000-0000-0000C9100000}"/>
    <cellStyle name="Calculation 3 2 3 4 3 3" xfId="4322" xr:uid="{00000000-0005-0000-0000-0000CA100000}"/>
    <cellStyle name="Calculation 3 2 3 4 3 4" xfId="4323" xr:uid="{00000000-0005-0000-0000-0000CB100000}"/>
    <cellStyle name="Calculation 3 2 3 4 3 5" xfId="4324" xr:uid="{00000000-0005-0000-0000-0000CC100000}"/>
    <cellStyle name="Calculation 3 2 3 4 3 6" xfId="4325" xr:uid="{00000000-0005-0000-0000-0000CD100000}"/>
    <cellStyle name="Calculation 3 2 3 4 4" xfId="4326" xr:uid="{00000000-0005-0000-0000-0000CE100000}"/>
    <cellStyle name="Calculation 3 2 3 4 4 2" xfId="4327" xr:uid="{00000000-0005-0000-0000-0000CF100000}"/>
    <cellStyle name="Calculation 3 2 3 4 4 3" xfId="4328" xr:uid="{00000000-0005-0000-0000-0000D0100000}"/>
    <cellStyle name="Calculation 3 2 3 4 4 4" xfId="4329" xr:uid="{00000000-0005-0000-0000-0000D1100000}"/>
    <cellStyle name="Calculation 3 2 3 4 5" xfId="4330" xr:uid="{00000000-0005-0000-0000-0000D2100000}"/>
    <cellStyle name="Calculation 3 2 3 4 5 2" xfId="4331" xr:uid="{00000000-0005-0000-0000-0000D3100000}"/>
    <cellStyle name="Calculation 3 2 3 4 5 3" xfId="4332" xr:uid="{00000000-0005-0000-0000-0000D4100000}"/>
    <cellStyle name="Calculation 3 2 3 4 5 4" xfId="4333" xr:uid="{00000000-0005-0000-0000-0000D5100000}"/>
    <cellStyle name="Calculation 3 2 3 4 6" xfId="4334" xr:uid="{00000000-0005-0000-0000-0000D6100000}"/>
    <cellStyle name="Calculation 3 2 3 4 7" xfId="4335" xr:uid="{00000000-0005-0000-0000-0000D7100000}"/>
    <cellStyle name="Calculation 3 2 3 4 8" xfId="4336" xr:uid="{00000000-0005-0000-0000-0000D8100000}"/>
    <cellStyle name="Calculation 3 2 3 5" xfId="4337" xr:uid="{00000000-0005-0000-0000-0000D9100000}"/>
    <cellStyle name="Calculation 3 2 3 5 10" xfId="4338" xr:uid="{00000000-0005-0000-0000-0000DA100000}"/>
    <cellStyle name="Calculation 3 2 3 5 2" xfId="4339" xr:uid="{00000000-0005-0000-0000-0000DB100000}"/>
    <cellStyle name="Calculation 3 2 3 5 2 2" xfId="4340" xr:uid="{00000000-0005-0000-0000-0000DC100000}"/>
    <cellStyle name="Calculation 3 2 3 5 2 2 2" xfId="4341" xr:uid="{00000000-0005-0000-0000-0000DD100000}"/>
    <cellStyle name="Calculation 3 2 3 5 2 2 3" xfId="4342" xr:uid="{00000000-0005-0000-0000-0000DE100000}"/>
    <cellStyle name="Calculation 3 2 3 5 2 2 4" xfId="4343" xr:uid="{00000000-0005-0000-0000-0000DF100000}"/>
    <cellStyle name="Calculation 3 2 3 5 2 3" xfId="4344" xr:uid="{00000000-0005-0000-0000-0000E0100000}"/>
    <cellStyle name="Calculation 3 2 3 5 2 4" xfId="4345" xr:uid="{00000000-0005-0000-0000-0000E1100000}"/>
    <cellStyle name="Calculation 3 2 3 5 2 5" xfId="4346" xr:uid="{00000000-0005-0000-0000-0000E2100000}"/>
    <cellStyle name="Calculation 3 2 3 5 2 6" xfId="4347" xr:uid="{00000000-0005-0000-0000-0000E3100000}"/>
    <cellStyle name="Calculation 3 2 3 5 3" xfId="4348" xr:uid="{00000000-0005-0000-0000-0000E4100000}"/>
    <cellStyle name="Calculation 3 2 3 5 3 2" xfId="4349" xr:uid="{00000000-0005-0000-0000-0000E5100000}"/>
    <cellStyle name="Calculation 3 2 3 5 3 2 2" xfId="4350" xr:uid="{00000000-0005-0000-0000-0000E6100000}"/>
    <cellStyle name="Calculation 3 2 3 5 3 2 3" xfId="4351" xr:uid="{00000000-0005-0000-0000-0000E7100000}"/>
    <cellStyle name="Calculation 3 2 3 5 3 2 4" xfId="4352" xr:uid="{00000000-0005-0000-0000-0000E8100000}"/>
    <cellStyle name="Calculation 3 2 3 5 3 3" xfId="4353" xr:uid="{00000000-0005-0000-0000-0000E9100000}"/>
    <cellStyle name="Calculation 3 2 3 5 3 4" xfId="4354" xr:uid="{00000000-0005-0000-0000-0000EA100000}"/>
    <cellStyle name="Calculation 3 2 3 5 3 5" xfId="4355" xr:uid="{00000000-0005-0000-0000-0000EB100000}"/>
    <cellStyle name="Calculation 3 2 3 5 3 6" xfId="4356" xr:uid="{00000000-0005-0000-0000-0000EC100000}"/>
    <cellStyle name="Calculation 3 2 3 5 4" xfId="4357" xr:uid="{00000000-0005-0000-0000-0000ED100000}"/>
    <cellStyle name="Calculation 3 2 3 5 4 2" xfId="4358" xr:uid="{00000000-0005-0000-0000-0000EE100000}"/>
    <cellStyle name="Calculation 3 2 3 5 4 2 2" xfId="4359" xr:uid="{00000000-0005-0000-0000-0000EF100000}"/>
    <cellStyle name="Calculation 3 2 3 5 4 2 3" xfId="4360" xr:uid="{00000000-0005-0000-0000-0000F0100000}"/>
    <cellStyle name="Calculation 3 2 3 5 4 2 4" xfId="4361" xr:uid="{00000000-0005-0000-0000-0000F1100000}"/>
    <cellStyle name="Calculation 3 2 3 5 4 3" xfId="4362" xr:uid="{00000000-0005-0000-0000-0000F2100000}"/>
    <cellStyle name="Calculation 3 2 3 5 4 4" xfId="4363" xr:uid="{00000000-0005-0000-0000-0000F3100000}"/>
    <cellStyle name="Calculation 3 2 3 5 4 5" xfId="4364" xr:uid="{00000000-0005-0000-0000-0000F4100000}"/>
    <cellStyle name="Calculation 3 2 3 5 4 6" xfId="4365" xr:uid="{00000000-0005-0000-0000-0000F5100000}"/>
    <cellStyle name="Calculation 3 2 3 5 5" xfId="4366" xr:uid="{00000000-0005-0000-0000-0000F6100000}"/>
    <cellStyle name="Calculation 3 2 3 5 5 2" xfId="4367" xr:uid="{00000000-0005-0000-0000-0000F7100000}"/>
    <cellStyle name="Calculation 3 2 3 5 5 3" xfId="4368" xr:uid="{00000000-0005-0000-0000-0000F8100000}"/>
    <cellStyle name="Calculation 3 2 3 5 5 4" xfId="4369" xr:uid="{00000000-0005-0000-0000-0000F9100000}"/>
    <cellStyle name="Calculation 3 2 3 5 6" xfId="4370" xr:uid="{00000000-0005-0000-0000-0000FA100000}"/>
    <cellStyle name="Calculation 3 2 3 5 6 2" xfId="4371" xr:uid="{00000000-0005-0000-0000-0000FB100000}"/>
    <cellStyle name="Calculation 3 2 3 5 6 3" xfId="4372" xr:uid="{00000000-0005-0000-0000-0000FC100000}"/>
    <cellStyle name="Calculation 3 2 3 5 6 4" xfId="4373" xr:uid="{00000000-0005-0000-0000-0000FD100000}"/>
    <cellStyle name="Calculation 3 2 3 5 7" xfId="4374" xr:uid="{00000000-0005-0000-0000-0000FE100000}"/>
    <cellStyle name="Calculation 3 2 3 5 8" xfId="4375" xr:uid="{00000000-0005-0000-0000-0000FF100000}"/>
    <cellStyle name="Calculation 3 2 3 5 9" xfId="4376" xr:uid="{00000000-0005-0000-0000-000000110000}"/>
    <cellStyle name="Calculation 3 2 3 6" xfId="4377" xr:uid="{00000000-0005-0000-0000-000001110000}"/>
    <cellStyle name="Calculation 3 2 3 6 2" xfId="4378" xr:uid="{00000000-0005-0000-0000-000002110000}"/>
    <cellStyle name="Calculation 3 2 3 6 2 2" xfId="4379" xr:uid="{00000000-0005-0000-0000-000003110000}"/>
    <cellStyle name="Calculation 3 2 3 6 2 2 2" xfId="4380" xr:uid="{00000000-0005-0000-0000-000004110000}"/>
    <cellStyle name="Calculation 3 2 3 6 2 2 3" xfId="4381" xr:uid="{00000000-0005-0000-0000-000005110000}"/>
    <cellStyle name="Calculation 3 2 3 6 2 2 4" xfId="4382" xr:uid="{00000000-0005-0000-0000-000006110000}"/>
    <cellStyle name="Calculation 3 2 3 6 2 3" xfId="4383" xr:uid="{00000000-0005-0000-0000-000007110000}"/>
    <cellStyle name="Calculation 3 2 3 6 2 4" xfId="4384" xr:uid="{00000000-0005-0000-0000-000008110000}"/>
    <cellStyle name="Calculation 3 2 3 6 2 5" xfId="4385" xr:uid="{00000000-0005-0000-0000-000009110000}"/>
    <cellStyle name="Calculation 3 2 3 6 2 6" xfId="4386" xr:uid="{00000000-0005-0000-0000-00000A110000}"/>
    <cellStyle name="Calculation 3 2 3 6 3" xfId="4387" xr:uid="{00000000-0005-0000-0000-00000B110000}"/>
    <cellStyle name="Calculation 3 2 3 6 3 2" xfId="4388" xr:uid="{00000000-0005-0000-0000-00000C110000}"/>
    <cellStyle name="Calculation 3 2 3 6 3 2 2" xfId="4389" xr:uid="{00000000-0005-0000-0000-00000D110000}"/>
    <cellStyle name="Calculation 3 2 3 6 3 2 3" xfId="4390" xr:uid="{00000000-0005-0000-0000-00000E110000}"/>
    <cellStyle name="Calculation 3 2 3 6 3 2 4" xfId="4391" xr:uid="{00000000-0005-0000-0000-00000F110000}"/>
    <cellStyle name="Calculation 3 2 3 6 3 3" xfId="4392" xr:uid="{00000000-0005-0000-0000-000010110000}"/>
    <cellStyle name="Calculation 3 2 3 6 3 4" xfId="4393" xr:uid="{00000000-0005-0000-0000-000011110000}"/>
    <cellStyle name="Calculation 3 2 3 6 3 5" xfId="4394" xr:uid="{00000000-0005-0000-0000-000012110000}"/>
    <cellStyle name="Calculation 3 2 3 6 3 6" xfId="4395" xr:uid="{00000000-0005-0000-0000-000013110000}"/>
    <cellStyle name="Calculation 3 2 3 6 4" xfId="4396" xr:uid="{00000000-0005-0000-0000-000014110000}"/>
    <cellStyle name="Calculation 3 2 3 6 4 2" xfId="4397" xr:uid="{00000000-0005-0000-0000-000015110000}"/>
    <cellStyle name="Calculation 3 2 3 6 4 3" xfId="4398" xr:uid="{00000000-0005-0000-0000-000016110000}"/>
    <cellStyle name="Calculation 3 2 3 6 4 4" xfId="4399" xr:uid="{00000000-0005-0000-0000-000017110000}"/>
    <cellStyle name="Calculation 3 2 3 6 5" xfId="4400" xr:uid="{00000000-0005-0000-0000-000018110000}"/>
    <cellStyle name="Calculation 3 2 3 6 5 2" xfId="4401" xr:uid="{00000000-0005-0000-0000-000019110000}"/>
    <cellStyle name="Calculation 3 2 3 6 5 3" xfId="4402" xr:uid="{00000000-0005-0000-0000-00001A110000}"/>
    <cellStyle name="Calculation 3 2 3 6 5 4" xfId="4403" xr:uid="{00000000-0005-0000-0000-00001B110000}"/>
    <cellStyle name="Calculation 3 2 3 6 6" xfId="4404" xr:uid="{00000000-0005-0000-0000-00001C110000}"/>
    <cellStyle name="Calculation 3 2 3 6 7" xfId="4405" xr:uid="{00000000-0005-0000-0000-00001D110000}"/>
    <cellStyle name="Calculation 3 2 3 6 8" xfId="4406" xr:uid="{00000000-0005-0000-0000-00001E110000}"/>
    <cellStyle name="Calculation 3 2 3 7" xfId="4407" xr:uid="{00000000-0005-0000-0000-00001F110000}"/>
    <cellStyle name="Calculation 3 2 3 7 2" xfId="4408" xr:uid="{00000000-0005-0000-0000-000020110000}"/>
    <cellStyle name="Calculation 3 2 3 7 2 2" xfId="4409" xr:uid="{00000000-0005-0000-0000-000021110000}"/>
    <cellStyle name="Calculation 3 2 3 7 2 2 2" xfId="4410" xr:uid="{00000000-0005-0000-0000-000022110000}"/>
    <cellStyle name="Calculation 3 2 3 7 2 2 3" xfId="4411" xr:uid="{00000000-0005-0000-0000-000023110000}"/>
    <cellStyle name="Calculation 3 2 3 7 2 2 4" xfId="4412" xr:uid="{00000000-0005-0000-0000-000024110000}"/>
    <cellStyle name="Calculation 3 2 3 7 2 3" xfId="4413" xr:uid="{00000000-0005-0000-0000-000025110000}"/>
    <cellStyle name="Calculation 3 2 3 7 2 4" xfId="4414" xr:uid="{00000000-0005-0000-0000-000026110000}"/>
    <cellStyle name="Calculation 3 2 3 7 2 5" xfId="4415" xr:uid="{00000000-0005-0000-0000-000027110000}"/>
    <cellStyle name="Calculation 3 2 3 7 2 6" xfId="4416" xr:uid="{00000000-0005-0000-0000-000028110000}"/>
    <cellStyle name="Calculation 3 2 3 7 3" xfId="4417" xr:uid="{00000000-0005-0000-0000-000029110000}"/>
    <cellStyle name="Calculation 3 2 3 7 3 2" xfId="4418" xr:uid="{00000000-0005-0000-0000-00002A110000}"/>
    <cellStyle name="Calculation 3 2 3 7 3 3" xfId="4419" xr:uid="{00000000-0005-0000-0000-00002B110000}"/>
    <cellStyle name="Calculation 3 2 3 7 3 4" xfId="4420" xr:uid="{00000000-0005-0000-0000-00002C110000}"/>
    <cellStyle name="Calculation 3 2 3 7 4" xfId="4421" xr:uid="{00000000-0005-0000-0000-00002D110000}"/>
    <cellStyle name="Calculation 3 2 3 7 5" xfId="4422" xr:uid="{00000000-0005-0000-0000-00002E110000}"/>
    <cellStyle name="Calculation 3 2 3 7 6" xfId="4423" xr:uid="{00000000-0005-0000-0000-00002F110000}"/>
    <cellStyle name="Calculation 3 2 3 7 7" xfId="4424" xr:uid="{00000000-0005-0000-0000-000030110000}"/>
    <cellStyle name="Calculation 3 2 3 8" xfId="4425" xr:uid="{00000000-0005-0000-0000-000031110000}"/>
    <cellStyle name="Calculation 3 2 3 8 2" xfId="4426" xr:uid="{00000000-0005-0000-0000-000032110000}"/>
    <cellStyle name="Calculation 3 2 3 8 2 2" xfId="4427" xr:uid="{00000000-0005-0000-0000-000033110000}"/>
    <cellStyle name="Calculation 3 2 3 8 2 3" xfId="4428" xr:uid="{00000000-0005-0000-0000-000034110000}"/>
    <cellStyle name="Calculation 3 2 3 8 2 4" xfId="4429" xr:uid="{00000000-0005-0000-0000-000035110000}"/>
    <cellStyle name="Calculation 3 2 3 8 3" xfId="4430" xr:uid="{00000000-0005-0000-0000-000036110000}"/>
    <cellStyle name="Calculation 3 2 3 8 4" xfId="4431" xr:uid="{00000000-0005-0000-0000-000037110000}"/>
    <cellStyle name="Calculation 3 2 3 8 5" xfId="4432" xr:uid="{00000000-0005-0000-0000-000038110000}"/>
    <cellStyle name="Calculation 3 2 3 8 6" xfId="4433" xr:uid="{00000000-0005-0000-0000-000039110000}"/>
    <cellStyle name="Calculation 3 2 3 9" xfId="4434" xr:uid="{00000000-0005-0000-0000-00003A110000}"/>
    <cellStyle name="Calculation 3 2 3 9 2" xfId="4435" xr:uid="{00000000-0005-0000-0000-00003B110000}"/>
    <cellStyle name="Calculation 3 2 3 9 2 2" xfId="4436" xr:uid="{00000000-0005-0000-0000-00003C110000}"/>
    <cellStyle name="Calculation 3 2 3 9 2 3" xfId="4437" xr:uid="{00000000-0005-0000-0000-00003D110000}"/>
    <cellStyle name="Calculation 3 2 3 9 2 4" xfId="4438" xr:uid="{00000000-0005-0000-0000-00003E110000}"/>
    <cellStyle name="Calculation 3 2 3 9 3" xfId="4439" xr:uid="{00000000-0005-0000-0000-00003F110000}"/>
    <cellStyle name="Calculation 3 2 3 9 4" xfId="4440" xr:uid="{00000000-0005-0000-0000-000040110000}"/>
    <cellStyle name="Calculation 3 2 3 9 5" xfId="4441" xr:uid="{00000000-0005-0000-0000-000041110000}"/>
    <cellStyle name="Calculation 3 2 3 9 6" xfId="4442" xr:uid="{00000000-0005-0000-0000-000042110000}"/>
    <cellStyle name="Calculation 3 2 4" xfId="4443" xr:uid="{00000000-0005-0000-0000-000043110000}"/>
    <cellStyle name="Calculation 3 2 4 2" xfId="4444" xr:uid="{00000000-0005-0000-0000-000044110000}"/>
    <cellStyle name="Calculation 3 2 4 2 2" xfId="4445" xr:uid="{00000000-0005-0000-0000-000045110000}"/>
    <cellStyle name="Calculation 3 2 4 2 3" xfId="4446" xr:uid="{00000000-0005-0000-0000-000046110000}"/>
    <cellStyle name="Calculation 3 2 4 2 4" xfId="4447" xr:uid="{00000000-0005-0000-0000-000047110000}"/>
    <cellStyle name="Calculation 3 2 4 3" xfId="4448" xr:uid="{00000000-0005-0000-0000-000048110000}"/>
    <cellStyle name="Calculation 3 2 4 4" xfId="4449" xr:uid="{00000000-0005-0000-0000-000049110000}"/>
    <cellStyle name="Calculation 3 2 4 5" xfId="4450" xr:uid="{00000000-0005-0000-0000-00004A110000}"/>
    <cellStyle name="Calculation 3 2 4 6" xfId="4451" xr:uid="{00000000-0005-0000-0000-00004B110000}"/>
    <cellStyle name="Calculation 3 2 5" xfId="4452" xr:uid="{00000000-0005-0000-0000-00004C110000}"/>
    <cellStyle name="Calculation 3 2 5 2" xfId="4453" xr:uid="{00000000-0005-0000-0000-00004D110000}"/>
    <cellStyle name="Calculation 3 2 5 3" xfId="4454" xr:uid="{00000000-0005-0000-0000-00004E110000}"/>
    <cellStyle name="Calculation 3 2 5 4" xfId="4455" xr:uid="{00000000-0005-0000-0000-00004F110000}"/>
    <cellStyle name="Calculation 3 2 6" xfId="4456" xr:uid="{00000000-0005-0000-0000-000050110000}"/>
    <cellStyle name="Calculation 3 2 7" xfId="4457" xr:uid="{00000000-0005-0000-0000-000051110000}"/>
    <cellStyle name="Calculation 3 2 8" xfId="4458" xr:uid="{00000000-0005-0000-0000-000052110000}"/>
    <cellStyle name="Calculation 3 3" xfId="4459" xr:uid="{00000000-0005-0000-0000-000053110000}"/>
    <cellStyle name="Calculation 3 3 10" xfId="4460" xr:uid="{00000000-0005-0000-0000-000054110000}"/>
    <cellStyle name="Calculation 3 3 10 2" xfId="4461" xr:uid="{00000000-0005-0000-0000-000055110000}"/>
    <cellStyle name="Calculation 3 3 10 3" xfId="4462" xr:uid="{00000000-0005-0000-0000-000056110000}"/>
    <cellStyle name="Calculation 3 3 10 4" xfId="4463" xr:uid="{00000000-0005-0000-0000-000057110000}"/>
    <cellStyle name="Calculation 3 3 11" xfId="4464" xr:uid="{00000000-0005-0000-0000-000058110000}"/>
    <cellStyle name="Calculation 3 3 11 2" xfId="4465" xr:uid="{00000000-0005-0000-0000-000059110000}"/>
    <cellStyle name="Calculation 3 3 11 3" xfId="4466" xr:uid="{00000000-0005-0000-0000-00005A110000}"/>
    <cellStyle name="Calculation 3 3 11 4" xfId="4467" xr:uid="{00000000-0005-0000-0000-00005B110000}"/>
    <cellStyle name="Calculation 3 3 12" xfId="4468" xr:uid="{00000000-0005-0000-0000-00005C110000}"/>
    <cellStyle name="Calculation 3 3 13" xfId="4469" xr:uid="{00000000-0005-0000-0000-00005D110000}"/>
    <cellStyle name="Calculation 3 3 14" xfId="4470" xr:uid="{00000000-0005-0000-0000-00005E110000}"/>
    <cellStyle name="Calculation 3 3 2" xfId="4471" xr:uid="{00000000-0005-0000-0000-00005F110000}"/>
    <cellStyle name="Calculation 3 3 2 2" xfId="4472" xr:uid="{00000000-0005-0000-0000-000060110000}"/>
    <cellStyle name="Calculation 3 3 2 2 2" xfId="4473" xr:uid="{00000000-0005-0000-0000-000061110000}"/>
    <cellStyle name="Calculation 3 3 2 2 2 2" xfId="4474" xr:uid="{00000000-0005-0000-0000-000062110000}"/>
    <cellStyle name="Calculation 3 3 2 2 2 2 2" xfId="4475" xr:uid="{00000000-0005-0000-0000-000063110000}"/>
    <cellStyle name="Calculation 3 3 2 2 2 2 3" xfId="4476" xr:uid="{00000000-0005-0000-0000-000064110000}"/>
    <cellStyle name="Calculation 3 3 2 2 2 2 4" xfId="4477" xr:uid="{00000000-0005-0000-0000-000065110000}"/>
    <cellStyle name="Calculation 3 3 2 2 2 3" xfId="4478" xr:uid="{00000000-0005-0000-0000-000066110000}"/>
    <cellStyle name="Calculation 3 3 2 2 2 4" xfId="4479" xr:uid="{00000000-0005-0000-0000-000067110000}"/>
    <cellStyle name="Calculation 3 3 2 2 2 5" xfId="4480" xr:uid="{00000000-0005-0000-0000-000068110000}"/>
    <cellStyle name="Calculation 3 3 2 2 2 6" xfId="4481" xr:uid="{00000000-0005-0000-0000-000069110000}"/>
    <cellStyle name="Calculation 3 3 2 2 3" xfId="4482" xr:uid="{00000000-0005-0000-0000-00006A110000}"/>
    <cellStyle name="Calculation 3 3 2 2 3 2" xfId="4483" xr:uid="{00000000-0005-0000-0000-00006B110000}"/>
    <cellStyle name="Calculation 3 3 2 2 3 3" xfId="4484" xr:uid="{00000000-0005-0000-0000-00006C110000}"/>
    <cellStyle name="Calculation 3 3 2 2 3 4" xfId="4485" xr:uid="{00000000-0005-0000-0000-00006D110000}"/>
    <cellStyle name="Calculation 3 3 2 2 4" xfId="4486" xr:uid="{00000000-0005-0000-0000-00006E110000}"/>
    <cellStyle name="Calculation 3 3 2 2 5" xfId="4487" xr:uid="{00000000-0005-0000-0000-00006F110000}"/>
    <cellStyle name="Calculation 3 3 2 2 6" xfId="4488" xr:uid="{00000000-0005-0000-0000-000070110000}"/>
    <cellStyle name="Calculation 3 3 2 2 7" xfId="4489" xr:uid="{00000000-0005-0000-0000-000071110000}"/>
    <cellStyle name="Calculation 3 3 2 3" xfId="4490" xr:uid="{00000000-0005-0000-0000-000072110000}"/>
    <cellStyle name="Calculation 3 3 2 3 2" xfId="4491" xr:uid="{00000000-0005-0000-0000-000073110000}"/>
    <cellStyle name="Calculation 3 3 2 3 2 2" xfId="4492" xr:uid="{00000000-0005-0000-0000-000074110000}"/>
    <cellStyle name="Calculation 3 3 2 3 2 3" xfId="4493" xr:uid="{00000000-0005-0000-0000-000075110000}"/>
    <cellStyle name="Calculation 3 3 2 3 2 4" xfId="4494" xr:uid="{00000000-0005-0000-0000-000076110000}"/>
    <cellStyle name="Calculation 3 3 2 3 3" xfId="4495" xr:uid="{00000000-0005-0000-0000-000077110000}"/>
    <cellStyle name="Calculation 3 3 2 3 4" xfId="4496" xr:uid="{00000000-0005-0000-0000-000078110000}"/>
    <cellStyle name="Calculation 3 3 2 3 5" xfId="4497" xr:uid="{00000000-0005-0000-0000-000079110000}"/>
    <cellStyle name="Calculation 3 3 2 3 6" xfId="4498" xr:uid="{00000000-0005-0000-0000-00007A110000}"/>
    <cellStyle name="Calculation 3 3 2 4" xfId="4499" xr:uid="{00000000-0005-0000-0000-00007B110000}"/>
    <cellStyle name="Calculation 3 3 2 4 2" xfId="4500" xr:uid="{00000000-0005-0000-0000-00007C110000}"/>
    <cellStyle name="Calculation 3 3 2 4 2 2" xfId="4501" xr:uid="{00000000-0005-0000-0000-00007D110000}"/>
    <cellStyle name="Calculation 3 3 2 4 2 3" xfId="4502" xr:uid="{00000000-0005-0000-0000-00007E110000}"/>
    <cellStyle name="Calculation 3 3 2 4 2 4" xfId="4503" xr:uid="{00000000-0005-0000-0000-00007F110000}"/>
    <cellStyle name="Calculation 3 3 2 4 3" xfId="4504" xr:uid="{00000000-0005-0000-0000-000080110000}"/>
    <cellStyle name="Calculation 3 3 2 4 4" xfId="4505" xr:uid="{00000000-0005-0000-0000-000081110000}"/>
    <cellStyle name="Calculation 3 3 2 4 5" xfId="4506" xr:uid="{00000000-0005-0000-0000-000082110000}"/>
    <cellStyle name="Calculation 3 3 2 4 6" xfId="4507" xr:uid="{00000000-0005-0000-0000-000083110000}"/>
    <cellStyle name="Calculation 3 3 2 5" xfId="4508" xr:uid="{00000000-0005-0000-0000-000084110000}"/>
    <cellStyle name="Calculation 3 3 2 5 2" xfId="4509" xr:uid="{00000000-0005-0000-0000-000085110000}"/>
    <cellStyle name="Calculation 3 3 2 5 3" xfId="4510" xr:uid="{00000000-0005-0000-0000-000086110000}"/>
    <cellStyle name="Calculation 3 3 2 5 4" xfId="4511" xr:uid="{00000000-0005-0000-0000-000087110000}"/>
    <cellStyle name="Calculation 3 3 2 6" xfId="4512" xr:uid="{00000000-0005-0000-0000-000088110000}"/>
    <cellStyle name="Calculation 3 3 2 6 2" xfId="4513" xr:uid="{00000000-0005-0000-0000-000089110000}"/>
    <cellStyle name="Calculation 3 3 2 6 3" xfId="4514" xr:uid="{00000000-0005-0000-0000-00008A110000}"/>
    <cellStyle name="Calculation 3 3 2 6 4" xfId="4515" xr:uid="{00000000-0005-0000-0000-00008B110000}"/>
    <cellStyle name="Calculation 3 3 2 7" xfId="4516" xr:uid="{00000000-0005-0000-0000-00008C110000}"/>
    <cellStyle name="Calculation 3 3 2 8" xfId="4517" xr:uid="{00000000-0005-0000-0000-00008D110000}"/>
    <cellStyle name="Calculation 3 3 2 9" xfId="4518" xr:uid="{00000000-0005-0000-0000-00008E110000}"/>
    <cellStyle name="Calculation 3 3 3" xfId="4519" xr:uid="{00000000-0005-0000-0000-00008F110000}"/>
    <cellStyle name="Calculation 3 3 3 2" xfId="4520" xr:uid="{00000000-0005-0000-0000-000090110000}"/>
    <cellStyle name="Calculation 3 3 3 2 2" xfId="4521" xr:uid="{00000000-0005-0000-0000-000091110000}"/>
    <cellStyle name="Calculation 3 3 3 2 2 2" xfId="4522" xr:uid="{00000000-0005-0000-0000-000092110000}"/>
    <cellStyle name="Calculation 3 3 3 2 2 3" xfId="4523" xr:uid="{00000000-0005-0000-0000-000093110000}"/>
    <cellStyle name="Calculation 3 3 3 2 2 4" xfId="4524" xr:uid="{00000000-0005-0000-0000-000094110000}"/>
    <cellStyle name="Calculation 3 3 3 2 3" xfId="4525" xr:uid="{00000000-0005-0000-0000-000095110000}"/>
    <cellStyle name="Calculation 3 3 3 2 4" xfId="4526" xr:uid="{00000000-0005-0000-0000-000096110000}"/>
    <cellStyle name="Calculation 3 3 3 2 5" xfId="4527" xr:uid="{00000000-0005-0000-0000-000097110000}"/>
    <cellStyle name="Calculation 3 3 3 2 6" xfId="4528" xr:uid="{00000000-0005-0000-0000-000098110000}"/>
    <cellStyle name="Calculation 3 3 3 3" xfId="4529" xr:uid="{00000000-0005-0000-0000-000099110000}"/>
    <cellStyle name="Calculation 3 3 3 3 2" xfId="4530" xr:uid="{00000000-0005-0000-0000-00009A110000}"/>
    <cellStyle name="Calculation 3 3 3 3 2 2" xfId="4531" xr:uid="{00000000-0005-0000-0000-00009B110000}"/>
    <cellStyle name="Calculation 3 3 3 3 2 3" xfId="4532" xr:uid="{00000000-0005-0000-0000-00009C110000}"/>
    <cellStyle name="Calculation 3 3 3 3 2 4" xfId="4533" xr:uid="{00000000-0005-0000-0000-00009D110000}"/>
    <cellStyle name="Calculation 3 3 3 3 3" xfId="4534" xr:uid="{00000000-0005-0000-0000-00009E110000}"/>
    <cellStyle name="Calculation 3 3 3 3 4" xfId="4535" xr:uid="{00000000-0005-0000-0000-00009F110000}"/>
    <cellStyle name="Calculation 3 3 3 3 5" xfId="4536" xr:uid="{00000000-0005-0000-0000-0000A0110000}"/>
    <cellStyle name="Calculation 3 3 3 3 6" xfId="4537" xr:uid="{00000000-0005-0000-0000-0000A1110000}"/>
    <cellStyle name="Calculation 3 3 3 4" xfId="4538" xr:uid="{00000000-0005-0000-0000-0000A2110000}"/>
    <cellStyle name="Calculation 3 3 3 4 2" xfId="4539" xr:uid="{00000000-0005-0000-0000-0000A3110000}"/>
    <cellStyle name="Calculation 3 3 3 4 3" xfId="4540" xr:uid="{00000000-0005-0000-0000-0000A4110000}"/>
    <cellStyle name="Calculation 3 3 3 4 4" xfId="4541" xr:uid="{00000000-0005-0000-0000-0000A5110000}"/>
    <cellStyle name="Calculation 3 3 3 5" xfId="4542" xr:uid="{00000000-0005-0000-0000-0000A6110000}"/>
    <cellStyle name="Calculation 3 3 3 5 2" xfId="4543" xr:uid="{00000000-0005-0000-0000-0000A7110000}"/>
    <cellStyle name="Calculation 3 3 3 5 3" xfId="4544" xr:uid="{00000000-0005-0000-0000-0000A8110000}"/>
    <cellStyle name="Calculation 3 3 3 5 4" xfId="4545" xr:uid="{00000000-0005-0000-0000-0000A9110000}"/>
    <cellStyle name="Calculation 3 3 3 6" xfId="4546" xr:uid="{00000000-0005-0000-0000-0000AA110000}"/>
    <cellStyle name="Calculation 3 3 3 7" xfId="4547" xr:uid="{00000000-0005-0000-0000-0000AB110000}"/>
    <cellStyle name="Calculation 3 3 3 8" xfId="4548" xr:uid="{00000000-0005-0000-0000-0000AC110000}"/>
    <cellStyle name="Calculation 3 3 4" xfId="4549" xr:uid="{00000000-0005-0000-0000-0000AD110000}"/>
    <cellStyle name="Calculation 3 3 4 2" xfId="4550" xr:uid="{00000000-0005-0000-0000-0000AE110000}"/>
    <cellStyle name="Calculation 3 3 4 2 2" xfId="4551" xr:uid="{00000000-0005-0000-0000-0000AF110000}"/>
    <cellStyle name="Calculation 3 3 4 2 2 2" xfId="4552" xr:uid="{00000000-0005-0000-0000-0000B0110000}"/>
    <cellStyle name="Calculation 3 3 4 2 2 3" xfId="4553" xr:uid="{00000000-0005-0000-0000-0000B1110000}"/>
    <cellStyle name="Calculation 3 3 4 2 2 4" xfId="4554" xr:uid="{00000000-0005-0000-0000-0000B2110000}"/>
    <cellStyle name="Calculation 3 3 4 2 3" xfId="4555" xr:uid="{00000000-0005-0000-0000-0000B3110000}"/>
    <cellStyle name="Calculation 3 3 4 2 4" xfId="4556" xr:uid="{00000000-0005-0000-0000-0000B4110000}"/>
    <cellStyle name="Calculation 3 3 4 2 5" xfId="4557" xr:uid="{00000000-0005-0000-0000-0000B5110000}"/>
    <cellStyle name="Calculation 3 3 4 2 6" xfId="4558" xr:uid="{00000000-0005-0000-0000-0000B6110000}"/>
    <cellStyle name="Calculation 3 3 4 3" xfId="4559" xr:uid="{00000000-0005-0000-0000-0000B7110000}"/>
    <cellStyle name="Calculation 3 3 4 3 2" xfId="4560" xr:uid="{00000000-0005-0000-0000-0000B8110000}"/>
    <cellStyle name="Calculation 3 3 4 3 2 2" xfId="4561" xr:uid="{00000000-0005-0000-0000-0000B9110000}"/>
    <cellStyle name="Calculation 3 3 4 3 2 3" xfId="4562" xr:uid="{00000000-0005-0000-0000-0000BA110000}"/>
    <cellStyle name="Calculation 3 3 4 3 2 4" xfId="4563" xr:uid="{00000000-0005-0000-0000-0000BB110000}"/>
    <cellStyle name="Calculation 3 3 4 3 3" xfId="4564" xr:uid="{00000000-0005-0000-0000-0000BC110000}"/>
    <cellStyle name="Calculation 3 3 4 3 4" xfId="4565" xr:uid="{00000000-0005-0000-0000-0000BD110000}"/>
    <cellStyle name="Calculation 3 3 4 3 5" xfId="4566" xr:uid="{00000000-0005-0000-0000-0000BE110000}"/>
    <cellStyle name="Calculation 3 3 4 3 6" xfId="4567" xr:uid="{00000000-0005-0000-0000-0000BF110000}"/>
    <cellStyle name="Calculation 3 3 4 4" xfId="4568" xr:uid="{00000000-0005-0000-0000-0000C0110000}"/>
    <cellStyle name="Calculation 3 3 4 4 2" xfId="4569" xr:uid="{00000000-0005-0000-0000-0000C1110000}"/>
    <cellStyle name="Calculation 3 3 4 4 3" xfId="4570" xr:uid="{00000000-0005-0000-0000-0000C2110000}"/>
    <cellStyle name="Calculation 3 3 4 4 4" xfId="4571" xr:uid="{00000000-0005-0000-0000-0000C3110000}"/>
    <cellStyle name="Calculation 3 3 4 5" xfId="4572" xr:uid="{00000000-0005-0000-0000-0000C4110000}"/>
    <cellStyle name="Calculation 3 3 4 5 2" xfId="4573" xr:uid="{00000000-0005-0000-0000-0000C5110000}"/>
    <cellStyle name="Calculation 3 3 4 5 3" xfId="4574" xr:uid="{00000000-0005-0000-0000-0000C6110000}"/>
    <cellStyle name="Calculation 3 3 4 5 4" xfId="4575" xr:uid="{00000000-0005-0000-0000-0000C7110000}"/>
    <cellStyle name="Calculation 3 3 4 6" xfId="4576" xr:uid="{00000000-0005-0000-0000-0000C8110000}"/>
    <cellStyle name="Calculation 3 3 4 7" xfId="4577" xr:uid="{00000000-0005-0000-0000-0000C9110000}"/>
    <cellStyle name="Calculation 3 3 4 8" xfId="4578" xr:uid="{00000000-0005-0000-0000-0000CA110000}"/>
    <cellStyle name="Calculation 3 3 5" xfId="4579" xr:uid="{00000000-0005-0000-0000-0000CB110000}"/>
    <cellStyle name="Calculation 3 3 5 10" xfId="4580" xr:uid="{00000000-0005-0000-0000-0000CC110000}"/>
    <cellStyle name="Calculation 3 3 5 2" xfId="4581" xr:uid="{00000000-0005-0000-0000-0000CD110000}"/>
    <cellStyle name="Calculation 3 3 5 2 2" xfId="4582" xr:uid="{00000000-0005-0000-0000-0000CE110000}"/>
    <cellStyle name="Calculation 3 3 5 2 2 2" xfId="4583" xr:uid="{00000000-0005-0000-0000-0000CF110000}"/>
    <cellStyle name="Calculation 3 3 5 2 2 3" xfId="4584" xr:uid="{00000000-0005-0000-0000-0000D0110000}"/>
    <cellStyle name="Calculation 3 3 5 2 2 4" xfId="4585" xr:uid="{00000000-0005-0000-0000-0000D1110000}"/>
    <cellStyle name="Calculation 3 3 5 2 3" xfId="4586" xr:uid="{00000000-0005-0000-0000-0000D2110000}"/>
    <cellStyle name="Calculation 3 3 5 2 4" xfId="4587" xr:uid="{00000000-0005-0000-0000-0000D3110000}"/>
    <cellStyle name="Calculation 3 3 5 2 5" xfId="4588" xr:uid="{00000000-0005-0000-0000-0000D4110000}"/>
    <cellStyle name="Calculation 3 3 5 2 6" xfId="4589" xr:uid="{00000000-0005-0000-0000-0000D5110000}"/>
    <cellStyle name="Calculation 3 3 5 3" xfId="4590" xr:uid="{00000000-0005-0000-0000-0000D6110000}"/>
    <cellStyle name="Calculation 3 3 5 3 2" xfId="4591" xr:uid="{00000000-0005-0000-0000-0000D7110000}"/>
    <cellStyle name="Calculation 3 3 5 3 2 2" xfId="4592" xr:uid="{00000000-0005-0000-0000-0000D8110000}"/>
    <cellStyle name="Calculation 3 3 5 3 2 3" xfId="4593" xr:uid="{00000000-0005-0000-0000-0000D9110000}"/>
    <cellStyle name="Calculation 3 3 5 3 2 4" xfId="4594" xr:uid="{00000000-0005-0000-0000-0000DA110000}"/>
    <cellStyle name="Calculation 3 3 5 3 3" xfId="4595" xr:uid="{00000000-0005-0000-0000-0000DB110000}"/>
    <cellStyle name="Calculation 3 3 5 3 4" xfId="4596" xr:uid="{00000000-0005-0000-0000-0000DC110000}"/>
    <cellStyle name="Calculation 3 3 5 3 5" xfId="4597" xr:uid="{00000000-0005-0000-0000-0000DD110000}"/>
    <cellStyle name="Calculation 3 3 5 3 6" xfId="4598" xr:uid="{00000000-0005-0000-0000-0000DE110000}"/>
    <cellStyle name="Calculation 3 3 5 4" xfId="4599" xr:uid="{00000000-0005-0000-0000-0000DF110000}"/>
    <cellStyle name="Calculation 3 3 5 4 2" xfId="4600" xr:uid="{00000000-0005-0000-0000-0000E0110000}"/>
    <cellStyle name="Calculation 3 3 5 4 2 2" xfId="4601" xr:uid="{00000000-0005-0000-0000-0000E1110000}"/>
    <cellStyle name="Calculation 3 3 5 4 2 3" xfId="4602" xr:uid="{00000000-0005-0000-0000-0000E2110000}"/>
    <cellStyle name="Calculation 3 3 5 4 2 4" xfId="4603" xr:uid="{00000000-0005-0000-0000-0000E3110000}"/>
    <cellStyle name="Calculation 3 3 5 4 3" xfId="4604" xr:uid="{00000000-0005-0000-0000-0000E4110000}"/>
    <cellStyle name="Calculation 3 3 5 4 4" xfId="4605" xr:uid="{00000000-0005-0000-0000-0000E5110000}"/>
    <cellStyle name="Calculation 3 3 5 4 5" xfId="4606" xr:uid="{00000000-0005-0000-0000-0000E6110000}"/>
    <cellStyle name="Calculation 3 3 5 4 6" xfId="4607" xr:uid="{00000000-0005-0000-0000-0000E7110000}"/>
    <cellStyle name="Calculation 3 3 5 5" xfId="4608" xr:uid="{00000000-0005-0000-0000-0000E8110000}"/>
    <cellStyle name="Calculation 3 3 5 5 2" xfId="4609" xr:uid="{00000000-0005-0000-0000-0000E9110000}"/>
    <cellStyle name="Calculation 3 3 5 5 3" xfId="4610" xr:uid="{00000000-0005-0000-0000-0000EA110000}"/>
    <cellStyle name="Calculation 3 3 5 5 4" xfId="4611" xr:uid="{00000000-0005-0000-0000-0000EB110000}"/>
    <cellStyle name="Calculation 3 3 5 6" xfId="4612" xr:uid="{00000000-0005-0000-0000-0000EC110000}"/>
    <cellStyle name="Calculation 3 3 5 6 2" xfId="4613" xr:uid="{00000000-0005-0000-0000-0000ED110000}"/>
    <cellStyle name="Calculation 3 3 5 6 3" xfId="4614" xr:uid="{00000000-0005-0000-0000-0000EE110000}"/>
    <cellStyle name="Calculation 3 3 5 6 4" xfId="4615" xr:uid="{00000000-0005-0000-0000-0000EF110000}"/>
    <cellStyle name="Calculation 3 3 5 7" xfId="4616" xr:uid="{00000000-0005-0000-0000-0000F0110000}"/>
    <cellStyle name="Calculation 3 3 5 8" xfId="4617" xr:uid="{00000000-0005-0000-0000-0000F1110000}"/>
    <cellStyle name="Calculation 3 3 5 9" xfId="4618" xr:uid="{00000000-0005-0000-0000-0000F2110000}"/>
    <cellStyle name="Calculation 3 3 6" xfId="4619" xr:uid="{00000000-0005-0000-0000-0000F3110000}"/>
    <cellStyle name="Calculation 3 3 6 2" xfId="4620" xr:uid="{00000000-0005-0000-0000-0000F4110000}"/>
    <cellStyle name="Calculation 3 3 6 2 2" xfId="4621" xr:uid="{00000000-0005-0000-0000-0000F5110000}"/>
    <cellStyle name="Calculation 3 3 6 2 2 2" xfId="4622" xr:uid="{00000000-0005-0000-0000-0000F6110000}"/>
    <cellStyle name="Calculation 3 3 6 2 2 3" xfId="4623" xr:uid="{00000000-0005-0000-0000-0000F7110000}"/>
    <cellStyle name="Calculation 3 3 6 2 2 4" xfId="4624" xr:uid="{00000000-0005-0000-0000-0000F8110000}"/>
    <cellStyle name="Calculation 3 3 6 2 3" xfId="4625" xr:uid="{00000000-0005-0000-0000-0000F9110000}"/>
    <cellStyle name="Calculation 3 3 6 2 4" xfId="4626" xr:uid="{00000000-0005-0000-0000-0000FA110000}"/>
    <cellStyle name="Calculation 3 3 6 2 5" xfId="4627" xr:uid="{00000000-0005-0000-0000-0000FB110000}"/>
    <cellStyle name="Calculation 3 3 6 2 6" xfId="4628" xr:uid="{00000000-0005-0000-0000-0000FC110000}"/>
    <cellStyle name="Calculation 3 3 6 3" xfId="4629" xr:uid="{00000000-0005-0000-0000-0000FD110000}"/>
    <cellStyle name="Calculation 3 3 6 3 2" xfId="4630" xr:uid="{00000000-0005-0000-0000-0000FE110000}"/>
    <cellStyle name="Calculation 3 3 6 3 2 2" xfId="4631" xr:uid="{00000000-0005-0000-0000-0000FF110000}"/>
    <cellStyle name="Calculation 3 3 6 3 2 3" xfId="4632" xr:uid="{00000000-0005-0000-0000-000000120000}"/>
    <cellStyle name="Calculation 3 3 6 3 2 4" xfId="4633" xr:uid="{00000000-0005-0000-0000-000001120000}"/>
    <cellStyle name="Calculation 3 3 6 3 3" xfId="4634" xr:uid="{00000000-0005-0000-0000-000002120000}"/>
    <cellStyle name="Calculation 3 3 6 3 4" xfId="4635" xr:uid="{00000000-0005-0000-0000-000003120000}"/>
    <cellStyle name="Calculation 3 3 6 3 5" xfId="4636" xr:uid="{00000000-0005-0000-0000-000004120000}"/>
    <cellStyle name="Calculation 3 3 6 3 6" xfId="4637" xr:uid="{00000000-0005-0000-0000-000005120000}"/>
    <cellStyle name="Calculation 3 3 6 4" xfId="4638" xr:uid="{00000000-0005-0000-0000-000006120000}"/>
    <cellStyle name="Calculation 3 3 6 4 2" xfId="4639" xr:uid="{00000000-0005-0000-0000-000007120000}"/>
    <cellStyle name="Calculation 3 3 6 4 3" xfId="4640" xr:uid="{00000000-0005-0000-0000-000008120000}"/>
    <cellStyle name="Calculation 3 3 6 4 4" xfId="4641" xr:uid="{00000000-0005-0000-0000-000009120000}"/>
    <cellStyle name="Calculation 3 3 6 5" xfId="4642" xr:uid="{00000000-0005-0000-0000-00000A120000}"/>
    <cellStyle name="Calculation 3 3 6 5 2" xfId="4643" xr:uid="{00000000-0005-0000-0000-00000B120000}"/>
    <cellStyle name="Calculation 3 3 6 5 3" xfId="4644" xr:uid="{00000000-0005-0000-0000-00000C120000}"/>
    <cellStyle name="Calculation 3 3 6 5 4" xfId="4645" xr:uid="{00000000-0005-0000-0000-00000D120000}"/>
    <cellStyle name="Calculation 3 3 6 6" xfId="4646" xr:uid="{00000000-0005-0000-0000-00000E120000}"/>
    <cellStyle name="Calculation 3 3 6 7" xfId="4647" xr:uid="{00000000-0005-0000-0000-00000F120000}"/>
    <cellStyle name="Calculation 3 3 6 8" xfId="4648" xr:uid="{00000000-0005-0000-0000-000010120000}"/>
    <cellStyle name="Calculation 3 3 7" xfId="4649" xr:uid="{00000000-0005-0000-0000-000011120000}"/>
    <cellStyle name="Calculation 3 3 7 2" xfId="4650" xr:uid="{00000000-0005-0000-0000-000012120000}"/>
    <cellStyle name="Calculation 3 3 7 2 2" xfId="4651" xr:uid="{00000000-0005-0000-0000-000013120000}"/>
    <cellStyle name="Calculation 3 3 7 2 2 2" xfId="4652" xr:uid="{00000000-0005-0000-0000-000014120000}"/>
    <cellStyle name="Calculation 3 3 7 2 2 3" xfId="4653" xr:uid="{00000000-0005-0000-0000-000015120000}"/>
    <cellStyle name="Calculation 3 3 7 2 2 4" xfId="4654" xr:uid="{00000000-0005-0000-0000-000016120000}"/>
    <cellStyle name="Calculation 3 3 7 2 3" xfId="4655" xr:uid="{00000000-0005-0000-0000-000017120000}"/>
    <cellStyle name="Calculation 3 3 7 2 4" xfId="4656" xr:uid="{00000000-0005-0000-0000-000018120000}"/>
    <cellStyle name="Calculation 3 3 7 2 5" xfId="4657" xr:uid="{00000000-0005-0000-0000-000019120000}"/>
    <cellStyle name="Calculation 3 3 7 2 6" xfId="4658" xr:uid="{00000000-0005-0000-0000-00001A120000}"/>
    <cellStyle name="Calculation 3 3 7 3" xfId="4659" xr:uid="{00000000-0005-0000-0000-00001B120000}"/>
    <cellStyle name="Calculation 3 3 7 3 2" xfId="4660" xr:uid="{00000000-0005-0000-0000-00001C120000}"/>
    <cellStyle name="Calculation 3 3 7 3 3" xfId="4661" xr:uid="{00000000-0005-0000-0000-00001D120000}"/>
    <cellStyle name="Calculation 3 3 7 3 4" xfId="4662" xr:uid="{00000000-0005-0000-0000-00001E120000}"/>
    <cellStyle name="Calculation 3 3 7 4" xfId="4663" xr:uid="{00000000-0005-0000-0000-00001F120000}"/>
    <cellStyle name="Calculation 3 3 7 5" xfId="4664" xr:uid="{00000000-0005-0000-0000-000020120000}"/>
    <cellStyle name="Calculation 3 3 7 6" xfId="4665" xr:uid="{00000000-0005-0000-0000-000021120000}"/>
    <cellStyle name="Calculation 3 3 7 7" xfId="4666" xr:uid="{00000000-0005-0000-0000-000022120000}"/>
    <cellStyle name="Calculation 3 3 8" xfId="4667" xr:uid="{00000000-0005-0000-0000-000023120000}"/>
    <cellStyle name="Calculation 3 3 8 2" xfId="4668" xr:uid="{00000000-0005-0000-0000-000024120000}"/>
    <cellStyle name="Calculation 3 3 8 2 2" xfId="4669" xr:uid="{00000000-0005-0000-0000-000025120000}"/>
    <cellStyle name="Calculation 3 3 8 2 3" xfId="4670" xr:uid="{00000000-0005-0000-0000-000026120000}"/>
    <cellStyle name="Calculation 3 3 8 2 4" xfId="4671" xr:uid="{00000000-0005-0000-0000-000027120000}"/>
    <cellStyle name="Calculation 3 3 8 3" xfId="4672" xr:uid="{00000000-0005-0000-0000-000028120000}"/>
    <cellStyle name="Calculation 3 3 8 4" xfId="4673" xr:uid="{00000000-0005-0000-0000-000029120000}"/>
    <cellStyle name="Calculation 3 3 8 5" xfId="4674" xr:uid="{00000000-0005-0000-0000-00002A120000}"/>
    <cellStyle name="Calculation 3 3 8 6" xfId="4675" xr:uid="{00000000-0005-0000-0000-00002B120000}"/>
    <cellStyle name="Calculation 3 3 9" xfId="4676" xr:uid="{00000000-0005-0000-0000-00002C120000}"/>
    <cellStyle name="Calculation 3 3 9 2" xfId="4677" xr:uid="{00000000-0005-0000-0000-00002D120000}"/>
    <cellStyle name="Calculation 3 3 9 2 2" xfId="4678" xr:uid="{00000000-0005-0000-0000-00002E120000}"/>
    <cellStyle name="Calculation 3 3 9 2 3" xfId="4679" xr:uid="{00000000-0005-0000-0000-00002F120000}"/>
    <cellStyle name="Calculation 3 3 9 2 4" xfId="4680" xr:uid="{00000000-0005-0000-0000-000030120000}"/>
    <cellStyle name="Calculation 3 3 9 3" xfId="4681" xr:uid="{00000000-0005-0000-0000-000031120000}"/>
    <cellStyle name="Calculation 3 3 9 4" xfId="4682" xr:uid="{00000000-0005-0000-0000-000032120000}"/>
    <cellStyle name="Calculation 3 3 9 5" xfId="4683" xr:uid="{00000000-0005-0000-0000-000033120000}"/>
    <cellStyle name="Calculation 3 3 9 6" xfId="4684" xr:uid="{00000000-0005-0000-0000-000034120000}"/>
    <cellStyle name="Calculation 3 4" xfId="4685" xr:uid="{00000000-0005-0000-0000-000035120000}"/>
    <cellStyle name="Calculation 3 4 2" xfId="4686" xr:uid="{00000000-0005-0000-0000-000036120000}"/>
    <cellStyle name="Calculation 3 4 2 2" xfId="4687" xr:uid="{00000000-0005-0000-0000-000037120000}"/>
    <cellStyle name="Calculation 3 4 2 3" xfId="4688" xr:uid="{00000000-0005-0000-0000-000038120000}"/>
    <cellStyle name="Calculation 3 4 2 4" xfId="4689" xr:uid="{00000000-0005-0000-0000-000039120000}"/>
    <cellStyle name="Calculation 3 4 3" xfId="4690" xr:uid="{00000000-0005-0000-0000-00003A120000}"/>
    <cellStyle name="Calculation 3 4 4" xfId="4691" xr:uid="{00000000-0005-0000-0000-00003B120000}"/>
    <cellStyle name="Calculation 3 4 5" xfId="4692" xr:uid="{00000000-0005-0000-0000-00003C120000}"/>
    <cellStyle name="Calculation 3 4 6" xfId="4693" xr:uid="{00000000-0005-0000-0000-00003D120000}"/>
    <cellStyle name="Calculation 3 5" xfId="4694" xr:uid="{00000000-0005-0000-0000-00003E120000}"/>
    <cellStyle name="Calculation 3 5 2" xfId="4695" xr:uid="{00000000-0005-0000-0000-00003F120000}"/>
    <cellStyle name="Calculation 3 5 3" xfId="4696" xr:uid="{00000000-0005-0000-0000-000040120000}"/>
    <cellStyle name="Calculation 3 5 4" xfId="4697" xr:uid="{00000000-0005-0000-0000-000041120000}"/>
    <cellStyle name="Calculation 3 6" xfId="4698" xr:uid="{00000000-0005-0000-0000-000042120000}"/>
    <cellStyle name="Calculation 3 7" xfId="4699" xr:uid="{00000000-0005-0000-0000-000043120000}"/>
    <cellStyle name="Calculation 3 8" xfId="4700" xr:uid="{00000000-0005-0000-0000-000044120000}"/>
    <cellStyle name="Calculation 4" xfId="4701" xr:uid="{00000000-0005-0000-0000-000045120000}"/>
    <cellStyle name="Calculation 4 2" xfId="4702" xr:uid="{00000000-0005-0000-0000-000046120000}"/>
    <cellStyle name="Calculation 4 2 2" xfId="4703" xr:uid="{00000000-0005-0000-0000-000047120000}"/>
    <cellStyle name="Calculation 4 2 2 2" xfId="4704" xr:uid="{00000000-0005-0000-0000-000048120000}"/>
    <cellStyle name="Calculation 4 2 2 2 10" xfId="4705" xr:uid="{00000000-0005-0000-0000-000049120000}"/>
    <cellStyle name="Calculation 4 2 2 2 10 2" xfId="4706" xr:uid="{00000000-0005-0000-0000-00004A120000}"/>
    <cellStyle name="Calculation 4 2 2 2 10 3" xfId="4707" xr:uid="{00000000-0005-0000-0000-00004B120000}"/>
    <cellStyle name="Calculation 4 2 2 2 10 4" xfId="4708" xr:uid="{00000000-0005-0000-0000-00004C120000}"/>
    <cellStyle name="Calculation 4 2 2 2 11" xfId="4709" xr:uid="{00000000-0005-0000-0000-00004D120000}"/>
    <cellStyle name="Calculation 4 2 2 2 11 2" xfId="4710" xr:uid="{00000000-0005-0000-0000-00004E120000}"/>
    <cellStyle name="Calculation 4 2 2 2 11 3" xfId="4711" xr:uid="{00000000-0005-0000-0000-00004F120000}"/>
    <cellStyle name="Calculation 4 2 2 2 11 4" xfId="4712" xr:uid="{00000000-0005-0000-0000-000050120000}"/>
    <cellStyle name="Calculation 4 2 2 2 12" xfId="4713" xr:uid="{00000000-0005-0000-0000-000051120000}"/>
    <cellStyle name="Calculation 4 2 2 2 13" xfId="4714" xr:uid="{00000000-0005-0000-0000-000052120000}"/>
    <cellStyle name="Calculation 4 2 2 2 14" xfId="4715" xr:uid="{00000000-0005-0000-0000-000053120000}"/>
    <cellStyle name="Calculation 4 2 2 2 2" xfId="4716" xr:uid="{00000000-0005-0000-0000-000054120000}"/>
    <cellStyle name="Calculation 4 2 2 2 2 2" xfId="4717" xr:uid="{00000000-0005-0000-0000-000055120000}"/>
    <cellStyle name="Calculation 4 2 2 2 2 2 2" xfId="4718" xr:uid="{00000000-0005-0000-0000-000056120000}"/>
    <cellStyle name="Calculation 4 2 2 2 2 2 2 2" xfId="4719" xr:uid="{00000000-0005-0000-0000-000057120000}"/>
    <cellStyle name="Calculation 4 2 2 2 2 2 2 2 2" xfId="4720" xr:uid="{00000000-0005-0000-0000-000058120000}"/>
    <cellStyle name="Calculation 4 2 2 2 2 2 2 2 3" xfId="4721" xr:uid="{00000000-0005-0000-0000-000059120000}"/>
    <cellStyle name="Calculation 4 2 2 2 2 2 2 2 4" xfId="4722" xr:uid="{00000000-0005-0000-0000-00005A120000}"/>
    <cellStyle name="Calculation 4 2 2 2 2 2 2 3" xfId="4723" xr:uid="{00000000-0005-0000-0000-00005B120000}"/>
    <cellStyle name="Calculation 4 2 2 2 2 2 2 4" xfId="4724" xr:uid="{00000000-0005-0000-0000-00005C120000}"/>
    <cellStyle name="Calculation 4 2 2 2 2 2 2 5" xfId="4725" xr:uid="{00000000-0005-0000-0000-00005D120000}"/>
    <cellStyle name="Calculation 4 2 2 2 2 2 2 6" xfId="4726" xr:uid="{00000000-0005-0000-0000-00005E120000}"/>
    <cellStyle name="Calculation 4 2 2 2 2 2 3" xfId="4727" xr:uid="{00000000-0005-0000-0000-00005F120000}"/>
    <cellStyle name="Calculation 4 2 2 2 2 2 3 2" xfId="4728" xr:uid="{00000000-0005-0000-0000-000060120000}"/>
    <cellStyle name="Calculation 4 2 2 2 2 2 3 3" xfId="4729" xr:uid="{00000000-0005-0000-0000-000061120000}"/>
    <cellStyle name="Calculation 4 2 2 2 2 2 3 4" xfId="4730" xr:uid="{00000000-0005-0000-0000-000062120000}"/>
    <cellStyle name="Calculation 4 2 2 2 2 2 4" xfId="4731" xr:uid="{00000000-0005-0000-0000-000063120000}"/>
    <cellStyle name="Calculation 4 2 2 2 2 2 5" xfId="4732" xr:uid="{00000000-0005-0000-0000-000064120000}"/>
    <cellStyle name="Calculation 4 2 2 2 2 2 6" xfId="4733" xr:uid="{00000000-0005-0000-0000-000065120000}"/>
    <cellStyle name="Calculation 4 2 2 2 2 2 7" xfId="4734" xr:uid="{00000000-0005-0000-0000-000066120000}"/>
    <cellStyle name="Calculation 4 2 2 2 2 3" xfId="4735" xr:uid="{00000000-0005-0000-0000-000067120000}"/>
    <cellStyle name="Calculation 4 2 2 2 2 3 2" xfId="4736" xr:uid="{00000000-0005-0000-0000-000068120000}"/>
    <cellStyle name="Calculation 4 2 2 2 2 3 2 2" xfId="4737" xr:uid="{00000000-0005-0000-0000-000069120000}"/>
    <cellStyle name="Calculation 4 2 2 2 2 3 2 3" xfId="4738" xr:uid="{00000000-0005-0000-0000-00006A120000}"/>
    <cellStyle name="Calculation 4 2 2 2 2 3 2 4" xfId="4739" xr:uid="{00000000-0005-0000-0000-00006B120000}"/>
    <cellStyle name="Calculation 4 2 2 2 2 3 3" xfId="4740" xr:uid="{00000000-0005-0000-0000-00006C120000}"/>
    <cellStyle name="Calculation 4 2 2 2 2 3 4" xfId="4741" xr:uid="{00000000-0005-0000-0000-00006D120000}"/>
    <cellStyle name="Calculation 4 2 2 2 2 3 5" xfId="4742" xr:uid="{00000000-0005-0000-0000-00006E120000}"/>
    <cellStyle name="Calculation 4 2 2 2 2 3 6" xfId="4743" xr:uid="{00000000-0005-0000-0000-00006F120000}"/>
    <cellStyle name="Calculation 4 2 2 2 2 4" xfId="4744" xr:uid="{00000000-0005-0000-0000-000070120000}"/>
    <cellStyle name="Calculation 4 2 2 2 2 4 2" xfId="4745" xr:uid="{00000000-0005-0000-0000-000071120000}"/>
    <cellStyle name="Calculation 4 2 2 2 2 4 2 2" xfId="4746" xr:uid="{00000000-0005-0000-0000-000072120000}"/>
    <cellStyle name="Calculation 4 2 2 2 2 4 2 3" xfId="4747" xr:uid="{00000000-0005-0000-0000-000073120000}"/>
    <cellStyle name="Calculation 4 2 2 2 2 4 2 4" xfId="4748" xr:uid="{00000000-0005-0000-0000-000074120000}"/>
    <cellStyle name="Calculation 4 2 2 2 2 4 3" xfId="4749" xr:uid="{00000000-0005-0000-0000-000075120000}"/>
    <cellStyle name="Calculation 4 2 2 2 2 4 4" xfId="4750" xr:uid="{00000000-0005-0000-0000-000076120000}"/>
    <cellStyle name="Calculation 4 2 2 2 2 4 5" xfId="4751" xr:uid="{00000000-0005-0000-0000-000077120000}"/>
    <cellStyle name="Calculation 4 2 2 2 2 4 6" xfId="4752" xr:uid="{00000000-0005-0000-0000-000078120000}"/>
    <cellStyle name="Calculation 4 2 2 2 2 5" xfId="4753" xr:uid="{00000000-0005-0000-0000-000079120000}"/>
    <cellStyle name="Calculation 4 2 2 2 2 5 2" xfId="4754" xr:uid="{00000000-0005-0000-0000-00007A120000}"/>
    <cellStyle name="Calculation 4 2 2 2 2 5 3" xfId="4755" xr:uid="{00000000-0005-0000-0000-00007B120000}"/>
    <cellStyle name="Calculation 4 2 2 2 2 5 4" xfId="4756" xr:uid="{00000000-0005-0000-0000-00007C120000}"/>
    <cellStyle name="Calculation 4 2 2 2 2 6" xfId="4757" xr:uid="{00000000-0005-0000-0000-00007D120000}"/>
    <cellStyle name="Calculation 4 2 2 2 2 6 2" xfId="4758" xr:uid="{00000000-0005-0000-0000-00007E120000}"/>
    <cellStyle name="Calculation 4 2 2 2 2 6 3" xfId="4759" xr:uid="{00000000-0005-0000-0000-00007F120000}"/>
    <cellStyle name="Calculation 4 2 2 2 2 6 4" xfId="4760" xr:uid="{00000000-0005-0000-0000-000080120000}"/>
    <cellStyle name="Calculation 4 2 2 2 2 7" xfId="4761" xr:uid="{00000000-0005-0000-0000-000081120000}"/>
    <cellStyle name="Calculation 4 2 2 2 2 8" xfId="4762" xr:uid="{00000000-0005-0000-0000-000082120000}"/>
    <cellStyle name="Calculation 4 2 2 2 2 9" xfId="4763" xr:uid="{00000000-0005-0000-0000-000083120000}"/>
    <cellStyle name="Calculation 4 2 2 2 3" xfId="4764" xr:uid="{00000000-0005-0000-0000-000084120000}"/>
    <cellStyle name="Calculation 4 2 2 2 3 2" xfId="4765" xr:uid="{00000000-0005-0000-0000-000085120000}"/>
    <cellStyle name="Calculation 4 2 2 2 3 2 2" xfId="4766" xr:uid="{00000000-0005-0000-0000-000086120000}"/>
    <cellStyle name="Calculation 4 2 2 2 3 2 2 2" xfId="4767" xr:uid="{00000000-0005-0000-0000-000087120000}"/>
    <cellStyle name="Calculation 4 2 2 2 3 2 2 3" xfId="4768" xr:uid="{00000000-0005-0000-0000-000088120000}"/>
    <cellStyle name="Calculation 4 2 2 2 3 2 2 4" xfId="4769" xr:uid="{00000000-0005-0000-0000-000089120000}"/>
    <cellStyle name="Calculation 4 2 2 2 3 2 3" xfId="4770" xr:uid="{00000000-0005-0000-0000-00008A120000}"/>
    <cellStyle name="Calculation 4 2 2 2 3 2 4" xfId="4771" xr:uid="{00000000-0005-0000-0000-00008B120000}"/>
    <cellStyle name="Calculation 4 2 2 2 3 2 5" xfId="4772" xr:uid="{00000000-0005-0000-0000-00008C120000}"/>
    <cellStyle name="Calculation 4 2 2 2 3 2 6" xfId="4773" xr:uid="{00000000-0005-0000-0000-00008D120000}"/>
    <cellStyle name="Calculation 4 2 2 2 3 3" xfId="4774" xr:uid="{00000000-0005-0000-0000-00008E120000}"/>
    <cellStyle name="Calculation 4 2 2 2 3 3 2" xfId="4775" xr:uid="{00000000-0005-0000-0000-00008F120000}"/>
    <cellStyle name="Calculation 4 2 2 2 3 3 2 2" xfId="4776" xr:uid="{00000000-0005-0000-0000-000090120000}"/>
    <cellStyle name="Calculation 4 2 2 2 3 3 2 3" xfId="4777" xr:uid="{00000000-0005-0000-0000-000091120000}"/>
    <cellStyle name="Calculation 4 2 2 2 3 3 2 4" xfId="4778" xr:uid="{00000000-0005-0000-0000-000092120000}"/>
    <cellStyle name="Calculation 4 2 2 2 3 3 3" xfId="4779" xr:uid="{00000000-0005-0000-0000-000093120000}"/>
    <cellStyle name="Calculation 4 2 2 2 3 3 4" xfId="4780" xr:uid="{00000000-0005-0000-0000-000094120000}"/>
    <cellStyle name="Calculation 4 2 2 2 3 3 5" xfId="4781" xr:uid="{00000000-0005-0000-0000-000095120000}"/>
    <cellStyle name="Calculation 4 2 2 2 3 3 6" xfId="4782" xr:uid="{00000000-0005-0000-0000-000096120000}"/>
    <cellStyle name="Calculation 4 2 2 2 3 4" xfId="4783" xr:uid="{00000000-0005-0000-0000-000097120000}"/>
    <cellStyle name="Calculation 4 2 2 2 3 4 2" xfId="4784" xr:uid="{00000000-0005-0000-0000-000098120000}"/>
    <cellStyle name="Calculation 4 2 2 2 3 4 3" xfId="4785" xr:uid="{00000000-0005-0000-0000-000099120000}"/>
    <cellStyle name="Calculation 4 2 2 2 3 4 4" xfId="4786" xr:uid="{00000000-0005-0000-0000-00009A120000}"/>
    <cellStyle name="Calculation 4 2 2 2 3 5" xfId="4787" xr:uid="{00000000-0005-0000-0000-00009B120000}"/>
    <cellStyle name="Calculation 4 2 2 2 3 5 2" xfId="4788" xr:uid="{00000000-0005-0000-0000-00009C120000}"/>
    <cellStyle name="Calculation 4 2 2 2 3 5 3" xfId="4789" xr:uid="{00000000-0005-0000-0000-00009D120000}"/>
    <cellStyle name="Calculation 4 2 2 2 3 5 4" xfId="4790" xr:uid="{00000000-0005-0000-0000-00009E120000}"/>
    <cellStyle name="Calculation 4 2 2 2 3 6" xfId="4791" xr:uid="{00000000-0005-0000-0000-00009F120000}"/>
    <cellStyle name="Calculation 4 2 2 2 3 7" xfId="4792" xr:uid="{00000000-0005-0000-0000-0000A0120000}"/>
    <cellStyle name="Calculation 4 2 2 2 3 8" xfId="4793" xr:uid="{00000000-0005-0000-0000-0000A1120000}"/>
    <cellStyle name="Calculation 4 2 2 2 4" xfId="4794" xr:uid="{00000000-0005-0000-0000-0000A2120000}"/>
    <cellStyle name="Calculation 4 2 2 2 4 2" xfId="4795" xr:uid="{00000000-0005-0000-0000-0000A3120000}"/>
    <cellStyle name="Calculation 4 2 2 2 4 2 2" xfId="4796" xr:uid="{00000000-0005-0000-0000-0000A4120000}"/>
    <cellStyle name="Calculation 4 2 2 2 4 2 2 2" xfId="4797" xr:uid="{00000000-0005-0000-0000-0000A5120000}"/>
    <cellStyle name="Calculation 4 2 2 2 4 2 2 3" xfId="4798" xr:uid="{00000000-0005-0000-0000-0000A6120000}"/>
    <cellStyle name="Calculation 4 2 2 2 4 2 2 4" xfId="4799" xr:uid="{00000000-0005-0000-0000-0000A7120000}"/>
    <cellStyle name="Calculation 4 2 2 2 4 2 3" xfId="4800" xr:uid="{00000000-0005-0000-0000-0000A8120000}"/>
    <cellStyle name="Calculation 4 2 2 2 4 2 4" xfId="4801" xr:uid="{00000000-0005-0000-0000-0000A9120000}"/>
    <cellStyle name="Calculation 4 2 2 2 4 2 5" xfId="4802" xr:uid="{00000000-0005-0000-0000-0000AA120000}"/>
    <cellStyle name="Calculation 4 2 2 2 4 2 6" xfId="4803" xr:uid="{00000000-0005-0000-0000-0000AB120000}"/>
    <cellStyle name="Calculation 4 2 2 2 4 3" xfId="4804" xr:uid="{00000000-0005-0000-0000-0000AC120000}"/>
    <cellStyle name="Calculation 4 2 2 2 4 3 2" xfId="4805" xr:uid="{00000000-0005-0000-0000-0000AD120000}"/>
    <cellStyle name="Calculation 4 2 2 2 4 3 2 2" xfId="4806" xr:uid="{00000000-0005-0000-0000-0000AE120000}"/>
    <cellStyle name="Calculation 4 2 2 2 4 3 2 3" xfId="4807" xr:uid="{00000000-0005-0000-0000-0000AF120000}"/>
    <cellStyle name="Calculation 4 2 2 2 4 3 2 4" xfId="4808" xr:uid="{00000000-0005-0000-0000-0000B0120000}"/>
    <cellStyle name="Calculation 4 2 2 2 4 3 3" xfId="4809" xr:uid="{00000000-0005-0000-0000-0000B1120000}"/>
    <cellStyle name="Calculation 4 2 2 2 4 3 4" xfId="4810" xr:uid="{00000000-0005-0000-0000-0000B2120000}"/>
    <cellStyle name="Calculation 4 2 2 2 4 3 5" xfId="4811" xr:uid="{00000000-0005-0000-0000-0000B3120000}"/>
    <cellStyle name="Calculation 4 2 2 2 4 3 6" xfId="4812" xr:uid="{00000000-0005-0000-0000-0000B4120000}"/>
    <cellStyle name="Calculation 4 2 2 2 4 4" xfId="4813" xr:uid="{00000000-0005-0000-0000-0000B5120000}"/>
    <cellStyle name="Calculation 4 2 2 2 4 4 2" xfId="4814" xr:uid="{00000000-0005-0000-0000-0000B6120000}"/>
    <cellStyle name="Calculation 4 2 2 2 4 4 3" xfId="4815" xr:uid="{00000000-0005-0000-0000-0000B7120000}"/>
    <cellStyle name="Calculation 4 2 2 2 4 4 4" xfId="4816" xr:uid="{00000000-0005-0000-0000-0000B8120000}"/>
    <cellStyle name="Calculation 4 2 2 2 4 5" xfId="4817" xr:uid="{00000000-0005-0000-0000-0000B9120000}"/>
    <cellStyle name="Calculation 4 2 2 2 4 5 2" xfId="4818" xr:uid="{00000000-0005-0000-0000-0000BA120000}"/>
    <cellStyle name="Calculation 4 2 2 2 4 5 3" xfId="4819" xr:uid="{00000000-0005-0000-0000-0000BB120000}"/>
    <cellStyle name="Calculation 4 2 2 2 4 5 4" xfId="4820" xr:uid="{00000000-0005-0000-0000-0000BC120000}"/>
    <cellStyle name="Calculation 4 2 2 2 4 6" xfId="4821" xr:uid="{00000000-0005-0000-0000-0000BD120000}"/>
    <cellStyle name="Calculation 4 2 2 2 4 7" xfId="4822" xr:uid="{00000000-0005-0000-0000-0000BE120000}"/>
    <cellStyle name="Calculation 4 2 2 2 4 8" xfId="4823" xr:uid="{00000000-0005-0000-0000-0000BF120000}"/>
    <cellStyle name="Calculation 4 2 2 2 5" xfId="4824" xr:uid="{00000000-0005-0000-0000-0000C0120000}"/>
    <cellStyle name="Calculation 4 2 2 2 5 10" xfId="4825" xr:uid="{00000000-0005-0000-0000-0000C1120000}"/>
    <cellStyle name="Calculation 4 2 2 2 5 2" xfId="4826" xr:uid="{00000000-0005-0000-0000-0000C2120000}"/>
    <cellStyle name="Calculation 4 2 2 2 5 2 2" xfId="4827" xr:uid="{00000000-0005-0000-0000-0000C3120000}"/>
    <cellStyle name="Calculation 4 2 2 2 5 2 2 2" xfId="4828" xr:uid="{00000000-0005-0000-0000-0000C4120000}"/>
    <cellStyle name="Calculation 4 2 2 2 5 2 2 3" xfId="4829" xr:uid="{00000000-0005-0000-0000-0000C5120000}"/>
    <cellStyle name="Calculation 4 2 2 2 5 2 2 4" xfId="4830" xr:uid="{00000000-0005-0000-0000-0000C6120000}"/>
    <cellStyle name="Calculation 4 2 2 2 5 2 3" xfId="4831" xr:uid="{00000000-0005-0000-0000-0000C7120000}"/>
    <cellStyle name="Calculation 4 2 2 2 5 2 4" xfId="4832" xr:uid="{00000000-0005-0000-0000-0000C8120000}"/>
    <cellStyle name="Calculation 4 2 2 2 5 2 5" xfId="4833" xr:uid="{00000000-0005-0000-0000-0000C9120000}"/>
    <cellStyle name="Calculation 4 2 2 2 5 2 6" xfId="4834" xr:uid="{00000000-0005-0000-0000-0000CA120000}"/>
    <cellStyle name="Calculation 4 2 2 2 5 3" xfId="4835" xr:uid="{00000000-0005-0000-0000-0000CB120000}"/>
    <cellStyle name="Calculation 4 2 2 2 5 3 2" xfId="4836" xr:uid="{00000000-0005-0000-0000-0000CC120000}"/>
    <cellStyle name="Calculation 4 2 2 2 5 3 2 2" xfId="4837" xr:uid="{00000000-0005-0000-0000-0000CD120000}"/>
    <cellStyle name="Calculation 4 2 2 2 5 3 2 3" xfId="4838" xr:uid="{00000000-0005-0000-0000-0000CE120000}"/>
    <cellStyle name="Calculation 4 2 2 2 5 3 2 4" xfId="4839" xr:uid="{00000000-0005-0000-0000-0000CF120000}"/>
    <cellStyle name="Calculation 4 2 2 2 5 3 3" xfId="4840" xr:uid="{00000000-0005-0000-0000-0000D0120000}"/>
    <cellStyle name="Calculation 4 2 2 2 5 3 4" xfId="4841" xr:uid="{00000000-0005-0000-0000-0000D1120000}"/>
    <cellStyle name="Calculation 4 2 2 2 5 3 5" xfId="4842" xr:uid="{00000000-0005-0000-0000-0000D2120000}"/>
    <cellStyle name="Calculation 4 2 2 2 5 3 6" xfId="4843" xr:uid="{00000000-0005-0000-0000-0000D3120000}"/>
    <cellStyle name="Calculation 4 2 2 2 5 4" xfId="4844" xr:uid="{00000000-0005-0000-0000-0000D4120000}"/>
    <cellStyle name="Calculation 4 2 2 2 5 4 2" xfId="4845" xr:uid="{00000000-0005-0000-0000-0000D5120000}"/>
    <cellStyle name="Calculation 4 2 2 2 5 4 2 2" xfId="4846" xr:uid="{00000000-0005-0000-0000-0000D6120000}"/>
    <cellStyle name="Calculation 4 2 2 2 5 4 2 3" xfId="4847" xr:uid="{00000000-0005-0000-0000-0000D7120000}"/>
    <cellStyle name="Calculation 4 2 2 2 5 4 2 4" xfId="4848" xr:uid="{00000000-0005-0000-0000-0000D8120000}"/>
    <cellStyle name="Calculation 4 2 2 2 5 4 3" xfId="4849" xr:uid="{00000000-0005-0000-0000-0000D9120000}"/>
    <cellStyle name="Calculation 4 2 2 2 5 4 4" xfId="4850" xr:uid="{00000000-0005-0000-0000-0000DA120000}"/>
    <cellStyle name="Calculation 4 2 2 2 5 4 5" xfId="4851" xr:uid="{00000000-0005-0000-0000-0000DB120000}"/>
    <cellStyle name="Calculation 4 2 2 2 5 4 6" xfId="4852" xr:uid="{00000000-0005-0000-0000-0000DC120000}"/>
    <cellStyle name="Calculation 4 2 2 2 5 5" xfId="4853" xr:uid="{00000000-0005-0000-0000-0000DD120000}"/>
    <cellStyle name="Calculation 4 2 2 2 5 5 2" xfId="4854" xr:uid="{00000000-0005-0000-0000-0000DE120000}"/>
    <cellStyle name="Calculation 4 2 2 2 5 5 3" xfId="4855" xr:uid="{00000000-0005-0000-0000-0000DF120000}"/>
    <cellStyle name="Calculation 4 2 2 2 5 5 4" xfId="4856" xr:uid="{00000000-0005-0000-0000-0000E0120000}"/>
    <cellStyle name="Calculation 4 2 2 2 5 6" xfId="4857" xr:uid="{00000000-0005-0000-0000-0000E1120000}"/>
    <cellStyle name="Calculation 4 2 2 2 5 6 2" xfId="4858" xr:uid="{00000000-0005-0000-0000-0000E2120000}"/>
    <cellStyle name="Calculation 4 2 2 2 5 6 3" xfId="4859" xr:uid="{00000000-0005-0000-0000-0000E3120000}"/>
    <cellStyle name="Calculation 4 2 2 2 5 6 4" xfId="4860" xr:uid="{00000000-0005-0000-0000-0000E4120000}"/>
    <cellStyle name="Calculation 4 2 2 2 5 7" xfId="4861" xr:uid="{00000000-0005-0000-0000-0000E5120000}"/>
    <cellStyle name="Calculation 4 2 2 2 5 8" xfId="4862" xr:uid="{00000000-0005-0000-0000-0000E6120000}"/>
    <cellStyle name="Calculation 4 2 2 2 5 9" xfId="4863" xr:uid="{00000000-0005-0000-0000-0000E7120000}"/>
    <cellStyle name="Calculation 4 2 2 2 6" xfId="4864" xr:uid="{00000000-0005-0000-0000-0000E8120000}"/>
    <cellStyle name="Calculation 4 2 2 2 6 2" xfId="4865" xr:uid="{00000000-0005-0000-0000-0000E9120000}"/>
    <cellStyle name="Calculation 4 2 2 2 6 2 2" xfId="4866" xr:uid="{00000000-0005-0000-0000-0000EA120000}"/>
    <cellStyle name="Calculation 4 2 2 2 6 2 2 2" xfId="4867" xr:uid="{00000000-0005-0000-0000-0000EB120000}"/>
    <cellStyle name="Calculation 4 2 2 2 6 2 2 3" xfId="4868" xr:uid="{00000000-0005-0000-0000-0000EC120000}"/>
    <cellStyle name="Calculation 4 2 2 2 6 2 2 4" xfId="4869" xr:uid="{00000000-0005-0000-0000-0000ED120000}"/>
    <cellStyle name="Calculation 4 2 2 2 6 2 3" xfId="4870" xr:uid="{00000000-0005-0000-0000-0000EE120000}"/>
    <cellStyle name="Calculation 4 2 2 2 6 2 4" xfId="4871" xr:uid="{00000000-0005-0000-0000-0000EF120000}"/>
    <cellStyle name="Calculation 4 2 2 2 6 2 5" xfId="4872" xr:uid="{00000000-0005-0000-0000-0000F0120000}"/>
    <cellStyle name="Calculation 4 2 2 2 6 2 6" xfId="4873" xr:uid="{00000000-0005-0000-0000-0000F1120000}"/>
    <cellStyle name="Calculation 4 2 2 2 6 3" xfId="4874" xr:uid="{00000000-0005-0000-0000-0000F2120000}"/>
    <cellStyle name="Calculation 4 2 2 2 6 3 2" xfId="4875" xr:uid="{00000000-0005-0000-0000-0000F3120000}"/>
    <cellStyle name="Calculation 4 2 2 2 6 3 2 2" xfId="4876" xr:uid="{00000000-0005-0000-0000-0000F4120000}"/>
    <cellStyle name="Calculation 4 2 2 2 6 3 2 3" xfId="4877" xr:uid="{00000000-0005-0000-0000-0000F5120000}"/>
    <cellStyle name="Calculation 4 2 2 2 6 3 2 4" xfId="4878" xr:uid="{00000000-0005-0000-0000-0000F6120000}"/>
    <cellStyle name="Calculation 4 2 2 2 6 3 3" xfId="4879" xr:uid="{00000000-0005-0000-0000-0000F7120000}"/>
    <cellStyle name="Calculation 4 2 2 2 6 3 4" xfId="4880" xr:uid="{00000000-0005-0000-0000-0000F8120000}"/>
    <cellStyle name="Calculation 4 2 2 2 6 3 5" xfId="4881" xr:uid="{00000000-0005-0000-0000-0000F9120000}"/>
    <cellStyle name="Calculation 4 2 2 2 6 3 6" xfId="4882" xr:uid="{00000000-0005-0000-0000-0000FA120000}"/>
    <cellStyle name="Calculation 4 2 2 2 6 4" xfId="4883" xr:uid="{00000000-0005-0000-0000-0000FB120000}"/>
    <cellStyle name="Calculation 4 2 2 2 6 4 2" xfId="4884" xr:uid="{00000000-0005-0000-0000-0000FC120000}"/>
    <cellStyle name="Calculation 4 2 2 2 6 4 3" xfId="4885" xr:uid="{00000000-0005-0000-0000-0000FD120000}"/>
    <cellStyle name="Calculation 4 2 2 2 6 4 4" xfId="4886" xr:uid="{00000000-0005-0000-0000-0000FE120000}"/>
    <cellStyle name="Calculation 4 2 2 2 6 5" xfId="4887" xr:uid="{00000000-0005-0000-0000-0000FF120000}"/>
    <cellStyle name="Calculation 4 2 2 2 6 5 2" xfId="4888" xr:uid="{00000000-0005-0000-0000-000000130000}"/>
    <cellStyle name="Calculation 4 2 2 2 6 5 3" xfId="4889" xr:uid="{00000000-0005-0000-0000-000001130000}"/>
    <cellStyle name="Calculation 4 2 2 2 6 5 4" xfId="4890" xr:uid="{00000000-0005-0000-0000-000002130000}"/>
    <cellStyle name="Calculation 4 2 2 2 6 6" xfId="4891" xr:uid="{00000000-0005-0000-0000-000003130000}"/>
    <cellStyle name="Calculation 4 2 2 2 6 7" xfId="4892" xr:uid="{00000000-0005-0000-0000-000004130000}"/>
    <cellStyle name="Calculation 4 2 2 2 6 8" xfId="4893" xr:uid="{00000000-0005-0000-0000-000005130000}"/>
    <cellStyle name="Calculation 4 2 2 2 7" xfId="4894" xr:uid="{00000000-0005-0000-0000-000006130000}"/>
    <cellStyle name="Calculation 4 2 2 2 7 2" xfId="4895" xr:uid="{00000000-0005-0000-0000-000007130000}"/>
    <cellStyle name="Calculation 4 2 2 2 7 2 2" xfId="4896" xr:uid="{00000000-0005-0000-0000-000008130000}"/>
    <cellStyle name="Calculation 4 2 2 2 7 2 2 2" xfId="4897" xr:uid="{00000000-0005-0000-0000-000009130000}"/>
    <cellStyle name="Calculation 4 2 2 2 7 2 2 3" xfId="4898" xr:uid="{00000000-0005-0000-0000-00000A130000}"/>
    <cellStyle name="Calculation 4 2 2 2 7 2 2 4" xfId="4899" xr:uid="{00000000-0005-0000-0000-00000B130000}"/>
    <cellStyle name="Calculation 4 2 2 2 7 2 3" xfId="4900" xr:uid="{00000000-0005-0000-0000-00000C130000}"/>
    <cellStyle name="Calculation 4 2 2 2 7 2 4" xfId="4901" xr:uid="{00000000-0005-0000-0000-00000D130000}"/>
    <cellStyle name="Calculation 4 2 2 2 7 2 5" xfId="4902" xr:uid="{00000000-0005-0000-0000-00000E130000}"/>
    <cellStyle name="Calculation 4 2 2 2 7 2 6" xfId="4903" xr:uid="{00000000-0005-0000-0000-00000F130000}"/>
    <cellStyle name="Calculation 4 2 2 2 7 3" xfId="4904" xr:uid="{00000000-0005-0000-0000-000010130000}"/>
    <cellStyle name="Calculation 4 2 2 2 7 3 2" xfId="4905" xr:uid="{00000000-0005-0000-0000-000011130000}"/>
    <cellStyle name="Calculation 4 2 2 2 7 3 3" xfId="4906" xr:uid="{00000000-0005-0000-0000-000012130000}"/>
    <cellStyle name="Calculation 4 2 2 2 7 3 4" xfId="4907" xr:uid="{00000000-0005-0000-0000-000013130000}"/>
    <cellStyle name="Calculation 4 2 2 2 7 4" xfId="4908" xr:uid="{00000000-0005-0000-0000-000014130000}"/>
    <cellStyle name="Calculation 4 2 2 2 7 5" xfId="4909" xr:uid="{00000000-0005-0000-0000-000015130000}"/>
    <cellStyle name="Calculation 4 2 2 2 7 6" xfId="4910" xr:uid="{00000000-0005-0000-0000-000016130000}"/>
    <cellStyle name="Calculation 4 2 2 2 7 7" xfId="4911" xr:uid="{00000000-0005-0000-0000-000017130000}"/>
    <cellStyle name="Calculation 4 2 2 2 8" xfId="4912" xr:uid="{00000000-0005-0000-0000-000018130000}"/>
    <cellStyle name="Calculation 4 2 2 2 8 2" xfId="4913" xr:uid="{00000000-0005-0000-0000-000019130000}"/>
    <cellStyle name="Calculation 4 2 2 2 8 2 2" xfId="4914" xr:uid="{00000000-0005-0000-0000-00001A130000}"/>
    <cellStyle name="Calculation 4 2 2 2 8 2 3" xfId="4915" xr:uid="{00000000-0005-0000-0000-00001B130000}"/>
    <cellStyle name="Calculation 4 2 2 2 8 2 4" xfId="4916" xr:uid="{00000000-0005-0000-0000-00001C130000}"/>
    <cellStyle name="Calculation 4 2 2 2 8 3" xfId="4917" xr:uid="{00000000-0005-0000-0000-00001D130000}"/>
    <cellStyle name="Calculation 4 2 2 2 8 4" xfId="4918" xr:uid="{00000000-0005-0000-0000-00001E130000}"/>
    <cellStyle name="Calculation 4 2 2 2 8 5" xfId="4919" xr:uid="{00000000-0005-0000-0000-00001F130000}"/>
    <cellStyle name="Calculation 4 2 2 2 8 6" xfId="4920" xr:uid="{00000000-0005-0000-0000-000020130000}"/>
    <cellStyle name="Calculation 4 2 2 2 9" xfId="4921" xr:uid="{00000000-0005-0000-0000-000021130000}"/>
    <cellStyle name="Calculation 4 2 2 2 9 2" xfId="4922" xr:uid="{00000000-0005-0000-0000-000022130000}"/>
    <cellStyle name="Calculation 4 2 2 2 9 2 2" xfId="4923" xr:uid="{00000000-0005-0000-0000-000023130000}"/>
    <cellStyle name="Calculation 4 2 2 2 9 2 3" xfId="4924" xr:uid="{00000000-0005-0000-0000-000024130000}"/>
    <cellStyle name="Calculation 4 2 2 2 9 2 4" xfId="4925" xr:uid="{00000000-0005-0000-0000-000025130000}"/>
    <cellStyle name="Calculation 4 2 2 2 9 3" xfId="4926" xr:uid="{00000000-0005-0000-0000-000026130000}"/>
    <cellStyle name="Calculation 4 2 2 2 9 4" xfId="4927" xr:uid="{00000000-0005-0000-0000-000027130000}"/>
    <cellStyle name="Calculation 4 2 2 2 9 5" xfId="4928" xr:uid="{00000000-0005-0000-0000-000028130000}"/>
    <cellStyle name="Calculation 4 2 2 2 9 6" xfId="4929" xr:uid="{00000000-0005-0000-0000-000029130000}"/>
    <cellStyle name="Calculation 4 2 2 3" xfId="4930" xr:uid="{00000000-0005-0000-0000-00002A130000}"/>
    <cellStyle name="Calculation 4 2 2 3 2" xfId="4931" xr:uid="{00000000-0005-0000-0000-00002B130000}"/>
    <cellStyle name="Calculation 4 2 2 3 2 2" xfId="4932" xr:uid="{00000000-0005-0000-0000-00002C130000}"/>
    <cellStyle name="Calculation 4 2 2 3 2 3" xfId="4933" xr:uid="{00000000-0005-0000-0000-00002D130000}"/>
    <cellStyle name="Calculation 4 2 2 3 2 4" xfId="4934" xr:uid="{00000000-0005-0000-0000-00002E130000}"/>
    <cellStyle name="Calculation 4 2 2 3 3" xfId="4935" xr:uid="{00000000-0005-0000-0000-00002F130000}"/>
    <cellStyle name="Calculation 4 2 2 3 4" xfId="4936" xr:uid="{00000000-0005-0000-0000-000030130000}"/>
    <cellStyle name="Calculation 4 2 2 3 5" xfId="4937" xr:uid="{00000000-0005-0000-0000-000031130000}"/>
    <cellStyle name="Calculation 4 2 2 3 6" xfId="4938" xr:uid="{00000000-0005-0000-0000-000032130000}"/>
    <cellStyle name="Calculation 4 2 2 4" xfId="4939" xr:uid="{00000000-0005-0000-0000-000033130000}"/>
    <cellStyle name="Calculation 4 2 2 4 2" xfId="4940" xr:uid="{00000000-0005-0000-0000-000034130000}"/>
    <cellStyle name="Calculation 4 2 2 4 3" xfId="4941" xr:uid="{00000000-0005-0000-0000-000035130000}"/>
    <cellStyle name="Calculation 4 2 2 4 4" xfId="4942" xr:uid="{00000000-0005-0000-0000-000036130000}"/>
    <cellStyle name="Calculation 4 2 2 5" xfId="4943" xr:uid="{00000000-0005-0000-0000-000037130000}"/>
    <cellStyle name="Calculation 4 2 2 6" xfId="4944" xr:uid="{00000000-0005-0000-0000-000038130000}"/>
    <cellStyle name="Calculation 4 2 2 7" xfId="4945" xr:uid="{00000000-0005-0000-0000-000039130000}"/>
    <cellStyle name="Calculation 4 2 3" xfId="4946" xr:uid="{00000000-0005-0000-0000-00003A130000}"/>
    <cellStyle name="Calculation 4 2 3 10" xfId="4947" xr:uid="{00000000-0005-0000-0000-00003B130000}"/>
    <cellStyle name="Calculation 4 2 3 10 2" xfId="4948" xr:uid="{00000000-0005-0000-0000-00003C130000}"/>
    <cellStyle name="Calculation 4 2 3 10 3" xfId="4949" xr:uid="{00000000-0005-0000-0000-00003D130000}"/>
    <cellStyle name="Calculation 4 2 3 10 4" xfId="4950" xr:uid="{00000000-0005-0000-0000-00003E130000}"/>
    <cellStyle name="Calculation 4 2 3 11" xfId="4951" xr:uid="{00000000-0005-0000-0000-00003F130000}"/>
    <cellStyle name="Calculation 4 2 3 11 2" xfId="4952" xr:uid="{00000000-0005-0000-0000-000040130000}"/>
    <cellStyle name="Calculation 4 2 3 11 3" xfId="4953" xr:uid="{00000000-0005-0000-0000-000041130000}"/>
    <cellStyle name="Calculation 4 2 3 11 4" xfId="4954" xr:uid="{00000000-0005-0000-0000-000042130000}"/>
    <cellStyle name="Calculation 4 2 3 12" xfId="4955" xr:uid="{00000000-0005-0000-0000-000043130000}"/>
    <cellStyle name="Calculation 4 2 3 13" xfId="4956" xr:uid="{00000000-0005-0000-0000-000044130000}"/>
    <cellStyle name="Calculation 4 2 3 14" xfId="4957" xr:uid="{00000000-0005-0000-0000-000045130000}"/>
    <cellStyle name="Calculation 4 2 3 2" xfId="4958" xr:uid="{00000000-0005-0000-0000-000046130000}"/>
    <cellStyle name="Calculation 4 2 3 2 2" xfId="4959" xr:uid="{00000000-0005-0000-0000-000047130000}"/>
    <cellStyle name="Calculation 4 2 3 2 2 2" xfId="4960" xr:uid="{00000000-0005-0000-0000-000048130000}"/>
    <cellStyle name="Calculation 4 2 3 2 2 2 2" xfId="4961" xr:uid="{00000000-0005-0000-0000-000049130000}"/>
    <cellStyle name="Calculation 4 2 3 2 2 2 2 2" xfId="4962" xr:uid="{00000000-0005-0000-0000-00004A130000}"/>
    <cellStyle name="Calculation 4 2 3 2 2 2 2 3" xfId="4963" xr:uid="{00000000-0005-0000-0000-00004B130000}"/>
    <cellStyle name="Calculation 4 2 3 2 2 2 2 4" xfId="4964" xr:uid="{00000000-0005-0000-0000-00004C130000}"/>
    <cellStyle name="Calculation 4 2 3 2 2 2 3" xfId="4965" xr:uid="{00000000-0005-0000-0000-00004D130000}"/>
    <cellStyle name="Calculation 4 2 3 2 2 2 4" xfId="4966" xr:uid="{00000000-0005-0000-0000-00004E130000}"/>
    <cellStyle name="Calculation 4 2 3 2 2 2 5" xfId="4967" xr:uid="{00000000-0005-0000-0000-00004F130000}"/>
    <cellStyle name="Calculation 4 2 3 2 2 2 6" xfId="4968" xr:uid="{00000000-0005-0000-0000-000050130000}"/>
    <cellStyle name="Calculation 4 2 3 2 2 3" xfId="4969" xr:uid="{00000000-0005-0000-0000-000051130000}"/>
    <cellStyle name="Calculation 4 2 3 2 2 3 2" xfId="4970" xr:uid="{00000000-0005-0000-0000-000052130000}"/>
    <cellStyle name="Calculation 4 2 3 2 2 3 3" xfId="4971" xr:uid="{00000000-0005-0000-0000-000053130000}"/>
    <cellStyle name="Calculation 4 2 3 2 2 3 4" xfId="4972" xr:uid="{00000000-0005-0000-0000-000054130000}"/>
    <cellStyle name="Calculation 4 2 3 2 2 4" xfId="4973" xr:uid="{00000000-0005-0000-0000-000055130000}"/>
    <cellStyle name="Calculation 4 2 3 2 2 5" xfId="4974" xr:uid="{00000000-0005-0000-0000-000056130000}"/>
    <cellStyle name="Calculation 4 2 3 2 2 6" xfId="4975" xr:uid="{00000000-0005-0000-0000-000057130000}"/>
    <cellStyle name="Calculation 4 2 3 2 2 7" xfId="4976" xr:uid="{00000000-0005-0000-0000-000058130000}"/>
    <cellStyle name="Calculation 4 2 3 2 3" xfId="4977" xr:uid="{00000000-0005-0000-0000-000059130000}"/>
    <cellStyle name="Calculation 4 2 3 2 3 2" xfId="4978" xr:uid="{00000000-0005-0000-0000-00005A130000}"/>
    <cellStyle name="Calculation 4 2 3 2 3 2 2" xfId="4979" xr:uid="{00000000-0005-0000-0000-00005B130000}"/>
    <cellStyle name="Calculation 4 2 3 2 3 2 3" xfId="4980" xr:uid="{00000000-0005-0000-0000-00005C130000}"/>
    <cellStyle name="Calculation 4 2 3 2 3 2 4" xfId="4981" xr:uid="{00000000-0005-0000-0000-00005D130000}"/>
    <cellStyle name="Calculation 4 2 3 2 3 3" xfId="4982" xr:uid="{00000000-0005-0000-0000-00005E130000}"/>
    <cellStyle name="Calculation 4 2 3 2 3 4" xfId="4983" xr:uid="{00000000-0005-0000-0000-00005F130000}"/>
    <cellStyle name="Calculation 4 2 3 2 3 5" xfId="4984" xr:uid="{00000000-0005-0000-0000-000060130000}"/>
    <cellStyle name="Calculation 4 2 3 2 3 6" xfId="4985" xr:uid="{00000000-0005-0000-0000-000061130000}"/>
    <cellStyle name="Calculation 4 2 3 2 4" xfId="4986" xr:uid="{00000000-0005-0000-0000-000062130000}"/>
    <cellStyle name="Calculation 4 2 3 2 4 2" xfId="4987" xr:uid="{00000000-0005-0000-0000-000063130000}"/>
    <cellStyle name="Calculation 4 2 3 2 4 2 2" xfId="4988" xr:uid="{00000000-0005-0000-0000-000064130000}"/>
    <cellStyle name="Calculation 4 2 3 2 4 2 3" xfId="4989" xr:uid="{00000000-0005-0000-0000-000065130000}"/>
    <cellStyle name="Calculation 4 2 3 2 4 2 4" xfId="4990" xr:uid="{00000000-0005-0000-0000-000066130000}"/>
    <cellStyle name="Calculation 4 2 3 2 4 3" xfId="4991" xr:uid="{00000000-0005-0000-0000-000067130000}"/>
    <cellStyle name="Calculation 4 2 3 2 4 4" xfId="4992" xr:uid="{00000000-0005-0000-0000-000068130000}"/>
    <cellStyle name="Calculation 4 2 3 2 4 5" xfId="4993" xr:uid="{00000000-0005-0000-0000-000069130000}"/>
    <cellStyle name="Calculation 4 2 3 2 4 6" xfId="4994" xr:uid="{00000000-0005-0000-0000-00006A130000}"/>
    <cellStyle name="Calculation 4 2 3 2 5" xfId="4995" xr:uid="{00000000-0005-0000-0000-00006B130000}"/>
    <cellStyle name="Calculation 4 2 3 2 5 2" xfId="4996" xr:uid="{00000000-0005-0000-0000-00006C130000}"/>
    <cellStyle name="Calculation 4 2 3 2 5 3" xfId="4997" xr:uid="{00000000-0005-0000-0000-00006D130000}"/>
    <cellStyle name="Calculation 4 2 3 2 5 4" xfId="4998" xr:uid="{00000000-0005-0000-0000-00006E130000}"/>
    <cellStyle name="Calculation 4 2 3 2 6" xfId="4999" xr:uid="{00000000-0005-0000-0000-00006F130000}"/>
    <cellStyle name="Calculation 4 2 3 2 6 2" xfId="5000" xr:uid="{00000000-0005-0000-0000-000070130000}"/>
    <cellStyle name="Calculation 4 2 3 2 6 3" xfId="5001" xr:uid="{00000000-0005-0000-0000-000071130000}"/>
    <cellStyle name="Calculation 4 2 3 2 6 4" xfId="5002" xr:uid="{00000000-0005-0000-0000-000072130000}"/>
    <cellStyle name="Calculation 4 2 3 2 7" xfId="5003" xr:uid="{00000000-0005-0000-0000-000073130000}"/>
    <cellStyle name="Calculation 4 2 3 2 8" xfId="5004" xr:uid="{00000000-0005-0000-0000-000074130000}"/>
    <cellStyle name="Calculation 4 2 3 2 9" xfId="5005" xr:uid="{00000000-0005-0000-0000-000075130000}"/>
    <cellStyle name="Calculation 4 2 3 3" xfId="5006" xr:uid="{00000000-0005-0000-0000-000076130000}"/>
    <cellStyle name="Calculation 4 2 3 3 2" xfId="5007" xr:uid="{00000000-0005-0000-0000-000077130000}"/>
    <cellStyle name="Calculation 4 2 3 3 2 2" xfId="5008" xr:uid="{00000000-0005-0000-0000-000078130000}"/>
    <cellStyle name="Calculation 4 2 3 3 2 2 2" xfId="5009" xr:uid="{00000000-0005-0000-0000-000079130000}"/>
    <cellStyle name="Calculation 4 2 3 3 2 2 3" xfId="5010" xr:uid="{00000000-0005-0000-0000-00007A130000}"/>
    <cellStyle name="Calculation 4 2 3 3 2 2 4" xfId="5011" xr:uid="{00000000-0005-0000-0000-00007B130000}"/>
    <cellStyle name="Calculation 4 2 3 3 2 3" xfId="5012" xr:uid="{00000000-0005-0000-0000-00007C130000}"/>
    <cellStyle name="Calculation 4 2 3 3 2 4" xfId="5013" xr:uid="{00000000-0005-0000-0000-00007D130000}"/>
    <cellStyle name="Calculation 4 2 3 3 2 5" xfId="5014" xr:uid="{00000000-0005-0000-0000-00007E130000}"/>
    <cellStyle name="Calculation 4 2 3 3 2 6" xfId="5015" xr:uid="{00000000-0005-0000-0000-00007F130000}"/>
    <cellStyle name="Calculation 4 2 3 3 3" xfId="5016" xr:uid="{00000000-0005-0000-0000-000080130000}"/>
    <cellStyle name="Calculation 4 2 3 3 3 2" xfId="5017" xr:uid="{00000000-0005-0000-0000-000081130000}"/>
    <cellStyle name="Calculation 4 2 3 3 3 2 2" xfId="5018" xr:uid="{00000000-0005-0000-0000-000082130000}"/>
    <cellStyle name="Calculation 4 2 3 3 3 2 3" xfId="5019" xr:uid="{00000000-0005-0000-0000-000083130000}"/>
    <cellStyle name="Calculation 4 2 3 3 3 2 4" xfId="5020" xr:uid="{00000000-0005-0000-0000-000084130000}"/>
    <cellStyle name="Calculation 4 2 3 3 3 3" xfId="5021" xr:uid="{00000000-0005-0000-0000-000085130000}"/>
    <cellStyle name="Calculation 4 2 3 3 3 4" xfId="5022" xr:uid="{00000000-0005-0000-0000-000086130000}"/>
    <cellStyle name="Calculation 4 2 3 3 3 5" xfId="5023" xr:uid="{00000000-0005-0000-0000-000087130000}"/>
    <cellStyle name="Calculation 4 2 3 3 3 6" xfId="5024" xr:uid="{00000000-0005-0000-0000-000088130000}"/>
    <cellStyle name="Calculation 4 2 3 3 4" xfId="5025" xr:uid="{00000000-0005-0000-0000-000089130000}"/>
    <cellStyle name="Calculation 4 2 3 3 4 2" xfId="5026" xr:uid="{00000000-0005-0000-0000-00008A130000}"/>
    <cellStyle name="Calculation 4 2 3 3 4 3" xfId="5027" xr:uid="{00000000-0005-0000-0000-00008B130000}"/>
    <cellStyle name="Calculation 4 2 3 3 4 4" xfId="5028" xr:uid="{00000000-0005-0000-0000-00008C130000}"/>
    <cellStyle name="Calculation 4 2 3 3 5" xfId="5029" xr:uid="{00000000-0005-0000-0000-00008D130000}"/>
    <cellStyle name="Calculation 4 2 3 3 5 2" xfId="5030" xr:uid="{00000000-0005-0000-0000-00008E130000}"/>
    <cellStyle name="Calculation 4 2 3 3 5 3" xfId="5031" xr:uid="{00000000-0005-0000-0000-00008F130000}"/>
    <cellStyle name="Calculation 4 2 3 3 5 4" xfId="5032" xr:uid="{00000000-0005-0000-0000-000090130000}"/>
    <cellStyle name="Calculation 4 2 3 3 6" xfId="5033" xr:uid="{00000000-0005-0000-0000-000091130000}"/>
    <cellStyle name="Calculation 4 2 3 3 7" xfId="5034" xr:uid="{00000000-0005-0000-0000-000092130000}"/>
    <cellStyle name="Calculation 4 2 3 3 8" xfId="5035" xr:uid="{00000000-0005-0000-0000-000093130000}"/>
    <cellStyle name="Calculation 4 2 3 4" xfId="5036" xr:uid="{00000000-0005-0000-0000-000094130000}"/>
    <cellStyle name="Calculation 4 2 3 4 2" xfId="5037" xr:uid="{00000000-0005-0000-0000-000095130000}"/>
    <cellStyle name="Calculation 4 2 3 4 2 2" xfId="5038" xr:uid="{00000000-0005-0000-0000-000096130000}"/>
    <cellStyle name="Calculation 4 2 3 4 2 2 2" xfId="5039" xr:uid="{00000000-0005-0000-0000-000097130000}"/>
    <cellStyle name="Calculation 4 2 3 4 2 2 3" xfId="5040" xr:uid="{00000000-0005-0000-0000-000098130000}"/>
    <cellStyle name="Calculation 4 2 3 4 2 2 4" xfId="5041" xr:uid="{00000000-0005-0000-0000-000099130000}"/>
    <cellStyle name="Calculation 4 2 3 4 2 3" xfId="5042" xr:uid="{00000000-0005-0000-0000-00009A130000}"/>
    <cellStyle name="Calculation 4 2 3 4 2 4" xfId="5043" xr:uid="{00000000-0005-0000-0000-00009B130000}"/>
    <cellStyle name="Calculation 4 2 3 4 2 5" xfId="5044" xr:uid="{00000000-0005-0000-0000-00009C130000}"/>
    <cellStyle name="Calculation 4 2 3 4 2 6" xfId="5045" xr:uid="{00000000-0005-0000-0000-00009D130000}"/>
    <cellStyle name="Calculation 4 2 3 4 3" xfId="5046" xr:uid="{00000000-0005-0000-0000-00009E130000}"/>
    <cellStyle name="Calculation 4 2 3 4 3 2" xfId="5047" xr:uid="{00000000-0005-0000-0000-00009F130000}"/>
    <cellStyle name="Calculation 4 2 3 4 3 2 2" xfId="5048" xr:uid="{00000000-0005-0000-0000-0000A0130000}"/>
    <cellStyle name="Calculation 4 2 3 4 3 2 3" xfId="5049" xr:uid="{00000000-0005-0000-0000-0000A1130000}"/>
    <cellStyle name="Calculation 4 2 3 4 3 2 4" xfId="5050" xr:uid="{00000000-0005-0000-0000-0000A2130000}"/>
    <cellStyle name="Calculation 4 2 3 4 3 3" xfId="5051" xr:uid="{00000000-0005-0000-0000-0000A3130000}"/>
    <cellStyle name="Calculation 4 2 3 4 3 4" xfId="5052" xr:uid="{00000000-0005-0000-0000-0000A4130000}"/>
    <cellStyle name="Calculation 4 2 3 4 3 5" xfId="5053" xr:uid="{00000000-0005-0000-0000-0000A5130000}"/>
    <cellStyle name="Calculation 4 2 3 4 3 6" xfId="5054" xr:uid="{00000000-0005-0000-0000-0000A6130000}"/>
    <cellStyle name="Calculation 4 2 3 4 4" xfId="5055" xr:uid="{00000000-0005-0000-0000-0000A7130000}"/>
    <cellStyle name="Calculation 4 2 3 4 4 2" xfId="5056" xr:uid="{00000000-0005-0000-0000-0000A8130000}"/>
    <cellStyle name="Calculation 4 2 3 4 4 3" xfId="5057" xr:uid="{00000000-0005-0000-0000-0000A9130000}"/>
    <cellStyle name="Calculation 4 2 3 4 4 4" xfId="5058" xr:uid="{00000000-0005-0000-0000-0000AA130000}"/>
    <cellStyle name="Calculation 4 2 3 4 5" xfId="5059" xr:uid="{00000000-0005-0000-0000-0000AB130000}"/>
    <cellStyle name="Calculation 4 2 3 4 5 2" xfId="5060" xr:uid="{00000000-0005-0000-0000-0000AC130000}"/>
    <cellStyle name="Calculation 4 2 3 4 5 3" xfId="5061" xr:uid="{00000000-0005-0000-0000-0000AD130000}"/>
    <cellStyle name="Calculation 4 2 3 4 5 4" xfId="5062" xr:uid="{00000000-0005-0000-0000-0000AE130000}"/>
    <cellStyle name="Calculation 4 2 3 4 6" xfId="5063" xr:uid="{00000000-0005-0000-0000-0000AF130000}"/>
    <cellStyle name="Calculation 4 2 3 4 7" xfId="5064" xr:uid="{00000000-0005-0000-0000-0000B0130000}"/>
    <cellStyle name="Calculation 4 2 3 4 8" xfId="5065" xr:uid="{00000000-0005-0000-0000-0000B1130000}"/>
    <cellStyle name="Calculation 4 2 3 5" xfId="5066" xr:uid="{00000000-0005-0000-0000-0000B2130000}"/>
    <cellStyle name="Calculation 4 2 3 5 10" xfId="5067" xr:uid="{00000000-0005-0000-0000-0000B3130000}"/>
    <cellStyle name="Calculation 4 2 3 5 2" xfId="5068" xr:uid="{00000000-0005-0000-0000-0000B4130000}"/>
    <cellStyle name="Calculation 4 2 3 5 2 2" xfId="5069" xr:uid="{00000000-0005-0000-0000-0000B5130000}"/>
    <cellStyle name="Calculation 4 2 3 5 2 2 2" xfId="5070" xr:uid="{00000000-0005-0000-0000-0000B6130000}"/>
    <cellStyle name="Calculation 4 2 3 5 2 2 3" xfId="5071" xr:uid="{00000000-0005-0000-0000-0000B7130000}"/>
    <cellStyle name="Calculation 4 2 3 5 2 2 4" xfId="5072" xr:uid="{00000000-0005-0000-0000-0000B8130000}"/>
    <cellStyle name="Calculation 4 2 3 5 2 3" xfId="5073" xr:uid="{00000000-0005-0000-0000-0000B9130000}"/>
    <cellStyle name="Calculation 4 2 3 5 2 4" xfId="5074" xr:uid="{00000000-0005-0000-0000-0000BA130000}"/>
    <cellStyle name="Calculation 4 2 3 5 2 5" xfId="5075" xr:uid="{00000000-0005-0000-0000-0000BB130000}"/>
    <cellStyle name="Calculation 4 2 3 5 2 6" xfId="5076" xr:uid="{00000000-0005-0000-0000-0000BC130000}"/>
    <cellStyle name="Calculation 4 2 3 5 3" xfId="5077" xr:uid="{00000000-0005-0000-0000-0000BD130000}"/>
    <cellStyle name="Calculation 4 2 3 5 3 2" xfId="5078" xr:uid="{00000000-0005-0000-0000-0000BE130000}"/>
    <cellStyle name="Calculation 4 2 3 5 3 2 2" xfId="5079" xr:uid="{00000000-0005-0000-0000-0000BF130000}"/>
    <cellStyle name="Calculation 4 2 3 5 3 2 3" xfId="5080" xr:uid="{00000000-0005-0000-0000-0000C0130000}"/>
    <cellStyle name="Calculation 4 2 3 5 3 2 4" xfId="5081" xr:uid="{00000000-0005-0000-0000-0000C1130000}"/>
    <cellStyle name="Calculation 4 2 3 5 3 3" xfId="5082" xr:uid="{00000000-0005-0000-0000-0000C2130000}"/>
    <cellStyle name="Calculation 4 2 3 5 3 4" xfId="5083" xr:uid="{00000000-0005-0000-0000-0000C3130000}"/>
    <cellStyle name="Calculation 4 2 3 5 3 5" xfId="5084" xr:uid="{00000000-0005-0000-0000-0000C4130000}"/>
    <cellStyle name="Calculation 4 2 3 5 3 6" xfId="5085" xr:uid="{00000000-0005-0000-0000-0000C5130000}"/>
    <cellStyle name="Calculation 4 2 3 5 4" xfId="5086" xr:uid="{00000000-0005-0000-0000-0000C6130000}"/>
    <cellStyle name="Calculation 4 2 3 5 4 2" xfId="5087" xr:uid="{00000000-0005-0000-0000-0000C7130000}"/>
    <cellStyle name="Calculation 4 2 3 5 4 2 2" xfId="5088" xr:uid="{00000000-0005-0000-0000-0000C8130000}"/>
    <cellStyle name="Calculation 4 2 3 5 4 2 3" xfId="5089" xr:uid="{00000000-0005-0000-0000-0000C9130000}"/>
    <cellStyle name="Calculation 4 2 3 5 4 2 4" xfId="5090" xr:uid="{00000000-0005-0000-0000-0000CA130000}"/>
    <cellStyle name="Calculation 4 2 3 5 4 3" xfId="5091" xr:uid="{00000000-0005-0000-0000-0000CB130000}"/>
    <cellStyle name="Calculation 4 2 3 5 4 4" xfId="5092" xr:uid="{00000000-0005-0000-0000-0000CC130000}"/>
    <cellStyle name="Calculation 4 2 3 5 4 5" xfId="5093" xr:uid="{00000000-0005-0000-0000-0000CD130000}"/>
    <cellStyle name="Calculation 4 2 3 5 4 6" xfId="5094" xr:uid="{00000000-0005-0000-0000-0000CE130000}"/>
    <cellStyle name="Calculation 4 2 3 5 5" xfId="5095" xr:uid="{00000000-0005-0000-0000-0000CF130000}"/>
    <cellStyle name="Calculation 4 2 3 5 5 2" xfId="5096" xr:uid="{00000000-0005-0000-0000-0000D0130000}"/>
    <cellStyle name="Calculation 4 2 3 5 5 3" xfId="5097" xr:uid="{00000000-0005-0000-0000-0000D1130000}"/>
    <cellStyle name="Calculation 4 2 3 5 5 4" xfId="5098" xr:uid="{00000000-0005-0000-0000-0000D2130000}"/>
    <cellStyle name="Calculation 4 2 3 5 6" xfId="5099" xr:uid="{00000000-0005-0000-0000-0000D3130000}"/>
    <cellStyle name="Calculation 4 2 3 5 6 2" xfId="5100" xr:uid="{00000000-0005-0000-0000-0000D4130000}"/>
    <cellStyle name="Calculation 4 2 3 5 6 3" xfId="5101" xr:uid="{00000000-0005-0000-0000-0000D5130000}"/>
    <cellStyle name="Calculation 4 2 3 5 6 4" xfId="5102" xr:uid="{00000000-0005-0000-0000-0000D6130000}"/>
    <cellStyle name="Calculation 4 2 3 5 7" xfId="5103" xr:uid="{00000000-0005-0000-0000-0000D7130000}"/>
    <cellStyle name="Calculation 4 2 3 5 8" xfId="5104" xr:uid="{00000000-0005-0000-0000-0000D8130000}"/>
    <cellStyle name="Calculation 4 2 3 5 9" xfId="5105" xr:uid="{00000000-0005-0000-0000-0000D9130000}"/>
    <cellStyle name="Calculation 4 2 3 6" xfId="5106" xr:uid="{00000000-0005-0000-0000-0000DA130000}"/>
    <cellStyle name="Calculation 4 2 3 6 2" xfId="5107" xr:uid="{00000000-0005-0000-0000-0000DB130000}"/>
    <cellStyle name="Calculation 4 2 3 6 2 2" xfId="5108" xr:uid="{00000000-0005-0000-0000-0000DC130000}"/>
    <cellStyle name="Calculation 4 2 3 6 2 2 2" xfId="5109" xr:uid="{00000000-0005-0000-0000-0000DD130000}"/>
    <cellStyle name="Calculation 4 2 3 6 2 2 3" xfId="5110" xr:uid="{00000000-0005-0000-0000-0000DE130000}"/>
    <cellStyle name="Calculation 4 2 3 6 2 2 4" xfId="5111" xr:uid="{00000000-0005-0000-0000-0000DF130000}"/>
    <cellStyle name="Calculation 4 2 3 6 2 3" xfId="5112" xr:uid="{00000000-0005-0000-0000-0000E0130000}"/>
    <cellStyle name="Calculation 4 2 3 6 2 4" xfId="5113" xr:uid="{00000000-0005-0000-0000-0000E1130000}"/>
    <cellStyle name="Calculation 4 2 3 6 2 5" xfId="5114" xr:uid="{00000000-0005-0000-0000-0000E2130000}"/>
    <cellStyle name="Calculation 4 2 3 6 2 6" xfId="5115" xr:uid="{00000000-0005-0000-0000-0000E3130000}"/>
    <cellStyle name="Calculation 4 2 3 6 3" xfId="5116" xr:uid="{00000000-0005-0000-0000-0000E4130000}"/>
    <cellStyle name="Calculation 4 2 3 6 3 2" xfId="5117" xr:uid="{00000000-0005-0000-0000-0000E5130000}"/>
    <cellStyle name="Calculation 4 2 3 6 3 2 2" xfId="5118" xr:uid="{00000000-0005-0000-0000-0000E6130000}"/>
    <cellStyle name="Calculation 4 2 3 6 3 2 3" xfId="5119" xr:uid="{00000000-0005-0000-0000-0000E7130000}"/>
    <cellStyle name="Calculation 4 2 3 6 3 2 4" xfId="5120" xr:uid="{00000000-0005-0000-0000-0000E8130000}"/>
    <cellStyle name="Calculation 4 2 3 6 3 3" xfId="5121" xr:uid="{00000000-0005-0000-0000-0000E9130000}"/>
    <cellStyle name="Calculation 4 2 3 6 3 4" xfId="5122" xr:uid="{00000000-0005-0000-0000-0000EA130000}"/>
    <cellStyle name="Calculation 4 2 3 6 3 5" xfId="5123" xr:uid="{00000000-0005-0000-0000-0000EB130000}"/>
    <cellStyle name="Calculation 4 2 3 6 3 6" xfId="5124" xr:uid="{00000000-0005-0000-0000-0000EC130000}"/>
    <cellStyle name="Calculation 4 2 3 6 4" xfId="5125" xr:uid="{00000000-0005-0000-0000-0000ED130000}"/>
    <cellStyle name="Calculation 4 2 3 6 4 2" xfId="5126" xr:uid="{00000000-0005-0000-0000-0000EE130000}"/>
    <cellStyle name="Calculation 4 2 3 6 4 3" xfId="5127" xr:uid="{00000000-0005-0000-0000-0000EF130000}"/>
    <cellStyle name="Calculation 4 2 3 6 4 4" xfId="5128" xr:uid="{00000000-0005-0000-0000-0000F0130000}"/>
    <cellStyle name="Calculation 4 2 3 6 5" xfId="5129" xr:uid="{00000000-0005-0000-0000-0000F1130000}"/>
    <cellStyle name="Calculation 4 2 3 6 5 2" xfId="5130" xr:uid="{00000000-0005-0000-0000-0000F2130000}"/>
    <cellStyle name="Calculation 4 2 3 6 5 3" xfId="5131" xr:uid="{00000000-0005-0000-0000-0000F3130000}"/>
    <cellStyle name="Calculation 4 2 3 6 5 4" xfId="5132" xr:uid="{00000000-0005-0000-0000-0000F4130000}"/>
    <cellStyle name="Calculation 4 2 3 6 6" xfId="5133" xr:uid="{00000000-0005-0000-0000-0000F5130000}"/>
    <cellStyle name="Calculation 4 2 3 6 7" xfId="5134" xr:uid="{00000000-0005-0000-0000-0000F6130000}"/>
    <cellStyle name="Calculation 4 2 3 6 8" xfId="5135" xr:uid="{00000000-0005-0000-0000-0000F7130000}"/>
    <cellStyle name="Calculation 4 2 3 7" xfId="5136" xr:uid="{00000000-0005-0000-0000-0000F8130000}"/>
    <cellStyle name="Calculation 4 2 3 7 2" xfId="5137" xr:uid="{00000000-0005-0000-0000-0000F9130000}"/>
    <cellStyle name="Calculation 4 2 3 7 2 2" xfId="5138" xr:uid="{00000000-0005-0000-0000-0000FA130000}"/>
    <cellStyle name="Calculation 4 2 3 7 2 2 2" xfId="5139" xr:uid="{00000000-0005-0000-0000-0000FB130000}"/>
    <cellStyle name="Calculation 4 2 3 7 2 2 3" xfId="5140" xr:uid="{00000000-0005-0000-0000-0000FC130000}"/>
    <cellStyle name="Calculation 4 2 3 7 2 2 4" xfId="5141" xr:uid="{00000000-0005-0000-0000-0000FD130000}"/>
    <cellStyle name="Calculation 4 2 3 7 2 3" xfId="5142" xr:uid="{00000000-0005-0000-0000-0000FE130000}"/>
    <cellStyle name="Calculation 4 2 3 7 2 4" xfId="5143" xr:uid="{00000000-0005-0000-0000-0000FF130000}"/>
    <cellStyle name="Calculation 4 2 3 7 2 5" xfId="5144" xr:uid="{00000000-0005-0000-0000-000000140000}"/>
    <cellStyle name="Calculation 4 2 3 7 2 6" xfId="5145" xr:uid="{00000000-0005-0000-0000-000001140000}"/>
    <cellStyle name="Calculation 4 2 3 7 3" xfId="5146" xr:uid="{00000000-0005-0000-0000-000002140000}"/>
    <cellStyle name="Calculation 4 2 3 7 3 2" xfId="5147" xr:uid="{00000000-0005-0000-0000-000003140000}"/>
    <cellStyle name="Calculation 4 2 3 7 3 3" xfId="5148" xr:uid="{00000000-0005-0000-0000-000004140000}"/>
    <cellStyle name="Calculation 4 2 3 7 3 4" xfId="5149" xr:uid="{00000000-0005-0000-0000-000005140000}"/>
    <cellStyle name="Calculation 4 2 3 7 4" xfId="5150" xr:uid="{00000000-0005-0000-0000-000006140000}"/>
    <cellStyle name="Calculation 4 2 3 7 5" xfId="5151" xr:uid="{00000000-0005-0000-0000-000007140000}"/>
    <cellStyle name="Calculation 4 2 3 7 6" xfId="5152" xr:uid="{00000000-0005-0000-0000-000008140000}"/>
    <cellStyle name="Calculation 4 2 3 7 7" xfId="5153" xr:uid="{00000000-0005-0000-0000-000009140000}"/>
    <cellStyle name="Calculation 4 2 3 8" xfId="5154" xr:uid="{00000000-0005-0000-0000-00000A140000}"/>
    <cellStyle name="Calculation 4 2 3 8 2" xfId="5155" xr:uid="{00000000-0005-0000-0000-00000B140000}"/>
    <cellStyle name="Calculation 4 2 3 8 2 2" xfId="5156" xr:uid="{00000000-0005-0000-0000-00000C140000}"/>
    <cellStyle name="Calculation 4 2 3 8 2 3" xfId="5157" xr:uid="{00000000-0005-0000-0000-00000D140000}"/>
    <cellStyle name="Calculation 4 2 3 8 2 4" xfId="5158" xr:uid="{00000000-0005-0000-0000-00000E140000}"/>
    <cellStyle name="Calculation 4 2 3 8 3" xfId="5159" xr:uid="{00000000-0005-0000-0000-00000F140000}"/>
    <cellStyle name="Calculation 4 2 3 8 4" xfId="5160" xr:uid="{00000000-0005-0000-0000-000010140000}"/>
    <cellStyle name="Calculation 4 2 3 8 5" xfId="5161" xr:uid="{00000000-0005-0000-0000-000011140000}"/>
    <cellStyle name="Calculation 4 2 3 8 6" xfId="5162" xr:uid="{00000000-0005-0000-0000-000012140000}"/>
    <cellStyle name="Calculation 4 2 3 9" xfId="5163" xr:uid="{00000000-0005-0000-0000-000013140000}"/>
    <cellStyle name="Calculation 4 2 3 9 2" xfId="5164" xr:uid="{00000000-0005-0000-0000-000014140000}"/>
    <cellStyle name="Calculation 4 2 3 9 2 2" xfId="5165" xr:uid="{00000000-0005-0000-0000-000015140000}"/>
    <cellStyle name="Calculation 4 2 3 9 2 3" xfId="5166" xr:uid="{00000000-0005-0000-0000-000016140000}"/>
    <cellStyle name="Calculation 4 2 3 9 2 4" xfId="5167" xr:uid="{00000000-0005-0000-0000-000017140000}"/>
    <cellStyle name="Calculation 4 2 3 9 3" xfId="5168" xr:uid="{00000000-0005-0000-0000-000018140000}"/>
    <cellStyle name="Calculation 4 2 3 9 4" xfId="5169" xr:uid="{00000000-0005-0000-0000-000019140000}"/>
    <cellStyle name="Calculation 4 2 3 9 5" xfId="5170" xr:uid="{00000000-0005-0000-0000-00001A140000}"/>
    <cellStyle name="Calculation 4 2 3 9 6" xfId="5171" xr:uid="{00000000-0005-0000-0000-00001B140000}"/>
    <cellStyle name="Calculation 4 2 4" xfId="5172" xr:uid="{00000000-0005-0000-0000-00001C140000}"/>
    <cellStyle name="Calculation 4 2 4 2" xfId="5173" xr:uid="{00000000-0005-0000-0000-00001D140000}"/>
    <cellStyle name="Calculation 4 2 4 2 2" xfId="5174" xr:uid="{00000000-0005-0000-0000-00001E140000}"/>
    <cellStyle name="Calculation 4 2 4 2 3" xfId="5175" xr:uid="{00000000-0005-0000-0000-00001F140000}"/>
    <cellStyle name="Calculation 4 2 4 2 4" xfId="5176" xr:uid="{00000000-0005-0000-0000-000020140000}"/>
    <cellStyle name="Calculation 4 2 4 3" xfId="5177" xr:uid="{00000000-0005-0000-0000-000021140000}"/>
    <cellStyle name="Calculation 4 2 4 4" xfId="5178" xr:uid="{00000000-0005-0000-0000-000022140000}"/>
    <cellStyle name="Calculation 4 2 4 5" xfId="5179" xr:uid="{00000000-0005-0000-0000-000023140000}"/>
    <cellStyle name="Calculation 4 2 4 6" xfId="5180" xr:uid="{00000000-0005-0000-0000-000024140000}"/>
    <cellStyle name="Calculation 4 2 5" xfId="5181" xr:uid="{00000000-0005-0000-0000-000025140000}"/>
    <cellStyle name="Calculation 4 2 5 2" xfId="5182" xr:uid="{00000000-0005-0000-0000-000026140000}"/>
    <cellStyle name="Calculation 4 2 5 3" xfId="5183" xr:uid="{00000000-0005-0000-0000-000027140000}"/>
    <cellStyle name="Calculation 4 2 5 4" xfId="5184" xr:uid="{00000000-0005-0000-0000-000028140000}"/>
    <cellStyle name="Calculation 4 2 6" xfId="5185" xr:uid="{00000000-0005-0000-0000-000029140000}"/>
    <cellStyle name="Calculation 4 2 7" xfId="5186" xr:uid="{00000000-0005-0000-0000-00002A140000}"/>
    <cellStyle name="Calculation 4 2 8" xfId="5187" xr:uid="{00000000-0005-0000-0000-00002B140000}"/>
    <cellStyle name="Calculation 4 3" xfId="5188" xr:uid="{00000000-0005-0000-0000-00002C140000}"/>
    <cellStyle name="Calculation 4 3 2" xfId="5189" xr:uid="{00000000-0005-0000-0000-00002D140000}"/>
    <cellStyle name="Calculation 4 3 2 10" xfId="5190" xr:uid="{00000000-0005-0000-0000-00002E140000}"/>
    <cellStyle name="Calculation 4 3 2 10 2" xfId="5191" xr:uid="{00000000-0005-0000-0000-00002F140000}"/>
    <cellStyle name="Calculation 4 3 2 10 3" xfId="5192" xr:uid="{00000000-0005-0000-0000-000030140000}"/>
    <cellStyle name="Calculation 4 3 2 10 4" xfId="5193" xr:uid="{00000000-0005-0000-0000-000031140000}"/>
    <cellStyle name="Calculation 4 3 2 11" xfId="5194" xr:uid="{00000000-0005-0000-0000-000032140000}"/>
    <cellStyle name="Calculation 4 3 2 11 2" xfId="5195" xr:uid="{00000000-0005-0000-0000-000033140000}"/>
    <cellStyle name="Calculation 4 3 2 11 3" xfId="5196" xr:uid="{00000000-0005-0000-0000-000034140000}"/>
    <cellStyle name="Calculation 4 3 2 11 4" xfId="5197" xr:uid="{00000000-0005-0000-0000-000035140000}"/>
    <cellStyle name="Calculation 4 3 2 12" xfId="5198" xr:uid="{00000000-0005-0000-0000-000036140000}"/>
    <cellStyle name="Calculation 4 3 2 13" xfId="5199" xr:uid="{00000000-0005-0000-0000-000037140000}"/>
    <cellStyle name="Calculation 4 3 2 14" xfId="5200" xr:uid="{00000000-0005-0000-0000-000038140000}"/>
    <cellStyle name="Calculation 4 3 2 2" xfId="5201" xr:uid="{00000000-0005-0000-0000-000039140000}"/>
    <cellStyle name="Calculation 4 3 2 2 2" xfId="5202" xr:uid="{00000000-0005-0000-0000-00003A140000}"/>
    <cellStyle name="Calculation 4 3 2 2 2 2" xfId="5203" xr:uid="{00000000-0005-0000-0000-00003B140000}"/>
    <cellStyle name="Calculation 4 3 2 2 2 2 2" xfId="5204" xr:uid="{00000000-0005-0000-0000-00003C140000}"/>
    <cellStyle name="Calculation 4 3 2 2 2 2 2 2" xfId="5205" xr:uid="{00000000-0005-0000-0000-00003D140000}"/>
    <cellStyle name="Calculation 4 3 2 2 2 2 2 3" xfId="5206" xr:uid="{00000000-0005-0000-0000-00003E140000}"/>
    <cellStyle name="Calculation 4 3 2 2 2 2 2 4" xfId="5207" xr:uid="{00000000-0005-0000-0000-00003F140000}"/>
    <cellStyle name="Calculation 4 3 2 2 2 2 3" xfId="5208" xr:uid="{00000000-0005-0000-0000-000040140000}"/>
    <cellStyle name="Calculation 4 3 2 2 2 2 4" xfId="5209" xr:uid="{00000000-0005-0000-0000-000041140000}"/>
    <cellStyle name="Calculation 4 3 2 2 2 2 5" xfId="5210" xr:uid="{00000000-0005-0000-0000-000042140000}"/>
    <cellStyle name="Calculation 4 3 2 2 2 2 6" xfId="5211" xr:uid="{00000000-0005-0000-0000-000043140000}"/>
    <cellStyle name="Calculation 4 3 2 2 2 3" xfId="5212" xr:uid="{00000000-0005-0000-0000-000044140000}"/>
    <cellStyle name="Calculation 4 3 2 2 2 3 2" xfId="5213" xr:uid="{00000000-0005-0000-0000-000045140000}"/>
    <cellStyle name="Calculation 4 3 2 2 2 3 3" xfId="5214" xr:uid="{00000000-0005-0000-0000-000046140000}"/>
    <cellStyle name="Calculation 4 3 2 2 2 3 4" xfId="5215" xr:uid="{00000000-0005-0000-0000-000047140000}"/>
    <cellStyle name="Calculation 4 3 2 2 2 4" xfId="5216" xr:uid="{00000000-0005-0000-0000-000048140000}"/>
    <cellStyle name="Calculation 4 3 2 2 2 5" xfId="5217" xr:uid="{00000000-0005-0000-0000-000049140000}"/>
    <cellStyle name="Calculation 4 3 2 2 2 6" xfId="5218" xr:uid="{00000000-0005-0000-0000-00004A140000}"/>
    <cellStyle name="Calculation 4 3 2 2 2 7" xfId="5219" xr:uid="{00000000-0005-0000-0000-00004B140000}"/>
    <cellStyle name="Calculation 4 3 2 2 3" xfId="5220" xr:uid="{00000000-0005-0000-0000-00004C140000}"/>
    <cellStyle name="Calculation 4 3 2 2 3 2" xfId="5221" xr:uid="{00000000-0005-0000-0000-00004D140000}"/>
    <cellStyle name="Calculation 4 3 2 2 3 2 2" xfId="5222" xr:uid="{00000000-0005-0000-0000-00004E140000}"/>
    <cellStyle name="Calculation 4 3 2 2 3 2 3" xfId="5223" xr:uid="{00000000-0005-0000-0000-00004F140000}"/>
    <cellStyle name="Calculation 4 3 2 2 3 2 4" xfId="5224" xr:uid="{00000000-0005-0000-0000-000050140000}"/>
    <cellStyle name="Calculation 4 3 2 2 3 3" xfId="5225" xr:uid="{00000000-0005-0000-0000-000051140000}"/>
    <cellStyle name="Calculation 4 3 2 2 3 4" xfId="5226" xr:uid="{00000000-0005-0000-0000-000052140000}"/>
    <cellStyle name="Calculation 4 3 2 2 3 5" xfId="5227" xr:uid="{00000000-0005-0000-0000-000053140000}"/>
    <cellStyle name="Calculation 4 3 2 2 3 6" xfId="5228" xr:uid="{00000000-0005-0000-0000-000054140000}"/>
    <cellStyle name="Calculation 4 3 2 2 4" xfId="5229" xr:uid="{00000000-0005-0000-0000-000055140000}"/>
    <cellStyle name="Calculation 4 3 2 2 4 2" xfId="5230" xr:uid="{00000000-0005-0000-0000-000056140000}"/>
    <cellStyle name="Calculation 4 3 2 2 4 2 2" xfId="5231" xr:uid="{00000000-0005-0000-0000-000057140000}"/>
    <cellStyle name="Calculation 4 3 2 2 4 2 3" xfId="5232" xr:uid="{00000000-0005-0000-0000-000058140000}"/>
    <cellStyle name="Calculation 4 3 2 2 4 2 4" xfId="5233" xr:uid="{00000000-0005-0000-0000-000059140000}"/>
    <cellStyle name="Calculation 4 3 2 2 4 3" xfId="5234" xr:uid="{00000000-0005-0000-0000-00005A140000}"/>
    <cellStyle name="Calculation 4 3 2 2 4 4" xfId="5235" xr:uid="{00000000-0005-0000-0000-00005B140000}"/>
    <cellStyle name="Calculation 4 3 2 2 4 5" xfId="5236" xr:uid="{00000000-0005-0000-0000-00005C140000}"/>
    <cellStyle name="Calculation 4 3 2 2 4 6" xfId="5237" xr:uid="{00000000-0005-0000-0000-00005D140000}"/>
    <cellStyle name="Calculation 4 3 2 2 5" xfId="5238" xr:uid="{00000000-0005-0000-0000-00005E140000}"/>
    <cellStyle name="Calculation 4 3 2 2 5 2" xfId="5239" xr:uid="{00000000-0005-0000-0000-00005F140000}"/>
    <cellStyle name="Calculation 4 3 2 2 5 3" xfId="5240" xr:uid="{00000000-0005-0000-0000-000060140000}"/>
    <cellStyle name="Calculation 4 3 2 2 5 4" xfId="5241" xr:uid="{00000000-0005-0000-0000-000061140000}"/>
    <cellStyle name="Calculation 4 3 2 2 6" xfId="5242" xr:uid="{00000000-0005-0000-0000-000062140000}"/>
    <cellStyle name="Calculation 4 3 2 2 6 2" xfId="5243" xr:uid="{00000000-0005-0000-0000-000063140000}"/>
    <cellStyle name="Calculation 4 3 2 2 6 3" xfId="5244" xr:uid="{00000000-0005-0000-0000-000064140000}"/>
    <cellStyle name="Calculation 4 3 2 2 6 4" xfId="5245" xr:uid="{00000000-0005-0000-0000-000065140000}"/>
    <cellStyle name="Calculation 4 3 2 2 7" xfId="5246" xr:uid="{00000000-0005-0000-0000-000066140000}"/>
    <cellStyle name="Calculation 4 3 2 2 8" xfId="5247" xr:uid="{00000000-0005-0000-0000-000067140000}"/>
    <cellStyle name="Calculation 4 3 2 2 9" xfId="5248" xr:uid="{00000000-0005-0000-0000-000068140000}"/>
    <cellStyle name="Calculation 4 3 2 3" xfId="5249" xr:uid="{00000000-0005-0000-0000-000069140000}"/>
    <cellStyle name="Calculation 4 3 2 3 2" xfId="5250" xr:uid="{00000000-0005-0000-0000-00006A140000}"/>
    <cellStyle name="Calculation 4 3 2 3 2 2" xfId="5251" xr:uid="{00000000-0005-0000-0000-00006B140000}"/>
    <cellStyle name="Calculation 4 3 2 3 2 2 2" xfId="5252" xr:uid="{00000000-0005-0000-0000-00006C140000}"/>
    <cellStyle name="Calculation 4 3 2 3 2 2 3" xfId="5253" xr:uid="{00000000-0005-0000-0000-00006D140000}"/>
    <cellStyle name="Calculation 4 3 2 3 2 2 4" xfId="5254" xr:uid="{00000000-0005-0000-0000-00006E140000}"/>
    <cellStyle name="Calculation 4 3 2 3 2 3" xfId="5255" xr:uid="{00000000-0005-0000-0000-00006F140000}"/>
    <cellStyle name="Calculation 4 3 2 3 2 4" xfId="5256" xr:uid="{00000000-0005-0000-0000-000070140000}"/>
    <cellStyle name="Calculation 4 3 2 3 2 5" xfId="5257" xr:uid="{00000000-0005-0000-0000-000071140000}"/>
    <cellStyle name="Calculation 4 3 2 3 2 6" xfId="5258" xr:uid="{00000000-0005-0000-0000-000072140000}"/>
    <cellStyle name="Calculation 4 3 2 3 3" xfId="5259" xr:uid="{00000000-0005-0000-0000-000073140000}"/>
    <cellStyle name="Calculation 4 3 2 3 3 2" xfId="5260" xr:uid="{00000000-0005-0000-0000-000074140000}"/>
    <cellStyle name="Calculation 4 3 2 3 3 2 2" xfId="5261" xr:uid="{00000000-0005-0000-0000-000075140000}"/>
    <cellStyle name="Calculation 4 3 2 3 3 2 3" xfId="5262" xr:uid="{00000000-0005-0000-0000-000076140000}"/>
    <cellStyle name="Calculation 4 3 2 3 3 2 4" xfId="5263" xr:uid="{00000000-0005-0000-0000-000077140000}"/>
    <cellStyle name="Calculation 4 3 2 3 3 3" xfId="5264" xr:uid="{00000000-0005-0000-0000-000078140000}"/>
    <cellStyle name="Calculation 4 3 2 3 3 4" xfId="5265" xr:uid="{00000000-0005-0000-0000-000079140000}"/>
    <cellStyle name="Calculation 4 3 2 3 3 5" xfId="5266" xr:uid="{00000000-0005-0000-0000-00007A140000}"/>
    <cellStyle name="Calculation 4 3 2 3 3 6" xfId="5267" xr:uid="{00000000-0005-0000-0000-00007B140000}"/>
    <cellStyle name="Calculation 4 3 2 3 4" xfId="5268" xr:uid="{00000000-0005-0000-0000-00007C140000}"/>
    <cellStyle name="Calculation 4 3 2 3 4 2" xfId="5269" xr:uid="{00000000-0005-0000-0000-00007D140000}"/>
    <cellStyle name="Calculation 4 3 2 3 4 3" xfId="5270" xr:uid="{00000000-0005-0000-0000-00007E140000}"/>
    <cellStyle name="Calculation 4 3 2 3 4 4" xfId="5271" xr:uid="{00000000-0005-0000-0000-00007F140000}"/>
    <cellStyle name="Calculation 4 3 2 3 5" xfId="5272" xr:uid="{00000000-0005-0000-0000-000080140000}"/>
    <cellStyle name="Calculation 4 3 2 3 5 2" xfId="5273" xr:uid="{00000000-0005-0000-0000-000081140000}"/>
    <cellStyle name="Calculation 4 3 2 3 5 3" xfId="5274" xr:uid="{00000000-0005-0000-0000-000082140000}"/>
    <cellStyle name="Calculation 4 3 2 3 5 4" xfId="5275" xr:uid="{00000000-0005-0000-0000-000083140000}"/>
    <cellStyle name="Calculation 4 3 2 3 6" xfId="5276" xr:uid="{00000000-0005-0000-0000-000084140000}"/>
    <cellStyle name="Calculation 4 3 2 3 7" xfId="5277" xr:uid="{00000000-0005-0000-0000-000085140000}"/>
    <cellStyle name="Calculation 4 3 2 3 8" xfId="5278" xr:uid="{00000000-0005-0000-0000-000086140000}"/>
    <cellStyle name="Calculation 4 3 2 4" xfId="5279" xr:uid="{00000000-0005-0000-0000-000087140000}"/>
    <cellStyle name="Calculation 4 3 2 4 2" xfId="5280" xr:uid="{00000000-0005-0000-0000-000088140000}"/>
    <cellStyle name="Calculation 4 3 2 4 2 2" xfId="5281" xr:uid="{00000000-0005-0000-0000-000089140000}"/>
    <cellStyle name="Calculation 4 3 2 4 2 2 2" xfId="5282" xr:uid="{00000000-0005-0000-0000-00008A140000}"/>
    <cellStyle name="Calculation 4 3 2 4 2 2 3" xfId="5283" xr:uid="{00000000-0005-0000-0000-00008B140000}"/>
    <cellStyle name="Calculation 4 3 2 4 2 2 4" xfId="5284" xr:uid="{00000000-0005-0000-0000-00008C140000}"/>
    <cellStyle name="Calculation 4 3 2 4 2 3" xfId="5285" xr:uid="{00000000-0005-0000-0000-00008D140000}"/>
    <cellStyle name="Calculation 4 3 2 4 2 4" xfId="5286" xr:uid="{00000000-0005-0000-0000-00008E140000}"/>
    <cellStyle name="Calculation 4 3 2 4 2 5" xfId="5287" xr:uid="{00000000-0005-0000-0000-00008F140000}"/>
    <cellStyle name="Calculation 4 3 2 4 2 6" xfId="5288" xr:uid="{00000000-0005-0000-0000-000090140000}"/>
    <cellStyle name="Calculation 4 3 2 4 3" xfId="5289" xr:uid="{00000000-0005-0000-0000-000091140000}"/>
    <cellStyle name="Calculation 4 3 2 4 3 2" xfId="5290" xr:uid="{00000000-0005-0000-0000-000092140000}"/>
    <cellStyle name="Calculation 4 3 2 4 3 2 2" xfId="5291" xr:uid="{00000000-0005-0000-0000-000093140000}"/>
    <cellStyle name="Calculation 4 3 2 4 3 2 3" xfId="5292" xr:uid="{00000000-0005-0000-0000-000094140000}"/>
    <cellStyle name="Calculation 4 3 2 4 3 2 4" xfId="5293" xr:uid="{00000000-0005-0000-0000-000095140000}"/>
    <cellStyle name="Calculation 4 3 2 4 3 3" xfId="5294" xr:uid="{00000000-0005-0000-0000-000096140000}"/>
    <cellStyle name="Calculation 4 3 2 4 3 4" xfId="5295" xr:uid="{00000000-0005-0000-0000-000097140000}"/>
    <cellStyle name="Calculation 4 3 2 4 3 5" xfId="5296" xr:uid="{00000000-0005-0000-0000-000098140000}"/>
    <cellStyle name="Calculation 4 3 2 4 3 6" xfId="5297" xr:uid="{00000000-0005-0000-0000-000099140000}"/>
    <cellStyle name="Calculation 4 3 2 4 4" xfId="5298" xr:uid="{00000000-0005-0000-0000-00009A140000}"/>
    <cellStyle name="Calculation 4 3 2 4 4 2" xfId="5299" xr:uid="{00000000-0005-0000-0000-00009B140000}"/>
    <cellStyle name="Calculation 4 3 2 4 4 3" xfId="5300" xr:uid="{00000000-0005-0000-0000-00009C140000}"/>
    <cellStyle name="Calculation 4 3 2 4 4 4" xfId="5301" xr:uid="{00000000-0005-0000-0000-00009D140000}"/>
    <cellStyle name="Calculation 4 3 2 4 5" xfId="5302" xr:uid="{00000000-0005-0000-0000-00009E140000}"/>
    <cellStyle name="Calculation 4 3 2 4 5 2" xfId="5303" xr:uid="{00000000-0005-0000-0000-00009F140000}"/>
    <cellStyle name="Calculation 4 3 2 4 5 3" xfId="5304" xr:uid="{00000000-0005-0000-0000-0000A0140000}"/>
    <cellStyle name="Calculation 4 3 2 4 5 4" xfId="5305" xr:uid="{00000000-0005-0000-0000-0000A1140000}"/>
    <cellStyle name="Calculation 4 3 2 4 6" xfId="5306" xr:uid="{00000000-0005-0000-0000-0000A2140000}"/>
    <cellStyle name="Calculation 4 3 2 4 7" xfId="5307" xr:uid="{00000000-0005-0000-0000-0000A3140000}"/>
    <cellStyle name="Calculation 4 3 2 4 8" xfId="5308" xr:uid="{00000000-0005-0000-0000-0000A4140000}"/>
    <cellStyle name="Calculation 4 3 2 5" xfId="5309" xr:uid="{00000000-0005-0000-0000-0000A5140000}"/>
    <cellStyle name="Calculation 4 3 2 5 10" xfId="5310" xr:uid="{00000000-0005-0000-0000-0000A6140000}"/>
    <cellStyle name="Calculation 4 3 2 5 2" xfId="5311" xr:uid="{00000000-0005-0000-0000-0000A7140000}"/>
    <cellStyle name="Calculation 4 3 2 5 2 2" xfId="5312" xr:uid="{00000000-0005-0000-0000-0000A8140000}"/>
    <cellStyle name="Calculation 4 3 2 5 2 2 2" xfId="5313" xr:uid="{00000000-0005-0000-0000-0000A9140000}"/>
    <cellStyle name="Calculation 4 3 2 5 2 2 3" xfId="5314" xr:uid="{00000000-0005-0000-0000-0000AA140000}"/>
    <cellStyle name="Calculation 4 3 2 5 2 2 4" xfId="5315" xr:uid="{00000000-0005-0000-0000-0000AB140000}"/>
    <cellStyle name="Calculation 4 3 2 5 2 3" xfId="5316" xr:uid="{00000000-0005-0000-0000-0000AC140000}"/>
    <cellStyle name="Calculation 4 3 2 5 2 4" xfId="5317" xr:uid="{00000000-0005-0000-0000-0000AD140000}"/>
    <cellStyle name="Calculation 4 3 2 5 2 5" xfId="5318" xr:uid="{00000000-0005-0000-0000-0000AE140000}"/>
    <cellStyle name="Calculation 4 3 2 5 2 6" xfId="5319" xr:uid="{00000000-0005-0000-0000-0000AF140000}"/>
    <cellStyle name="Calculation 4 3 2 5 3" xfId="5320" xr:uid="{00000000-0005-0000-0000-0000B0140000}"/>
    <cellStyle name="Calculation 4 3 2 5 3 2" xfId="5321" xr:uid="{00000000-0005-0000-0000-0000B1140000}"/>
    <cellStyle name="Calculation 4 3 2 5 3 2 2" xfId="5322" xr:uid="{00000000-0005-0000-0000-0000B2140000}"/>
    <cellStyle name="Calculation 4 3 2 5 3 2 3" xfId="5323" xr:uid="{00000000-0005-0000-0000-0000B3140000}"/>
    <cellStyle name="Calculation 4 3 2 5 3 2 4" xfId="5324" xr:uid="{00000000-0005-0000-0000-0000B4140000}"/>
    <cellStyle name="Calculation 4 3 2 5 3 3" xfId="5325" xr:uid="{00000000-0005-0000-0000-0000B5140000}"/>
    <cellStyle name="Calculation 4 3 2 5 3 4" xfId="5326" xr:uid="{00000000-0005-0000-0000-0000B6140000}"/>
    <cellStyle name="Calculation 4 3 2 5 3 5" xfId="5327" xr:uid="{00000000-0005-0000-0000-0000B7140000}"/>
    <cellStyle name="Calculation 4 3 2 5 3 6" xfId="5328" xr:uid="{00000000-0005-0000-0000-0000B8140000}"/>
    <cellStyle name="Calculation 4 3 2 5 4" xfId="5329" xr:uid="{00000000-0005-0000-0000-0000B9140000}"/>
    <cellStyle name="Calculation 4 3 2 5 4 2" xfId="5330" xr:uid="{00000000-0005-0000-0000-0000BA140000}"/>
    <cellStyle name="Calculation 4 3 2 5 4 2 2" xfId="5331" xr:uid="{00000000-0005-0000-0000-0000BB140000}"/>
    <cellStyle name="Calculation 4 3 2 5 4 2 3" xfId="5332" xr:uid="{00000000-0005-0000-0000-0000BC140000}"/>
    <cellStyle name="Calculation 4 3 2 5 4 2 4" xfId="5333" xr:uid="{00000000-0005-0000-0000-0000BD140000}"/>
    <cellStyle name="Calculation 4 3 2 5 4 3" xfId="5334" xr:uid="{00000000-0005-0000-0000-0000BE140000}"/>
    <cellStyle name="Calculation 4 3 2 5 4 4" xfId="5335" xr:uid="{00000000-0005-0000-0000-0000BF140000}"/>
    <cellStyle name="Calculation 4 3 2 5 4 5" xfId="5336" xr:uid="{00000000-0005-0000-0000-0000C0140000}"/>
    <cellStyle name="Calculation 4 3 2 5 4 6" xfId="5337" xr:uid="{00000000-0005-0000-0000-0000C1140000}"/>
    <cellStyle name="Calculation 4 3 2 5 5" xfId="5338" xr:uid="{00000000-0005-0000-0000-0000C2140000}"/>
    <cellStyle name="Calculation 4 3 2 5 5 2" xfId="5339" xr:uid="{00000000-0005-0000-0000-0000C3140000}"/>
    <cellStyle name="Calculation 4 3 2 5 5 3" xfId="5340" xr:uid="{00000000-0005-0000-0000-0000C4140000}"/>
    <cellStyle name="Calculation 4 3 2 5 5 4" xfId="5341" xr:uid="{00000000-0005-0000-0000-0000C5140000}"/>
    <cellStyle name="Calculation 4 3 2 5 6" xfId="5342" xr:uid="{00000000-0005-0000-0000-0000C6140000}"/>
    <cellStyle name="Calculation 4 3 2 5 6 2" xfId="5343" xr:uid="{00000000-0005-0000-0000-0000C7140000}"/>
    <cellStyle name="Calculation 4 3 2 5 6 3" xfId="5344" xr:uid="{00000000-0005-0000-0000-0000C8140000}"/>
    <cellStyle name="Calculation 4 3 2 5 6 4" xfId="5345" xr:uid="{00000000-0005-0000-0000-0000C9140000}"/>
    <cellStyle name="Calculation 4 3 2 5 7" xfId="5346" xr:uid="{00000000-0005-0000-0000-0000CA140000}"/>
    <cellStyle name="Calculation 4 3 2 5 8" xfId="5347" xr:uid="{00000000-0005-0000-0000-0000CB140000}"/>
    <cellStyle name="Calculation 4 3 2 5 9" xfId="5348" xr:uid="{00000000-0005-0000-0000-0000CC140000}"/>
    <cellStyle name="Calculation 4 3 2 6" xfId="5349" xr:uid="{00000000-0005-0000-0000-0000CD140000}"/>
    <cellStyle name="Calculation 4 3 2 6 2" xfId="5350" xr:uid="{00000000-0005-0000-0000-0000CE140000}"/>
    <cellStyle name="Calculation 4 3 2 6 2 2" xfId="5351" xr:uid="{00000000-0005-0000-0000-0000CF140000}"/>
    <cellStyle name="Calculation 4 3 2 6 2 2 2" xfId="5352" xr:uid="{00000000-0005-0000-0000-0000D0140000}"/>
    <cellStyle name="Calculation 4 3 2 6 2 2 3" xfId="5353" xr:uid="{00000000-0005-0000-0000-0000D1140000}"/>
    <cellStyle name="Calculation 4 3 2 6 2 2 4" xfId="5354" xr:uid="{00000000-0005-0000-0000-0000D2140000}"/>
    <cellStyle name="Calculation 4 3 2 6 2 3" xfId="5355" xr:uid="{00000000-0005-0000-0000-0000D3140000}"/>
    <cellStyle name="Calculation 4 3 2 6 2 4" xfId="5356" xr:uid="{00000000-0005-0000-0000-0000D4140000}"/>
    <cellStyle name="Calculation 4 3 2 6 2 5" xfId="5357" xr:uid="{00000000-0005-0000-0000-0000D5140000}"/>
    <cellStyle name="Calculation 4 3 2 6 2 6" xfId="5358" xr:uid="{00000000-0005-0000-0000-0000D6140000}"/>
    <cellStyle name="Calculation 4 3 2 6 3" xfId="5359" xr:uid="{00000000-0005-0000-0000-0000D7140000}"/>
    <cellStyle name="Calculation 4 3 2 6 3 2" xfId="5360" xr:uid="{00000000-0005-0000-0000-0000D8140000}"/>
    <cellStyle name="Calculation 4 3 2 6 3 2 2" xfId="5361" xr:uid="{00000000-0005-0000-0000-0000D9140000}"/>
    <cellStyle name="Calculation 4 3 2 6 3 2 3" xfId="5362" xr:uid="{00000000-0005-0000-0000-0000DA140000}"/>
    <cellStyle name="Calculation 4 3 2 6 3 2 4" xfId="5363" xr:uid="{00000000-0005-0000-0000-0000DB140000}"/>
    <cellStyle name="Calculation 4 3 2 6 3 3" xfId="5364" xr:uid="{00000000-0005-0000-0000-0000DC140000}"/>
    <cellStyle name="Calculation 4 3 2 6 3 4" xfId="5365" xr:uid="{00000000-0005-0000-0000-0000DD140000}"/>
    <cellStyle name="Calculation 4 3 2 6 3 5" xfId="5366" xr:uid="{00000000-0005-0000-0000-0000DE140000}"/>
    <cellStyle name="Calculation 4 3 2 6 3 6" xfId="5367" xr:uid="{00000000-0005-0000-0000-0000DF140000}"/>
    <cellStyle name="Calculation 4 3 2 6 4" xfId="5368" xr:uid="{00000000-0005-0000-0000-0000E0140000}"/>
    <cellStyle name="Calculation 4 3 2 6 4 2" xfId="5369" xr:uid="{00000000-0005-0000-0000-0000E1140000}"/>
    <cellStyle name="Calculation 4 3 2 6 4 3" xfId="5370" xr:uid="{00000000-0005-0000-0000-0000E2140000}"/>
    <cellStyle name="Calculation 4 3 2 6 4 4" xfId="5371" xr:uid="{00000000-0005-0000-0000-0000E3140000}"/>
    <cellStyle name="Calculation 4 3 2 6 5" xfId="5372" xr:uid="{00000000-0005-0000-0000-0000E4140000}"/>
    <cellStyle name="Calculation 4 3 2 6 5 2" xfId="5373" xr:uid="{00000000-0005-0000-0000-0000E5140000}"/>
    <cellStyle name="Calculation 4 3 2 6 5 3" xfId="5374" xr:uid="{00000000-0005-0000-0000-0000E6140000}"/>
    <cellStyle name="Calculation 4 3 2 6 5 4" xfId="5375" xr:uid="{00000000-0005-0000-0000-0000E7140000}"/>
    <cellStyle name="Calculation 4 3 2 6 6" xfId="5376" xr:uid="{00000000-0005-0000-0000-0000E8140000}"/>
    <cellStyle name="Calculation 4 3 2 6 7" xfId="5377" xr:uid="{00000000-0005-0000-0000-0000E9140000}"/>
    <cellStyle name="Calculation 4 3 2 6 8" xfId="5378" xr:uid="{00000000-0005-0000-0000-0000EA140000}"/>
    <cellStyle name="Calculation 4 3 2 7" xfId="5379" xr:uid="{00000000-0005-0000-0000-0000EB140000}"/>
    <cellStyle name="Calculation 4 3 2 7 2" xfId="5380" xr:uid="{00000000-0005-0000-0000-0000EC140000}"/>
    <cellStyle name="Calculation 4 3 2 7 2 2" xfId="5381" xr:uid="{00000000-0005-0000-0000-0000ED140000}"/>
    <cellStyle name="Calculation 4 3 2 7 2 2 2" xfId="5382" xr:uid="{00000000-0005-0000-0000-0000EE140000}"/>
    <cellStyle name="Calculation 4 3 2 7 2 2 3" xfId="5383" xr:uid="{00000000-0005-0000-0000-0000EF140000}"/>
    <cellStyle name="Calculation 4 3 2 7 2 2 4" xfId="5384" xr:uid="{00000000-0005-0000-0000-0000F0140000}"/>
    <cellStyle name="Calculation 4 3 2 7 2 3" xfId="5385" xr:uid="{00000000-0005-0000-0000-0000F1140000}"/>
    <cellStyle name="Calculation 4 3 2 7 2 4" xfId="5386" xr:uid="{00000000-0005-0000-0000-0000F2140000}"/>
    <cellStyle name="Calculation 4 3 2 7 2 5" xfId="5387" xr:uid="{00000000-0005-0000-0000-0000F3140000}"/>
    <cellStyle name="Calculation 4 3 2 7 2 6" xfId="5388" xr:uid="{00000000-0005-0000-0000-0000F4140000}"/>
    <cellStyle name="Calculation 4 3 2 7 3" xfId="5389" xr:uid="{00000000-0005-0000-0000-0000F5140000}"/>
    <cellStyle name="Calculation 4 3 2 7 3 2" xfId="5390" xr:uid="{00000000-0005-0000-0000-0000F6140000}"/>
    <cellStyle name="Calculation 4 3 2 7 3 3" xfId="5391" xr:uid="{00000000-0005-0000-0000-0000F7140000}"/>
    <cellStyle name="Calculation 4 3 2 7 3 4" xfId="5392" xr:uid="{00000000-0005-0000-0000-0000F8140000}"/>
    <cellStyle name="Calculation 4 3 2 7 4" xfId="5393" xr:uid="{00000000-0005-0000-0000-0000F9140000}"/>
    <cellStyle name="Calculation 4 3 2 7 5" xfId="5394" xr:uid="{00000000-0005-0000-0000-0000FA140000}"/>
    <cellStyle name="Calculation 4 3 2 7 6" xfId="5395" xr:uid="{00000000-0005-0000-0000-0000FB140000}"/>
    <cellStyle name="Calculation 4 3 2 7 7" xfId="5396" xr:uid="{00000000-0005-0000-0000-0000FC140000}"/>
    <cellStyle name="Calculation 4 3 2 8" xfId="5397" xr:uid="{00000000-0005-0000-0000-0000FD140000}"/>
    <cellStyle name="Calculation 4 3 2 8 2" xfId="5398" xr:uid="{00000000-0005-0000-0000-0000FE140000}"/>
    <cellStyle name="Calculation 4 3 2 8 2 2" xfId="5399" xr:uid="{00000000-0005-0000-0000-0000FF140000}"/>
    <cellStyle name="Calculation 4 3 2 8 2 3" xfId="5400" xr:uid="{00000000-0005-0000-0000-000000150000}"/>
    <cellStyle name="Calculation 4 3 2 8 2 4" xfId="5401" xr:uid="{00000000-0005-0000-0000-000001150000}"/>
    <cellStyle name="Calculation 4 3 2 8 3" xfId="5402" xr:uid="{00000000-0005-0000-0000-000002150000}"/>
    <cellStyle name="Calculation 4 3 2 8 4" xfId="5403" xr:uid="{00000000-0005-0000-0000-000003150000}"/>
    <cellStyle name="Calculation 4 3 2 8 5" xfId="5404" xr:uid="{00000000-0005-0000-0000-000004150000}"/>
    <cellStyle name="Calculation 4 3 2 8 6" xfId="5405" xr:uid="{00000000-0005-0000-0000-000005150000}"/>
    <cellStyle name="Calculation 4 3 2 9" xfId="5406" xr:uid="{00000000-0005-0000-0000-000006150000}"/>
    <cellStyle name="Calculation 4 3 2 9 2" xfId="5407" xr:uid="{00000000-0005-0000-0000-000007150000}"/>
    <cellStyle name="Calculation 4 3 2 9 2 2" xfId="5408" xr:uid="{00000000-0005-0000-0000-000008150000}"/>
    <cellStyle name="Calculation 4 3 2 9 2 3" xfId="5409" xr:uid="{00000000-0005-0000-0000-000009150000}"/>
    <cellStyle name="Calculation 4 3 2 9 2 4" xfId="5410" xr:uid="{00000000-0005-0000-0000-00000A150000}"/>
    <cellStyle name="Calculation 4 3 2 9 3" xfId="5411" xr:uid="{00000000-0005-0000-0000-00000B150000}"/>
    <cellStyle name="Calculation 4 3 2 9 4" xfId="5412" xr:uid="{00000000-0005-0000-0000-00000C150000}"/>
    <cellStyle name="Calculation 4 3 2 9 5" xfId="5413" xr:uid="{00000000-0005-0000-0000-00000D150000}"/>
    <cellStyle name="Calculation 4 3 2 9 6" xfId="5414" xr:uid="{00000000-0005-0000-0000-00000E150000}"/>
    <cellStyle name="Calculation 4 3 3" xfId="5415" xr:uid="{00000000-0005-0000-0000-00000F150000}"/>
    <cellStyle name="Calculation 4 3 3 2" xfId="5416" xr:uid="{00000000-0005-0000-0000-000010150000}"/>
    <cellStyle name="Calculation 4 3 3 2 2" xfId="5417" xr:uid="{00000000-0005-0000-0000-000011150000}"/>
    <cellStyle name="Calculation 4 3 3 2 3" xfId="5418" xr:uid="{00000000-0005-0000-0000-000012150000}"/>
    <cellStyle name="Calculation 4 3 3 2 4" xfId="5419" xr:uid="{00000000-0005-0000-0000-000013150000}"/>
    <cellStyle name="Calculation 4 3 3 3" xfId="5420" xr:uid="{00000000-0005-0000-0000-000014150000}"/>
    <cellStyle name="Calculation 4 3 3 4" xfId="5421" xr:uid="{00000000-0005-0000-0000-000015150000}"/>
    <cellStyle name="Calculation 4 3 3 5" xfId="5422" xr:uid="{00000000-0005-0000-0000-000016150000}"/>
    <cellStyle name="Calculation 4 3 3 6" xfId="5423" xr:uid="{00000000-0005-0000-0000-000017150000}"/>
    <cellStyle name="Calculation 4 3 4" xfId="5424" xr:uid="{00000000-0005-0000-0000-000018150000}"/>
    <cellStyle name="Calculation 4 3 4 2" xfId="5425" xr:uid="{00000000-0005-0000-0000-000019150000}"/>
    <cellStyle name="Calculation 4 3 4 3" xfId="5426" xr:uid="{00000000-0005-0000-0000-00001A150000}"/>
    <cellStyle name="Calculation 4 3 4 4" xfId="5427" xr:uid="{00000000-0005-0000-0000-00001B150000}"/>
    <cellStyle name="Calculation 4 3 5" xfId="5428" xr:uid="{00000000-0005-0000-0000-00001C150000}"/>
    <cellStyle name="Calculation 4 3 6" xfId="5429" xr:uid="{00000000-0005-0000-0000-00001D150000}"/>
    <cellStyle name="Calculation 4 3 7" xfId="5430" xr:uid="{00000000-0005-0000-0000-00001E150000}"/>
    <cellStyle name="Calculation 4 4" xfId="5431" xr:uid="{00000000-0005-0000-0000-00001F150000}"/>
    <cellStyle name="Calculation 4 4 10" xfId="5432" xr:uid="{00000000-0005-0000-0000-000020150000}"/>
    <cellStyle name="Calculation 4 4 10 2" xfId="5433" xr:uid="{00000000-0005-0000-0000-000021150000}"/>
    <cellStyle name="Calculation 4 4 10 3" xfId="5434" xr:uid="{00000000-0005-0000-0000-000022150000}"/>
    <cellStyle name="Calculation 4 4 10 4" xfId="5435" xr:uid="{00000000-0005-0000-0000-000023150000}"/>
    <cellStyle name="Calculation 4 4 11" xfId="5436" xr:uid="{00000000-0005-0000-0000-000024150000}"/>
    <cellStyle name="Calculation 4 4 11 2" xfId="5437" xr:uid="{00000000-0005-0000-0000-000025150000}"/>
    <cellStyle name="Calculation 4 4 11 3" xfId="5438" xr:uid="{00000000-0005-0000-0000-000026150000}"/>
    <cellStyle name="Calculation 4 4 11 4" xfId="5439" xr:uid="{00000000-0005-0000-0000-000027150000}"/>
    <cellStyle name="Calculation 4 4 12" xfId="5440" xr:uid="{00000000-0005-0000-0000-000028150000}"/>
    <cellStyle name="Calculation 4 4 13" xfId="5441" xr:uid="{00000000-0005-0000-0000-000029150000}"/>
    <cellStyle name="Calculation 4 4 14" xfId="5442" xr:uid="{00000000-0005-0000-0000-00002A150000}"/>
    <cellStyle name="Calculation 4 4 2" xfId="5443" xr:uid="{00000000-0005-0000-0000-00002B150000}"/>
    <cellStyle name="Calculation 4 4 2 2" xfId="5444" xr:uid="{00000000-0005-0000-0000-00002C150000}"/>
    <cellStyle name="Calculation 4 4 2 2 2" xfId="5445" xr:uid="{00000000-0005-0000-0000-00002D150000}"/>
    <cellStyle name="Calculation 4 4 2 2 2 2" xfId="5446" xr:uid="{00000000-0005-0000-0000-00002E150000}"/>
    <cellStyle name="Calculation 4 4 2 2 2 2 2" xfId="5447" xr:uid="{00000000-0005-0000-0000-00002F150000}"/>
    <cellStyle name="Calculation 4 4 2 2 2 2 3" xfId="5448" xr:uid="{00000000-0005-0000-0000-000030150000}"/>
    <cellStyle name="Calculation 4 4 2 2 2 2 4" xfId="5449" xr:uid="{00000000-0005-0000-0000-000031150000}"/>
    <cellStyle name="Calculation 4 4 2 2 2 3" xfId="5450" xr:uid="{00000000-0005-0000-0000-000032150000}"/>
    <cellStyle name="Calculation 4 4 2 2 2 4" xfId="5451" xr:uid="{00000000-0005-0000-0000-000033150000}"/>
    <cellStyle name="Calculation 4 4 2 2 2 5" xfId="5452" xr:uid="{00000000-0005-0000-0000-000034150000}"/>
    <cellStyle name="Calculation 4 4 2 2 2 6" xfId="5453" xr:uid="{00000000-0005-0000-0000-000035150000}"/>
    <cellStyle name="Calculation 4 4 2 2 3" xfId="5454" xr:uid="{00000000-0005-0000-0000-000036150000}"/>
    <cellStyle name="Calculation 4 4 2 2 3 2" xfId="5455" xr:uid="{00000000-0005-0000-0000-000037150000}"/>
    <cellStyle name="Calculation 4 4 2 2 3 3" xfId="5456" xr:uid="{00000000-0005-0000-0000-000038150000}"/>
    <cellStyle name="Calculation 4 4 2 2 3 4" xfId="5457" xr:uid="{00000000-0005-0000-0000-000039150000}"/>
    <cellStyle name="Calculation 4 4 2 2 4" xfId="5458" xr:uid="{00000000-0005-0000-0000-00003A150000}"/>
    <cellStyle name="Calculation 4 4 2 2 5" xfId="5459" xr:uid="{00000000-0005-0000-0000-00003B150000}"/>
    <cellStyle name="Calculation 4 4 2 2 6" xfId="5460" xr:uid="{00000000-0005-0000-0000-00003C150000}"/>
    <cellStyle name="Calculation 4 4 2 2 7" xfId="5461" xr:uid="{00000000-0005-0000-0000-00003D150000}"/>
    <cellStyle name="Calculation 4 4 2 3" xfId="5462" xr:uid="{00000000-0005-0000-0000-00003E150000}"/>
    <cellStyle name="Calculation 4 4 2 3 2" xfId="5463" xr:uid="{00000000-0005-0000-0000-00003F150000}"/>
    <cellStyle name="Calculation 4 4 2 3 2 2" xfId="5464" xr:uid="{00000000-0005-0000-0000-000040150000}"/>
    <cellStyle name="Calculation 4 4 2 3 2 3" xfId="5465" xr:uid="{00000000-0005-0000-0000-000041150000}"/>
    <cellStyle name="Calculation 4 4 2 3 2 4" xfId="5466" xr:uid="{00000000-0005-0000-0000-000042150000}"/>
    <cellStyle name="Calculation 4 4 2 3 3" xfId="5467" xr:uid="{00000000-0005-0000-0000-000043150000}"/>
    <cellStyle name="Calculation 4 4 2 3 4" xfId="5468" xr:uid="{00000000-0005-0000-0000-000044150000}"/>
    <cellStyle name="Calculation 4 4 2 3 5" xfId="5469" xr:uid="{00000000-0005-0000-0000-000045150000}"/>
    <cellStyle name="Calculation 4 4 2 3 6" xfId="5470" xr:uid="{00000000-0005-0000-0000-000046150000}"/>
    <cellStyle name="Calculation 4 4 2 4" xfId="5471" xr:uid="{00000000-0005-0000-0000-000047150000}"/>
    <cellStyle name="Calculation 4 4 2 4 2" xfId="5472" xr:uid="{00000000-0005-0000-0000-000048150000}"/>
    <cellStyle name="Calculation 4 4 2 4 2 2" xfId="5473" xr:uid="{00000000-0005-0000-0000-000049150000}"/>
    <cellStyle name="Calculation 4 4 2 4 2 3" xfId="5474" xr:uid="{00000000-0005-0000-0000-00004A150000}"/>
    <cellStyle name="Calculation 4 4 2 4 2 4" xfId="5475" xr:uid="{00000000-0005-0000-0000-00004B150000}"/>
    <cellStyle name="Calculation 4 4 2 4 3" xfId="5476" xr:uid="{00000000-0005-0000-0000-00004C150000}"/>
    <cellStyle name="Calculation 4 4 2 4 4" xfId="5477" xr:uid="{00000000-0005-0000-0000-00004D150000}"/>
    <cellStyle name="Calculation 4 4 2 4 5" xfId="5478" xr:uid="{00000000-0005-0000-0000-00004E150000}"/>
    <cellStyle name="Calculation 4 4 2 4 6" xfId="5479" xr:uid="{00000000-0005-0000-0000-00004F150000}"/>
    <cellStyle name="Calculation 4 4 2 5" xfId="5480" xr:uid="{00000000-0005-0000-0000-000050150000}"/>
    <cellStyle name="Calculation 4 4 2 5 2" xfId="5481" xr:uid="{00000000-0005-0000-0000-000051150000}"/>
    <cellStyle name="Calculation 4 4 2 5 3" xfId="5482" xr:uid="{00000000-0005-0000-0000-000052150000}"/>
    <cellStyle name="Calculation 4 4 2 5 4" xfId="5483" xr:uid="{00000000-0005-0000-0000-000053150000}"/>
    <cellStyle name="Calculation 4 4 2 6" xfId="5484" xr:uid="{00000000-0005-0000-0000-000054150000}"/>
    <cellStyle name="Calculation 4 4 2 6 2" xfId="5485" xr:uid="{00000000-0005-0000-0000-000055150000}"/>
    <cellStyle name="Calculation 4 4 2 6 3" xfId="5486" xr:uid="{00000000-0005-0000-0000-000056150000}"/>
    <cellStyle name="Calculation 4 4 2 6 4" xfId="5487" xr:uid="{00000000-0005-0000-0000-000057150000}"/>
    <cellStyle name="Calculation 4 4 2 7" xfId="5488" xr:uid="{00000000-0005-0000-0000-000058150000}"/>
    <cellStyle name="Calculation 4 4 2 8" xfId="5489" xr:uid="{00000000-0005-0000-0000-000059150000}"/>
    <cellStyle name="Calculation 4 4 2 9" xfId="5490" xr:uid="{00000000-0005-0000-0000-00005A150000}"/>
    <cellStyle name="Calculation 4 4 3" xfId="5491" xr:uid="{00000000-0005-0000-0000-00005B150000}"/>
    <cellStyle name="Calculation 4 4 3 2" xfId="5492" xr:uid="{00000000-0005-0000-0000-00005C150000}"/>
    <cellStyle name="Calculation 4 4 3 2 2" xfId="5493" xr:uid="{00000000-0005-0000-0000-00005D150000}"/>
    <cellStyle name="Calculation 4 4 3 2 2 2" xfId="5494" xr:uid="{00000000-0005-0000-0000-00005E150000}"/>
    <cellStyle name="Calculation 4 4 3 2 2 3" xfId="5495" xr:uid="{00000000-0005-0000-0000-00005F150000}"/>
    <cellStyle name="Calculation 4 4 3 2 2 4" xfId="5496" xr:uid="{00000000-0005-0000-0000-000060150000}"/>
    <cellStyle name="Calculation 4 4 3 2 3" xfId="5497" xr:uid="{00000000-0005-0000-0000-000061150000}"/>
    <cellStyle name="Calculation 4 4 3 2 4" xfId="5498" xr:uid="{00000000-0005-0000-0000-000062150000}"/>
    <cellStyle name="Calculation 4 4 3 2 5" xfId="5499" xr:uid="{00000000-0005-0000-0000-000063150000}"/>
    <cellStyle name="Calculation 4 4 3 2 6" xfId="5500" xr:uid="{00000000-0005-0000-0000-000064150000}"/>
    <cellStyle name="Calculation 4 4 3 3" xfId="5501" xr:uid="{00000000-0005-0000-0000-000065150000}"/>
    <cellStyle name="Calculation 4 4 3 3 2" xfId="5502" xr:uid="{00000000-0005-0000-0000-000066150000}"/>
    <cellStyle name="Calculation 4 4 3 3 2 2" xfId="5503" xr:uid="{00000000-0005-0000-0000-000067150000}"/>
    <cellStyle name="Calculation 4 4 3 3 2 3" xfId="5504" xr:uid="{00000000-0005-0000-0000-000068150000}"/>
    <cellStyle name="Calculation 4 4 3 3 2 4" xfId="5505" xr:uid="{00000000-0005-0000-0000-000069150000}"/>
    <cellStyle name="Calculation 4 4 3 3 3" xfId="5506" xr:uid="{00000000-0005-0000-0000-00006A150000}"/>
    <cellStyle name="Calculation 4 4 3 3 4" xfId="5507" xr:uid="{00000000-0005-0000-0000-00006B150000}"/>
    <cellStyle name="Calculation 4 4 3 3 5" xfId="5508" xr:uid="{00000000-0005-0000-0000-00006C150000}"/>
    <cellStyle name="Calculation 4 4 3 3 6" xfId="5509" xr:uid="{00000000-0005-0000-0000-00006D150000}"/>
    <cellStyle name="Calculation 4 4 3 4" xfId="5510" xr:uid="{00000000-0005-0000-0000-00006E150000}"/>
    <cellStyle name="Calculation 4 4 3 4 2" xfId="5511" xr:uid="{00000000-0005-0000-0000-00006F150000}"/>
    <cellStyle name="Calculation 4 4 3 4 3" xfId="5512" xr:uid="{00000000-0005-0000-0000-000070150000}"/>
    <cellStyle name="Calculation 4 4 3 4 4" xfId="5513" xr:uid="{00000000-0005-0000-0000-000071150000}"/>
    <cellStyle name="Calculation 4 4 3 5" xfId="5514" xr:uid="{00000000-0005-0000-0000-000072150000}"/>
    <cellStyle name="Calculation 4 4 3 5 2" xfId="5515" xr:uid="{00000000-0005-0000-0000-000073150000}"/>
    <cellStyle name="Calculation 4 4 3 5 3" xfId="5516" xr:uid="{00000000-0005-0000-0000-000074150000}"/>
    <cellStyle name="Calculation 4 4 3 5 4" xfId="5517" xr:uid="{00000000-0005-0000-0000-000075150000}"/>
    <cellStyle name="Calculation 4 4 3 6" xfId="5518" xr:uid="{00000000-0005-0000-0000-000076150000}"/>
    <cellStyle name="Calculation 4 4 3 7" xfId="5519" xr:uid="{00000000-0005-0000-0000-000077150000}"/>
    <cellStyle name="Calculation 4 4 3 8" xfId="5520" xr:uid="{00000000-0005-0000-0000-000078150000}"/>
    <cellStyle name="Calculation 4 4 4" xfId="5521" xr:uid="{00000000-0005-0000-0000-000079150000}"/>
    <cellStyle name="Calculation 4 4 4 2" xfId="5522" xr:uid="{00000000-0005-0000-0000-00007A150000}"/>
    <cellStyle name="Calculation 4 4 4 2 2" xfId="5523" xr:uid="{00000000-0005-0000-0000-00007B150000}"/>
    <cellStyle name="Calculation 4 4 4 2 2 2" xfId="5524" xr:uid="{00000000-0005-0000-0000-00007C150000}"/>
    <cellStyle name="Calculation 4 4 4 2 2 3" xfId="5525" xr:uid="{00000000-0005-0000-0000-00007D150000}"/>
    <cellStyle name="Calculation 4 4 4 2 2 4" xfId="5526" xr:uid="{00000000-0005-0000-0000-00007E150000}"/>
    <cellStyle name="Calculation 4 4 4 2 3" xfId="5527" xr:uid="{00000000-0005-0000-0000-00007F150000}"/>
    <cellStyle name="Calculation 4 4 4 2 4" xfId="5528" xr:uid="{00000000-0005-0000-0000-000080150000}"/>
    <cellStyle name="Calculation 4 4 4 2 5" xfId="5529" xr:uid="{00000000-0005-0000-0000-000081150000}"/>
    <cellStyle name="Calculation 4 4 4 2 6" xfId="5530" xr:uid="{00000000-0005-0000-0000-000082150000}"/>
    <cellStyle name="Calculation 4 4 4 3" xfId="5531" xr:uid="{00000000-0005-0000-0000-000083150000}"/>
    <cellStyle name="Calculation 4 4 4 3 2" xfId="5532" xr:uid="{00000000-0005-0000-0000-000084150000}"/>
    <cellStyle name="Calculation 4 4 4 3 2 2" xfId="5533" xr:uid="{00000000-0005-0000-0000-000085150000}"/>
    <cellStyle name="Calculation 4 4 4 3 2 3" xfId="5534" xr:uid="{00000000-0005-0000-0000-000086150000}"/>
    <cellStyle name="Calculation 4 4 4 3 2 4" xfId="5535" xr:uid="{00000000-0005-0000-0000-000087150000}"/>
    <cellStyle name="Calculation 4 4 4 3 3" xfId="5536" xr:uid="{00000000-0005-0000-0000-000088150000}"/>
    <cellStyle name="Calculation 4 4 4 3 4" xfId="5537" xr:uid="{00000000-0005-0000-0000-000089150000}"/>
    <cellStyle name="Calculation 4 4 4 3 5" xfId="5538" xr:uid="{00000000-0005-0000-0000-00008A150000}"/>
    <cellStyle name="Calculation 4 4 4 3 6" xfId="5539" xr:uid="{00000000-0005-0000-0000-00008B150000}"/>
    <cellStyle name="Calculation 4 4 4 4" xfId="5540" xr:uid="{00000000-0005-0000-0000-00008C150000}"/>
    <cellStyle name="Calculation 4 4 4 4 2" xfId="5541" xr:uid="{00000000-0005-0000-0000-00008D150000}"/>
    <cellStyle name="Calculation 4 4 4 4 3" xfId="5542" xr:uid="{00000000-0005-0000-0000-00008E150000}"/>
    <cellStyle name="Calculation 4 4 4 4 4" xfId="5543" xr:uid="{00000000-0005-0000-0000-00008F150000}"/>
    <cellStyle name="Calculation 4 4 4 5" xfId="5544" xr:uid="{00000000-0005-0000-0000-000090150000}"/>
    <cellStyle name="Calculation 4 4 4 5 2" xfId="5545" xr:uid="{00000000-0005-0000-0000-000091150000}"/>
    <cellStyle name="Calculation 4 4 4 5 3" xfId="5546" xr:uid="{00000000-0005-0000-0000-000092150000}"/>
    <cellStyle name="Calculation 4 4 4 5 4" xfId="5547" xr:uid="{00000000-0005-0000-0000-000093150000}"/>
    <cellStyle name="Calculation 4 4 4 6" xfId="5548" xr:uid="{00000000-0005-0000-0000-000094150000}"/>
    <cellStyle name="Calculation 4 4 4 7" xfId="5549" xr:uid="{00000000-0005-0000-0000-000095150000}"/>
    <cellStyle name="Calculation 4 4 4 8" xfId="5550" xr:uid="{00000000-0005-0000-0000-000096150000}"/>
    <cellStyle name="Calculation 4 4 5" xfId="5551" xr:uid="{00000000-0005-0000-0000-000097150000}"/>
    <cellStyle name="Calculation 4 4 5 10" xfId="5552" xr:uid="{00000000-0005-0000-0000-000098150000}"/>
    <cellStyle name="Calculation 4 4 5 2" xfId="5553" xr:uid="{00000000-0005-0000-0000-000099150000}"/>
    <cellStyle name="Calculation 4 4 5 2 2" xfId="5554" xr:uid="{00000000-0005-0000-0000-00009A150000}"/>
    <cellStyle name="Calculation 4 4 5 2 2 2" xfId="5555" xr:uid="{00000000-0005-0000-0000-00009B150000}"/>
    <cellStyle name="Calculation 4 4 5 2 2 3" xfId="5556" xr:uid="{00000000-0005-0000-0000-00009C150000}"/>
    <cellStyle name="Calculation 4 4 5 2 2 4" xfId="5557" xr:uid="{00000000-0005-0000-0000-00009D150000}"/>
    <cellStyle name="Calculation 4 4 5 2 3" xfId="5558" xr:uid="{00000000-0005-0000-0000-00009E150000}"/>
    <cellStyle name="Calculation 4 4 5 2 4" xfId="5559" xr:uid="{00000000-0005-0000-0000-00009F150000}"/>
    <cellStyle name="Calculation 4 4 5 2 5" xfId="5560" xr:uid="{00000000-0005-0000-0000-0000A0150000}"/>
    <cellStyle name="Calculation 4 4 5 2 6" xfId="5561" xr:uid="{00000000-0005-0000-0000-0000A1150000}"/>
    <cellStyle name="Calculation 4 4 5 3" xfId="5562" xr:uid="{00000000-0005-0000-0000-0000A2150000}"/>
    <cellStyle name="Calculation 4 4 5 3 2" xfId="5563" xr:uid="{00000000-0005-0000-0000-0000A3150000}"/>
    <cellStyle name="Calculation 4 4 5 3 2 2" xfId="5564" xr:uid="{00000000-0005-0000-0000-0000A4150000}"/>
    <cellStyle name="Calculation 4 4 5 3 2 3" xfId="5565" xr:uid="{00000000-0005-0000-0000-0000A5150000}"/>
    <cellStyle name="Calculation 4 4 5 3 2 4" xfId="5566" xr:uid="{00000000-0005-0000-0000-0000A6150000}"/>
    <cellStyle name="Calculation 4 4 5 3 3" xfId="5567" xr:uid="{00000000-0005-0000-0000-0000A7150000}"/>
    <cellStyle name="Calculation 4 4 5 3 4" xfId="5568" xr:uid="{00000000-0005-0000-0000-0000A8150000}"/>
    <cellStyle name="Calculation 4 4 5 3 5" xfId="5569" xr:uid="{00000000-0005-0000-0000-0000A9150000}"/>
    <cellStyle name="Calculation 4 4 5 3 6" xfId="5570" xr:uid="{00000000-0005-0000-0000-0000AA150000}"/>
    <cellStyle name="Calculation 4 4 5 4" xfId="5571" xr:uid="{00000000-0005-0000-0000-0000AB150000}"/>
    <cellStyle name="Calculation 4 4 5 4 2" xfId="5572" xr:uid="{00000000-0005-0000-0000-0000AC150000}"/>
    <cellStyle name="Calculation 4 4 5 4 2 2" xfId="5573" xr:uid="{00000000-0005-0000-0000-0000AD150000}"/>
    <cellStyle name="Calculation 4 4 5 4 2 3" xfId="5574" xr:uid="{00000000-0005-0000-0000-0000AE150000}"/>
    <cellStyle name="Calculation 4 4 5 4 2 4" xfId="5575" xr:uid="{00000000-0005-0000-0000-0000AF150000}"/>
    <cellStyle name="Calculation 4 4 5 4 3" xfId="5576" xr:uid="{00000000-0005-0000-0000-0000B0150000}"/>
    <cellStyle name="Calculation 4 4 5 4 4" xfId="5577" xr:uid="{00000000-0005-0000-0000-0000B1150000}"/>
    <cellStyle name="Calculation 4 4 5 4 5" xfId="5578" xr:uid="{00000000-0005-0000-0000-0000B2150000}"/>
    <cellStyle name="Calculation 4 4 5 4 6" xfId="5579" xr:uid="{00000000-0005-0000-0000-0000B3150000}"/>
    <cellStyle name="Calculation 4 4 5 5" xfId="5580" xr:uid="{00000000-0005-0000-0000-0000B4150000}"/>
    <cellStyle name="Calculation 4 4 5 5 2" xfId="5581" xr:uid="{00000000-0005-0000-0000-0000B5150000}"/>
    <cellStyle name="Calculation 4 4 5 5 3" xfId="5582" xr:uid="{00000000-0005-0000-0000-0000B6150000}"/>
    <cellStyle name="Calculation 4 4 5 5 4" xfId="5583" xr:uid="{00000000-0005-0000-0000-0000B7150000}"/>
    <cellStyle name="Calculation 4 4 5 6" xfId="5584" xr:uid="{00000000-0005-0000-0000-0000B8150000}"/>
    <cellStyle name="Calculation 4 4 5 6 2" xfId="5585" xr:uid="{00000000-0005-0000-0000-0000B9150000}"/>
    <cellStyle name="Calculation 4 4 5 6 3" xfId="5586" xr:uid="{00000000-0005-0000-0000-0000BA150000}"/>
    <cellStyle name="Calculation 4 4 5 6 4" xfId="5587" xr:uid="{00000000-0005-0000-0000-0000BB150000}"/>
    <cellStyle name="Calculation 4 4 5 7" xfId="5588" xr:uid="{00000000-0005-0000-0000-0000BC150000}"/>
    <cellStyle name="Calculation 4 4 5 8" xfId="5589" xr:uid="{00000000-0005-0000-0000-0000BD150000}"/>
    <cellStyle name="Calculation 4 4 5 9" xfId="5590" xr:uid="{00000000-0005-0000-0000-0000BE150000}"/>
    <cellStyle name="Calculation 4 4 6" xfId="5591" xr:uid="{00000000-0005-0000-0000-0000BF150000}"/>
    <cellStyle name="Calculation 4 4 6 2" xfId="5592" xr:uid="{00000000-0005-0000-0000-0000C0150000}"/>
    <cellStyle name="Calculation 4 4 6 2 2" xfId="5593" xr:uid="{00000000-0005-0000-0000-0000C1150000}"/>
    <cellStyle name="Calculation 4 4 6 2 2 2" xfId="5594" xr:uid="{00000000-0005-0000-0000-0000C2150000}"/>
    <cellStyle name="Calculation 4 4 6 2 2 3" xfId="5595" xr:uid="{00000000-0005-0000-0000-0000C3150000}"/>
    <cellStyle name="Calculation 4 4 6 2 2 4" xfId="5596" xr:uid="{00000000-0005-0000-0000-0000C4150000}"/>
    <cellStyle name="Calculation 4 4 6 2 3" xfId="5597" xr:uid="{00000000-0005-0000-0000-0000C5150000}"/>
    <cellStyle name="Calculation 4 4 6 2 4" xfId="5598" xr:uid="{00000000-0005-0000-0000-0000C6150000}"/>
    <cellStyle name="Calculation 4 4 6 2 5" xfId="5599" xr:uid="{00000000-0005-0000-0000-0000C7150000}"/>
    <cellStyle name="Calculation 4 4 6 2 6" xfId="5600" xr:uid="{00000000-0005-0000-0000-0000C8150000}"/>
    <cellStyle name="Calculation 4 4 6 3" xfId="5601" xr:uid="{00000000-0005-0000-0000-0000C9150000}"/>
    <cellStyle name="Calculation 4 4 6 3 2" xfId="5602" xr:uid="{00000000-0005-0000-0000-0000CA150000}"/>
    <cellStyle name="Calculation 4 4 6 3 2 2" xfId="5603" xr:uid="{00000000-0005-0000-0000-0000CB150000}"/>
    <cellStyle name="Calculation 4 4 6 3 2 3" xfId="5604" xr:uid="{00000000-0005-0000-0000-0000CC150000}"/>
    <cellStyle name="Calculation 4 4 6 3 2 4" xfId="5605" xr:uid="{00000000-0005-0000-0000-0000CD150000}"/>
    <cellStyle name="Calculation 4 4 6 3 3" xfId="5606" xr:uid="{00000000-0005-0000-0000-0000CE150000}"/>
    <cellStyle name="Calculation 4 4 6 3 4" xfId="5607" xr:uid="{00000000-0005-0000-0000-0000CF150000}"/>
    <cellStyle name="Calculation 4 4 6 3 5" xfId="5608" xr:uid="{00000000-0005-0000-0000-0000D0150000}"/>
    <cellStyle name="Calculation 4 4 6 3 6" xfId="5609" xr:uid="{00000000-0005-0000-0000-0000D1150000}"/>
    <cellStyle name="Calculation 4 4 6 4" xfId="5610" xr:uid="{00000000-0005-0000-0000-0000D2150000}"/>
    <cellStyle name="Calculation 4 4 6 4 2" xfId="5611" xr:uid="{00000000-0005-0000-0000-0000D3150000}"/>
    <cellStyle name="Calculation 4 4 6 4 3" xfId="5612" xr:uid="{00000000-0005-0000-0000-0000D4150000}"/>
    <cellStyle name="Calculation 4 4 6 4 4" xfId="5613" xr:uid="{00000000-0005-0000-0000-0000D5150000}"/>
    <cellStyle name="Calculation 4 4 6 5" xfId="5614" xr:uid="{00000000-0005-0000-0000-0000D6150000}"/>
    <cellStyle name="Calculation 4 4 6 5 2" xfId="5615" xr:uid="{00000000-0005-0000-0000-0000D7150000}"/>
    <cellStyle name="Calculation 4 4 6 5 3" xfId="5616" xr:uid="{00000000-0005-0000-0000-0000D8150000}"/>
    <cellStyle name="Calculation 4 4 6 5 4" xfId="5617" xr:uid="{00000000-0005-0000-0000-0000D9150000}"/>
    <cellStyle name="Calculation 4 4 6 6" xfId="5618" xr:uid="{00000000-0005-0000-0000-0000DA150000}"/>
    <cellStyle name="Calculation 4 4 6 7" xfId="5619" xr:uid="{00000000-0005-0000-0000-0000DB150000}"/>
    <cellStyle name="Calculation 4 4 6 8" xfId="5620" xr:uid="{00000000-0005-0000-0000-0000DC150000}"/>
    <cellStyle name="Calculation 4 4 7" xfId="5621" xr:uid="{00000000-0005-0000-0000-0000DD150000}"/>
    <cellStyle name="Calculation 4 4 7 2" xfId="5622" xr:uid="{00000000-0005-0000-0000-0000DE150000}"/>
    <cellStyle name="Calculation 4 4 7 2 2" xfId="5623" xr:uid="{00000000-0005-0000-0000-0000DF150000}"/>
    <cellStyle name="Calculation 4 4 7 2 2 2" xfId="5624" xr:uid="{00000000-0005-0000-0000-0000E0150000}"/>
    <cellStyle name="Calculation 4 4 7 2 2 3" xfId="5625" xr:uid="{00000000-0005-0000-0000-0000E1150000}"/>
    <cellStyle name="Calculation 4 4 7 2 2 4" xfId="5626" xr:uid="{00000000-0005-0000-0000-0000E2150000}"/>
    <cellStyle name="Calculation 4 4 7 2 3" xfId="5627" xr:uid="{00000000-0005-0000-0000-0000E3150000}"/>
    <cellStyle name="Calculation 4 4 7 2 4" xfId="5628" xr:uid="{00000000-0005-0000-0000-0000E4150000}"/>
    <cellStyle name="Calculation 4 4 7 2 5" xfId="5629" xr:uid="{00000000-0005-0000-0000-0000E5150000}"/>
    <cellStyle name="Calculation 4 4 7 2 6" xfId="5630" xr:uid="{00000000-0005-0000-0000-0000E6150000}"/>
    <cellStyle name="Calculation 4 4 7 3" xfId="5631" xr:uid="{00000000-0005-0000-0000-0000E7150000}"/>
    <cellStyle name="Calculation 4 4 7 3 2" xfId="5632" xr:uid="{00000000-0005-0000-0000-0000E8150000}"/>
    <cellStyle name="Calculation 4 4 7 3 3" xfId="5633" xr:uid="{00000000-0005-0000-0000-0000E9150000}"/>
    <cellStyle name="Calculation 4 4 7 3 4" xfId="5634" xr:uid="{00000000-0005-0000-0000-0000EA150000}"/>
    <cellStyle name="Calculation 4 4 7 4" xfId="5635" xr:uid="{00000000-0005-0000-0000-0000EB150000}"/>
    <cellStyle name="Calculation 4 4 7 5" xfId="5636" xr:uid="{00000000-0005-0000-0000-0000EC150000}"/>
    <cellStyle name="Calculation 4 4 7 6" xfId="5637" xr:uid="{00000000-0005-0000-0000-0000ED150000}"/>
    <cellStyle name="Calculation 4 4 7 7" xfId="5638" xr:uid="{00000000-0005-0000-0000-0000EE150000}"/>
    <cellStyle name="Calculation 4 4 8" xfId="5639" xr:uid="{00000000-0005-0000-0000-0000EF150000}"/>
    <cellStyle name="Calculation 4 4 8 2" xfId="5640" xr:uid="{00000000-0005-0000-0000-0000F0150000}"/>
    <cellStyle name="Calculation 4 4 8 2 2" xfId="5641" xr:uid="{00000000-0005-0000-0000-0000F1150000}"/>
    <cellStyle name="Calculation 4 4 8 2 3" xfId="5642" xr:uid="{00000000-0005-0000-0000-0000F2150000}"/>
    <cellStyle name="Calculation 4 4 8 2 4" xfId="5643" xr:uid="{00000000-0005-0000-0000-0000F3150000}"/>
    <cellStyle name="Calculation 4 4 8 3" xfId="5644" xr:uid="{00000000-0005-0000-0000-0000F4150000}"/>
    <cellStyle name="Calculation 4 4 8 4" xfId="5645" xr:uid="{00000000-0005-0000-0000-0000F5150000}"/>
    <cellStyle name="Calculation 4 4 8 5" xfId="5646" xr:uid="{00000000-0005-0000-0000-0000F6150000}"/>
    <cellStyle name="Calculation 4 4 8 6" xfId="5647" xr:uid="{00000000-0005-0000-0000-0000F7150000}"/>
    <cellStyle name="Calculation 4 4 9" xfId="5648" xr:uid="{00000000-0005-0000-0000-0000F8150000}"/>
    <cellStyle name="Calculation 4 4 9 2" xfId="5649" xr:uid="{00000000-0005-0000-0000-0000F9150000}"/>
    <cellStyle name="Calculation 4 4 9 2 2" xfId="5650" xr:uid="{00000000-0005-0000-0000-0000FA150000}"/>
    <cellStyle name="Calculation 4 4 9 2 3" xfId="5651" xr:uid="{00000000-0005-0000-0000-0000FB150000}"/>
    <cellStyle name="Calculation 4 4 9 2 4" xfId="5652" xr:uid="{00000000-0005-0000-0000-0000FC150000}"/>
    <cellStyle name="Calculation 4 4 9 3" xfId="5653" xr:uid="{00000000-0005-0000-0000-0000FD150000}"/>
    <cellStyle name="Calculation 4 4 9 4" xfId="5654" xr:uid="{00000000-0005-0000-0000-0000FE150000}"/>
    <cellStyle name="Calculation 4 4 9 5" xfId="5655" xr:uid="{00000000-0005-0000-0000-0000FF150000}"/>
    <cellStyle name="Calculation 4 4 9 6" xfId="5656" xr:uid="{00000000-0005-0000-0000-000000160000}"/>
    <cellStyle name="Calculation 4 5" xfId="5657" xr:uid="{00000000-0005-0000-0000-000001160000}"/>
    <cellStyle name="Calculation 4 5 2" xfId="5658" xr:uid="{00000000-0005-0000-0000-000002160000}"/>
    <cellStyle name="Calculation 4 5 2 2" xfId="5659" xr:uid="{00000000-0005-0000-0000-000003160000}"/>
    <cellStyle name="Calculation 4 5 2 3" xfId="5660" xr:uid="{00000000-0005-0000-0000-000004160000}"/>
    <cellStyle name="Calculation 4 5 2 4" xfId="5661" xr:uid="{00000000-0005-0000-0000-000005160000}"/>
    <cellStyle name="Calculation 4 5 3" xfId="5662" xr:uid="{00000000-0005-0000-0000-000006160000}"/>
    <cellStyle name="Calculation 4 5 4" xfId="5663" xr:uid="{00000000-0005-0000-0000-000007160000}"/>
    <cellStyle name="Calculation 4 5 5" xfId="5664" xr:uid="{00000000-0005-0000-0000-000008160000}"/>
    <cellStyle name="Calculation 4 5 6" xfId="5665" xr:uid="{00000000-0005-0000-0000-000009160000}"/>
    <cellStyle name="Calculation 4 6" xfId="5666" xr:uid="{00000000-0005-0000-0000-00000A160000}"/>
    <cellStyle name="Calculation 4 6 2" xfId="5667" xr:uid="{00000000-0005-0000-0000-00000B160000}"/>
    <cellStyle name="Calculation 4 6 3" xfId="5668" xr:uid="{00000000-0005-0000-0000-00000C160000}"/>
    <cellStyle name="Calculation 4 6 4" xfId="5669" xr:uid="{00000000-0005-0000-0000-00000D160000}"/>
    <cellStyle name="Calculation 4 7" xfId="5670" xr:uid="{00000000-0005-0000-0000-00000E160000}"/>
    <cellStyle name="Calculation 4 8" xfId="5671" xr:uid="{00000000-0005-0000-0000-00000F160000}"/>
    <cellStyle name="Calculation 4 9" xfId="5672" xr:uid="{00000000-0005-0000-0000-000010160000}"/>
    <cellStyle name="Calculation 5" xfId="5673" xr:uid="{00000000-0005-0000-0000-000011160000}"/>
    <cellStyle name="Calculation 5 2" xfId="5674" xr:uid="{00000000-0005-0000-0000-000012160000}"/>
    <cellStyle name="Calculation 5 2 10" xfId="5675" xr:uid="{00000000-0005-0000-0000-000013160000}"/>
    <cellStyle name="Calculation 5 2 10 2" xfId="5676" xr:uid="{00000000-0005-0000-0000-000014160000}"/>
    <cellStyle name="Calculation 5 2 10 3" xfId="5677" xr:uid="{00000000-0005-0000-0000-000015160000}"/>
    <cellStyle name="Calculation 5 2 10 4" xfId="5678" xr:uid="{00000000-0005-0000-0000-000016160000}"/>
    <cellStyle name="Calculation 5 2 11" xfId="5679" xr:uid="{00000000-0005-0000-0000-000017160000}"/>
    <cellStyle name="Calculation 5 2 11 2" xfId="5680" xr:uid="{00000000-0005-0000-0000-000018160000}"/>
    <cellStyle name="Calculation 5 2 11 3" xfId="5681" xr:uid="{00000000-0005-0000-0000-000019160000}"/>
    <cellStyle name="Calculation 5 2 11 4" xfId="5682" xr:uid="{00000000-0005-0000-0000-00001A160000}"/>
    <cellStyle name="Calculation 5 2 12" xfId="5683" xr:uid="{00000000-0005-0000-0000-00001B160000}"/>
    <cellStyle name="Calculation 5 2 13" xfId="5684" xr:uid="{00000000-0005-0000-0000-00001C160000}"/>
    <cellStyle name="Calculation 5 2 14" xfId="5685" xr:uid="{00000000-0005-0000-0000-00001D160000}"/>
    <cellStyle name="Calculation 5 2 2" xfId="5686" xr:uid="{00000000-0005-0000-0000-00001E160000}"/>
    <cellStyle name="Calculation 5 2 2 2" xfId="5687" xr:uid="{00000000-0005-0000-0000-00001F160000}"/>
    <cellStyle name="Calculation 5 2 2 2 2" xfId="5688" xr:uid="{00000000-0005-0000-0000-000020160000}"/>
    <cellStyle name="Calculation 5 2 2 2 2 2" xfId="5689" xr:uid="{00000000-0005-0000-0000-000021160000}"/>
    <cellStyle name="Calculation 5 2 2 2 2 2 2" xfId="5690" xr:uid="{00000000-0005-0000-0000-000022160000}"/>
    <cellStyle name="Calculation 5 2 2 2 2 2 3" xfId="5691" xr:uid="{00000000-0005-0000-0000-000023160000}"/>
    <cellStyle name="Calculation 5 2 2 2 2 2 4" xfId="5692" xr:uid="{00000000-0005-0000-0000-000024160000}"/>
    <cellStyle name="Calculation 5 2 2 2 2 3" xfId="5693" xr:uid="{00000000-0005-0000-0000-000025160000}"/>
    <cellStyle name="Calculation 5 2 2 2 2 4" xfId="5694" xr:uid="{00000000-0005-0000-0000-000026160000}"/>
    <cellStyle name="Calculation 5 2 2 2 2 5" xfId="5695" xr:uid="{00000000-0005-0000-0000-000027160000}"/>
    <cellStyle name="Calculation 5 2 2 2 2 6" xfId="5696" xr:uid="{00000000-0005-0000-0000-000028160000}"/>
    <cellStyle name="Calculation 5 2 2 2 3" xfId="5697" xr:uid="{00000000-0005-0000-0000-000029160000}"/>
    <cellStyle name="Calculation 5 2 2 2 3 2" xfId="5698" xr:uid="{00000000-0005-0000-0000-00002A160000}"/>
    <cellStyle name="Calculation 5 2 2 2 3 3" xfId="5699" xr:uid="{00000000-0005-0000-0000-00002B160000}"/>
    <cellStyle name="Calculation 5 2 2 2 3 4" xfId="5700" xr:uid="{00000000-0005-0000-0000-00002C160000}"/>
    <cellStyle name="Calculation 5 2 2 2 4" xfId="5701" xr:uid="{00000000-0005-0000-0000-00002D160000}"/>
    <cellStyle name="Calculation 5 2 2 2 5" xfId="5702" xr:uid="{00000000-0005-0000-0000-00002E160000}"/>
    <cellStyle name="Calculation 5 2 2 2 6" xfId="5703" xr:uid="{00000000-0005-0000-0000-00002F160000}"/>
    <cellStyle name="Calculation 5 2 2 2 7" xfId="5704" xr:uid="{00000000-0005-0000-0000-000030160000}"/>
    <cellStyle name="Calculation 5 2 2 3" xfId="5705" xr:uid="{00000000-0005-0000-0000-000031160000}"/>
    <cellStyle name="Calculation 5 2 2 3 2" xfId="5706" xr:uid="{00000000-0005-0000-0000-000032160000}"/>
    <cellStyle name="Calculation 5 2 2 3 2 2" xfId="5707" xr:uid="{00000000-0005-0000-0000-000033160000}"/>
    <cellStyle name="Calculation 5 2 2 3 2 3" xfId="5708" xr:uid="{00000000-0005-0000-0000-000034160000}"/>
    <cellStyle name="Calculation 5 2 2 3 2 4" xfId="5709" xr:uid="{00000000-0005-0000-0000-000035160000}"/>
    <cellStyle name="Calculation 5 2 2 3 3" xfId="5710" xr:uid="{00000000-0005-0000-0000-000036160000}"/>
    <cellStyle name="Calculation 5 2 2 3 4" xfId="5711" xr:uid="{00000000-0005-0000-0000-000037160000}"/>
    <cellStyle name="Calculation 5 2 2 3 5" xfId="5712" xr:uid="{00000000-0005-0000-0000-000038160000}"/>
    <cellStyle name="Calculation 5 2 2 3 6" xfId="5713" xr:uid="{00000000-0005-0000-0000-000039160000}"/>
    <cellStyle name="Calculation 5 2 2 4" xfId="5714" xr:uid="{00000000-0005-0000-0000-00003A160000}"/>
    <cellStyle name="Calculation 5 2 2 4 2" xfId="5715" xr:uid="{00000000-0005-0000-0000-00003B160000}"/>
    <cellStyle name="Calculation 5 2 2 4 2 2" xfId="5716" xr:uid="{00000000-0005-0000-0000-00003C160000}"/>
    <cellStyle name="Calculation 5 2 2 4 2 3" xfId="5717" xr:uid="{00000000-0005-0000-0000-00003D160000}"/>
    <cellStyle name="Calculation 5 2 2 4 2 4" xfId="5718" xr:uid="{00000000-0005-0000-0000-00003E160000}"/>
    <cellStyle name="Calculation 5 2 2 4 3" xfId="5719" xr:uid="{00000000-0005-0000-0000-00003F160000}"/>
    <cellStyle name="Calculation 5 2 2 4 4" xfId="5720" xr:uid="{00000000-0005-0000-0000-000040160000}"/>
    <cellStyle name="Calculation 5 2 2 4 5" xfId="5721" xr:uid="{00000000-0005-0000-0000-000041160000}"/>
    <cellStyle name="Calculation 5 2 2 4 6" xfId="5722" xr:uid="{00000000-0005-0000-0000-000042160000}"/>
    <cellStyle name="Calculation 5 2 2 5" xfId="5723" xr:uid="{00000000-0005-0000-0000-000043160000}"/>
    <cellStyle name="Calculation 5 2 2 5 2" xfId="5724" xr:uid="{00000000-0005-0000-0000-000044160000}"/>
    <cellStyle name="Calculation 5 2 2 5 3" xfId="5725" xr:uid="{00000000-0005-0000-0000-000045160000}"/>
    <cellStyle name="Calculation 5 2 2 5 4" xfId="5726" xr:uid="{00000000-0005-0000-0000-000046160000}"/>
    <cellStyle name="Calculation 5 2 2 6" xfId="5727" xr:uid="{00000000-0005-0000-0000-000047160000}"/>
    <cellStyle name="Calculation 5 2 2 6 2" xfId="5728" xr:uid="{00000000-0005-0000-0000-000048160000}"/>
    <cellStyle name="Calculation 5 2 2 6 3" xfId="5729" xr:uid="{00000000-0005-0000-0000-000049160000}"/>
    <cellStyle name="Calculation 5 2 2 6 4" xfId="5730" xr:uid="{00000000-0005-0000-0000-00004A160000}"/>
    <cellStyle name="Calculation 5 2 2 7" xfId="5731" xr:uid="{00000000-0005-0000-0000-00004B160000}"/>
    <cellStyle name="Calculation 5 2 2 8" xfId="5732" xr:uid="{00000000-0005-0000-0000-00004C160000}"/>
    <cellStyle name="Calculation 5 2 2 9" xfId="5733" xr:uid="{00000000-0005-0000-0000-00004D160000}"/>
    <cellStyle name="Calculation 5 2 3" xfId="5734" xr:uid="{00000000-0005-0000-0000-00004E160000}"/>
    <cellStyle name="Calculation 5 2 3 2" xfId="5735" xr:uid="{00000000-0005-0000-0000-00004F160000}"/>
    <cellStyle name="Calculation 5 2 3 2 2" xfId="5736" xr:uid="{00000000-0005-0000-0000-000050160000}"/>
    <cellStyle name="Calculation 5 2 3 2 2 2" xfId="5737" xr:uid="{00000000-0005-0000-0000-000051160000}"/>
    <cellStyle name="Calculation 5 2 3 2 2 3" xfId="5738" xr:uid="{00000000-0005-0000-0000-000052160000}"/>
    <cellStyle name="Calculation 5 2 3 2 2 4" xfId="5739" xr:uid="{00000000-0005-0000-0000-000053160000}"/>
    <cellStyle name="Calculation 5 2 3 2 3" xfId="5740" xr:uid="{00000000-0005-0000-0000-000054160000}"/>
    <cellStyle name="Calculation 5 2 3 2 4" xfId="5741" xr:uid="{00000000-0005-0000-0000-000055160000}"/>
    <cellStyle name="Calculation 5 2 3 2 5" xfId="5742" xr:uid="{00000000-0005-0000-0000-000056160000}"/>
    <cellStyle name="Calculation 5 2 3 2 6" xfId="5743" xr:uid="{00000000-0005-0000-0000-000057160000}"/>
    <cellStyle name="Calculation 5 2 3 3" xfId="5744" xr:uid="{00000000-0005-0000-0000-000058160000}"/>
    <cellStyle name="Calculation 5 2 3 3 2" xfId="5745" xr:uid="{00000000-0005-0000-0000-000059160000}"/>
    <cellStyle name="Calculation 5 2 3 3 2 2" xfId="5746" xr:uid="{00000000-0005-0000-0000-00005A160000}"/>
    <cellStyle name="Calculation 5 2 3 3 2 3" xfId="5747" xr:uid="{00000000-0005-0000-0000-00005B160000}"/>
    <cellStyle name="Calculation 5 2 3 3 2 4" xfId="5748" xr:uid="{00000000-0005-0000-0000-00005C160000}"/>
    <cellStyle name="Calculation 5 2 3 3 3" xfId="5749" xr:uid="{00000000-0005-0000-0000-00005D160000}"/>
    <cellStyle name="Calculation 5 2 3 3 4" xfId="5750" xr:uid="{00000000-0005-0000-0000-00005E160000}"/>
    <cellStyle name="Calculation 5 2 3 3 5" xfId="5751" xr:uid="{00000000-0005-0000-0000-00005F160000}"/>
    <cellStyle name="Calculation 5 2 3 3 6" xfId="5752" xr:uid="{00000000-0005-0000-0000-000060160000}"/>
    <cellStyle name="Calculation 5 2 3 4" xfId="5753" xr:uid="{00000000-0005-0000-0000-000061160000}"/>
    <cellStyle name="Calculation 5 2 3 4 2" xfId="5754" xr:uid="{00000000-0005-0000-0000-000062160000}"/>
    <cellStyle name="Calculation 5 2 3 4 3" xfId="5755" xr:uid="{00000000-0005-0000-0000-000063160000}"/>
    <cellStyle name="Calculation 5 2 3 4 4" xfId="5756" xr:uid="{00000000-0005-0000-0000-000064160000}"/>
    <cellStyle name="Calculation 5 2 3 5" xfId="5757" xr:uid="{00000000-0005-0000-0000-000065160000}"/>
    <cellStyle name="Calculation 5 2 3 5 2" xfId="5758" xr:uid="{00000000-0005-0000-0000-000066160000}"/>
    <cellStyle name="Calculation 5 2 3 5 3" xfId="5759" xr:uid="{00000000-0005-0000-0000-000067160000}"/>
    <cellStyle name="Calculation 5 2 3 5 4" xfId="5760" xr:uid="{00000000-0005-0000-0000-000068160000}"/>
    <cellStyle name="Calculation 5 2 3 6" xfId="5761" xr:uid="{00000000-0005-0000-0000-000069160000}"/>
    <cellStyle name="Calculation 5 2 3 7" xfId="5762" xr:uid="{00000000-0005-0000-0000-00006A160000}"/>
    <cellStyle name="Calculation 5 2 3 8" xfId="5763" xr:uid="{00000000-0005-0000-0000-00006B160000}"/>
    <cellStyle name="Calculation 5 2 4" xfId="5764" xr:uid="{00000000-0005-0000-0000-00006C160000}"/>
    <cellStyle name="Calculation 5 2 4 2" xfId="5765" xr:uid="{00000000-0005-0000-0000-00006D160000}"/>
    <cellStyle name="Calculation 5 2 4 2 2" xfId="5766" xr:uid="{00000000-0005-0000-0000-00006E160000}"/>
    <cellStyle name="Calculation 5 2 4 2 2 2" xfId="5767" xr:uid="{00000000-0005-0000-0000-00006F160000}"/>
    <cellStyle name="Calculation 5 2 4 2 2 3" xfId="5768" xr:uid="{00000000-0005-0000-0000-000070160000}"/>
    <cellStyle name="Calculation 5 2 4 2 2 4" xfId="5769" xr:uid="{00000000-0005-0000-0000-000071160000}"/>
    <cellStyle name="Calculation 5 2 4 2 3" xfId="5770" xr:uid="{00000000-0005-0000-0000-000072160000}"/>
    <cellStyle name="Calculation 5 2 4 2 4" xfId="5771" xr:uid="{00000000-0005-0000-0000-000073160000}"/>
    <cellStyle name="Calculation 5 2 4 2 5" xfId="5772" xr:uid="{00000000-0005-0000-0000-000074160000}"/>
    <cellStyle name="Calculation 5 2 4 2 6" xfId="5773" xr:uid="{00000000-0005-0000-0000-000075160000}"/>
    <cellStyle name="Calculation 5 2 4 3" xfId="5774" xr:uid="{00000000-0005-0000-0000-000076160000}"/>
    <cellStyle name="Calculation 5 2 4 3 2" xfId="5775" xr:uid="{00000000-0005-0000-0000-000077160000}"/>
    <cellStyle name="Calculation 5 2 4 3 2 2" xfId="5776" xr:uid="{00000000-0005-0000-0000-000078160000}"/>
    <cellStyle name="Calculation 5 2 4 3 2 3" xfId="5777" xr:uid="{00000000-0005-0000-0000-000079160000}"/>
    <cellStyle name="Calculation 5 2 4 3 2 4" xfId="5778" xr:uid="{00000000-0005-0000-0000-00007A160000}"/>
    <cellStyle name="Calculation 5 2 4 3 3" xfId="5779" xr:uid="{00000000-0005-0000-0000-00007B160000}"/>
    <cellStyle name="Calculation 5 2 4 3 4" xfId="5780" xr:uid="{00000000-0005-0000-0000-00007C160000}"/>
    <cellStyle name="Calculation 5 2 4 3 5" xfId="5781" xr:uid="{00000000-0005-0000-0000-00007D160000}"/>
    <cellStyle name="Calculation 5 2 4 3 6" xfId="5782" xr:uid="{00000000-0005-0000-0000-00007E160000}"/>
    <cellStyle name="Calculation 5 2 4 4" xfId="5783" xr:uid="{00000000-0005-0000-0000-00007F160000}"/>
    <cellStyle name="Calculation 5 2 4 4 2" xfId="5784" xr:uid="{00000000-0005-0000-0000-000080160000}"/>
    <cellStyle name="Calculation 5 2 4 4 3" xfId="5785" xr:uid="{00000000-0005-0000-0000-000081160000}"/>
    <cellStyle name="Calculation 5 2 4 4 4" xfId="5786" xr:uid="{00000000-0005-0000-0000-000082160000}"/>
    <cellStyle name="Calculation 5 2 4 5" xfId="5787" xr:uid="{00000000-0005-0000-0000-000083160000}"/>
    <cellStyle name="Calculation 5 2 4 5 2" xfId="5788" xr:uid="{00000000-0005-0000-0000-000084160000}"/>
    <cellStyle name="Calculation 5 2 4 5 3" xfId="5789" xr:uid="{00000000-0005-0000-0000-000085160000}"/>
    <cellStyle name="Calculation 5 2 4 5 4" xfId="5790" xr:uid="{00000000-0005-0000-0000-000086160000}"/>
    <cellStyle name="Calculation 5 2 4 6" xfId="5791" xr:uid="{00000000-0005-0000-0000-000087160000}"/>
    <cellStyle name="Calculation 5 2 4 7" xfId="5792" xr:uid="{00000000-0005-0000-0000-000088160000}"/>
    <cellStyle name="Calculation 5 2 4 8" xfId="5793" xr:uid="{00000000-0005-0000-0000-000089160000}"/>
    <cellStyle name="Calculation 5 2 5" xfId="5794" xr:uid="{00000000-0005-0000-0000-00008A160000}"/>
    <cellStyle name="Calculation 5 2 5 10" xfId="5795" xr:uid="{00000000-0005-0000-0000-00008B160000}"/>
    <cellStyle name="Calculation 5 2 5 2" xfId="5796" xr:uid="{00000000-0005-0000-0000-00008C160000}"/>
    <cellStyle name="Calculation 5 2 5 2 2" xfId="5797" xr:uid="{00000000-0005-0000-0000-00008D160000}"/>
    <cellStyle name="Calculation 5 2 5 2 2 2" xfId="5798" xr:uid="{00000000-0005-0000-0000-00008E160000}"/>
    <cellStyle name="Calculation 5 2 5 2 2 3" xfId="5799" xr:uid="{00000000-0005-0000-0000-00008F160000}"/>
    <cellStyle name="Calculation 5 2 5 2 2 4" xfId="5800" xr:uid="{00000000-0005-0000-0000-000090160000}"/>
    <cellStyle name="Calculation 5 2 5 2 3" xfId="5801" xr:uid="{00000000-0005-0000-0000-000091160000}"/>
    <cellStyle name="Calculation 5 2 5 2 4" xfId="5802" xr:uid="{00000000-0005-0000-0000-000092160000}"/>
    <cellStyle name="Calculation 5 2 5 2 5" xfId="5803" xr:uid="{00000000-0005-0000-0000-000093160000}"/>
    <cellStyle name="Calculation 5 2 5 2 6" xfId="5804" xr:uid="{00000000-0005-0000-0000-000094160000}"/>
    <cellStyle name="Calculation 5 2 5 3" xfId="5805" xr:uid="{00000000-0005-0000-0000-000095160000}"/>
    <cellStyle name="Calculation 5 2 5 3 2" xfId="5806" xr:uid="{00000000-0005-0000-0000-000096160000}"/>
    <cellStyle name="Calculation 5 2 5 3 2 2" xfId="5807" xr:uid="{00000000-0005-0000-0000-000097160000}"/>
    <cellStyle name="Calculation 5 2 5 3 2 3" xfId="5808" xr:uid="{00000000-0005-0000-0000-000098160000}"/>
    <cellStyle name="Calculation 5 2 5 3 2 4" xfId="5809" xr:uid="{00000000-0005-0000-0000-000099160000}"/>
    <cellStyle name="Calculation 5 2 5 3 3" xfId="5810" xr:uid="{00000000-0005-0000-0000-00009A160000}"/>
    <cellStyle name="Calculation 5 2 5 3 4" xfId="5811" xr:uid="{00000000-0005-0000-0000-00009B160000}"/>
    <cellStyle name="Calculation 5 2 5 3 5" xfId="5812" xr:uid="{00000000-0005-0000-0000-00009C160000}"/>
    <cellStyle name="Calculation 5 2 5 3 6" xfId="5813" xr:uid="{00000000-0005-0000-0000-00009D160000}"/>
    <cellStyle name="Calculation 5 2 5 4" xfId="5814" xr:uid="{00000000-0005-0000-0000-00009E160000}"/>
    <cellStyle name="Calculation 5 2 5 4 2" xfId="5815" xr:uid="{00000000-0005-0000-0000-00009F160000}"/>
    <cellStyle name="Calculation 5 2 5 4 2 2" xfId="5816" xr:uid="{00000000-0005-0000-0000-0000A0160000}"/>
    <cellStyle name="Calculation 5 2 5 4 2 3" xfId="5817" xr:uid="{00000000-0005-0000-0000-0000A1160000}"/>
    <cellStyle name="Calculation 5 2 5 4 2 4" xfId="5818" xr:uid="{00000000-0005-0000-0000-0000A2160000}"/>
    <cellStyle name="Calculation 5 2 5 4 3" xfId="5819" xr:uid="{00000000-0005-0000-0000-0000A3160000}"/>
    <cellStyle name="Calculation 5 2 5 4 4" xfId="5820" xr:uid="{00000000-0005-0000-0000-0000A4160000}"/>
    <cellStyle name="Calculation 5 2 5 4 5" xfId="5821" xr:uid="{00000000-0005-0000-0000-0000A5160000}"/>
    <cellStyle name="Calculation 5 2 5 4 6" xfId="5822" xr:uid="{00000000-0005-0000-0000-0000A6160000}"/>
    <cellStyle name="Calculation 5 2 5 5" xfId="5823" xr:uid="{00000000-0005-0000-0000-0000A7160000}"/>
    <cellStyle name="Calculation 5 2 5 5 2" xfId="5824" xr:uid="{00000000-0005-0000-0000-0000A8160000}"/>
    <cellStyle name="Calculation 5 2 5 5 3" xfId="5825" xr:uid="{00000000-0005-0000-0000-0000A9160000}"/>
    <cellStyle name="Calculation 5 2 5 5 4" xfId="5826" xr:uid="{00000000-0005-0000-0000-0000AA160000}"/>
    <cellStyle name="Calculation 5 2 5 6" xfId="5827" xr:uid="{00000000-0005-0000-0000-0000AB160000}"/>
    <cellStyle name="Calculation 5 2 5 6 2" xfId="5828" xr:uid="{00000000-0005-0000-0000-0000AC160000}"/>
    <cellStyle name="Calculation 5 2 5 6 3" xfId="5829" xr:uid="{00000000-0005-0000-0000-0000AD160000}"/>
    <cellStyle name="Calculation 5 2 5 6 4" xfId="5830" xr:uid="{00000000-0005-0000-0000-0000AE160000}"/>
    <cellStyle name="Calculation 5 2 5 7" xfId="5831" xr:uid="{00000000-0005-0000-0000-0000AF160000}"/>
    <cellStyle name="Calculation 5 2 5 8" xfId="5832" xr:uid="{00000000-0005-0000-0000-0000B0160000}"/>
    <cellStyle name="Calculation 5 2 5 9" xfId="5833" xr:uid="{00000000-0005-0000-0000-0000B1160000}"/>
    <cellStyle name="Calculation 5 2 6" xfId="5834" xr:uid="{00000000-0005-0000-0000-0000B2160000}"/>
    <cellStyle name="Calculation 5 2 6 2" xfId="5835" xr:uid="{00000000-0005-0000-0000-0000B3160000}"/>
    <cellStyle name="Calculation 5 2 6 2 2" xfId="5836" xr:uid="{00000000-0005-0000-0000-0000B4160000}"/>
    <cellStyle name="Calculation 5 2 6 2 2 2" xfId="5837" xr:uid="{00000000-0005-0000-0000-0000B5160000}"/>
    <cellStyle name="Calculation 5 2 6 2 2 3" xfId="5838" xr:uid="{00000000-0005-0000-0000-0000B6160000}"/>
    <cellStyle name="Calculation 5 2 6 2 2 4" xfId="5839" xr:uid="{00000000-0005-0000-0000-0000B7160000}"/>
    <cellStyle name="Calculation 5 2 6 2 3" xfId="5840" xr:uid="{00000000-0005-0000-0000-0000B8160000}"/>
    <cellStyle name="Calculation 5 2 6 2 4" xfId="5841" xr:uid="{00000000-0005-0000-0000-0000B9160000}"/>
    <cellStyle name="Calculation 5 2 6 2 5" xfId="5842" xr:uid="{00000000-0005-0000-0000-0000BA160000}"/>
    <cellStyle name="Calculation 5 2 6 2 6" xfId="5843" xr:uid="{00000000-0005-0000-0000-0000BB160000}"/>
    <cellStyle name="Calculation 5 2 6 3" xfId="5844" xr:uid="{00000000-0005-0000-0000-0000BC160000}"/>
    <cellStyle name="Calculation 5 2 6 3 2" xfId="5845" xr:uid="{00000000-0005-0000-0000-0000BD160000}"/>
    <cellStyle name="Calculation 5 2 6 3 2 2" xfId="5846" xr:uid="{00000000-0005-0000-0000-0000BE160000}"/>
    <cellStyle name="Calculation 5 2 6 3 2 3" xfId="5847" xr:uid="{00000000-0005-0000-0000-0000BF160000}"/>
    <cellStyle name="Calculation 5 2 6 3 2 4" xfId="5848" xr:uid="{00000000-0005-0000-0000-0000C0160000}"/>
    <cellStyle name="Calculation 5 2 6 3 3" xfId="5849" xr:uid="{00000000-0005-0000-0000-0000C1160000}"/>
    <cellStyle name="Calculation 5 2 6 3 4" xfId="5850" xr:uid="{00000000-0005-0000-0000-0000C2160000}"/>
    <cellStyle name="Calculation 5 2 6 3 5" xfId="5851" xr:uid="{00000000-0005-0000-0000-0000C3160000}"/>
    <cellStyle name="Calculation 5 2 6 3 6" xfId="5852" xr:uid="{00000000-0005-0000-0000-0000C4160000}"/>
    <cellStyle name="Calculation 5 2 6 4" xfId="5853" xr:uid="{00000000-0005-0000-0000-0000C5160000}"/>
    <cellStyle name="Calculation 5 2 6 4 2" xfId="5854" xr:uid="{00000000-0005-0000-0000-0000C6160000}"/>
    <cellStyle name="Calculation 5 2 6 4 3" xfId="5855" xr:uid="{00000000-0005-0000-0000-0000C7160000}"/>
    <cellStyle name="Calculation 5 2 6 4 4" xfId="5856" xr:uid="{00000000-0005-0000-0000-0000C8160000}"/>
    <cellStyle name="Calculation 5 2 6 5" xfId="5857" xr:uid="{00000000-0005-0000-0000-0000C9160000}"/>
    <cellStyle name="Calculation 5 2 6 5 2" xfId="5858" xr:uid="{00000000-0005-0000-0000-0000CA160000}"/>
    <cellStyle name="Calculation 5 2 6 5 3" xfId="5859" xr:uid="{00000000-0005-0000-0000-0000CB160000}"/>
    <cellStyle name="Calculation 5 2 6 5 4" xfId="5860" xr:uid="{00000000-0005-0000-0000-0000CC160000}"/>
    <cellStyle name="Calculation 5 2 6 6" xfId="5861" xr:uid="{00000000-0005-0000-0000-0000CD160000}"/>
    <cellStyle name="Calculation 5 2 6 7" xfId="5862" xr:uid="{00000000-0005-0000-0000-0000CE160000}"/>
    <cellStyle name="Calculation 5 2 6 8" xfId="5863" xr:uid="{00000000-0005-0000-0000-0000CF160000}"/>
    <cellStyle name="Calculation 5 2 7" xfId="5864" xr:uid="{00000000-0005-0000-0000-0000D0160000}"/>
    <cellStyle name="Calculation 5 2 7 2" xfId="5865" xr:uid="{00000000-0005-0000-0000-0000D1160000}"/>
    <cellStyle name="Calculation 5 2 7 2 2" xfId="5866" xr:uid="{00000000-0005-0000-0000-0000D2160000}"/>
    <cellStyle name="Calculation 5 2 7 2 2 2" xfId="5867" xr:uid="{00000000-0005-0000-0000-0000D3160000}"/>
    <cellStyle name="Calculation 5 2 7 2 2 3" xfId="5868" xr:uid="{00000000-0005-0000-0000-0000D4160000}"/>
    <cellStyle name="Calculation 5 2 7 2 2 4" xfId="5869" xr:uid="{00000000-0005-0000-0000-0000D5160000}"/>
    <cellStyle name="Calculation 5 2 7 2 3" xfId="5870" xr:uid="{00000000-0005-0000-0000-0000D6160000}"/>
    <cellStyle name="Calculation 5 2 7 2 4" xfId="5871" xr:uid="{00000000-0005-0000-0000-0000D7160000}"/>
    <cellStyle name="Calculation 5 2 7 2 5" xfId="5872" xr:uid="{00000000-0005-0000-0000-0000D8160000}"/>
    <cellStyle name="Calculation 5 2 7 2 6" xfId="5873" xr:uid="{00000000-0005-0000-0000-0000D9160000}"/>
    <cellStyle name="Calculation 5 2 7 3" xfId="5874" xr:uid="{00000000-0005-0000-0000-0000DA160000}"/>
    <cellStyle name="Calculation 5 2 7 3 2" xfId="5875" xr:uid="{00000000-0005-0000-0000-0000DB160000}"/>
    <cellStyle name="Calculation 5 2 7 3 3" xfId="5876" xr:uid="{00000000-0005-0000-0000-0000DC160000}"/>
    <cellStyle name="Calculation 5 2 7 3 4" xfId="5877" xr:uid="{00000000-0005-0000-0000-0000DD160000}"/>
    <cellStyle name="Calculation 5 2 7 4" xfId="5878" xr:uid="{00000000-0005-0000-0000-0000DE160000}"/>
    <cellStyle name="Calculation 5 2 7 5" xfId="5879" xr:uid="{00000000-0005-0000-0000-0000DF160000}"/>
    <cellStyle name="Calculation 5 2 7 6" xfId="5880" xr:uid="{00000000-0005-0000-0000-0000E0160000}"/>
    <cellStyle name="Calculation 5 2 7 7" xfId="5881" xr:uid="{00000000-0005-0000-0000-0000E1160000}"/>
    <cellStyle name="Calculation 5 2 8" xfId="5882" xr:uid="{00000000-0005-0000-0000-0000E2160000}"/>
    <cellStyle name="Calculation 5 2 8 2" xfId="5883" xr:uid="{00000000-0005-0000-0000-0000E3160000}"/>
    <cellStyle name="Calculation 5 2 8 2 2" xfId="5884" xr:uid="{00000000-0005-0000-0000-0000E4160000}"/>
    <cellStyle name="Calculation 5 2 8 2 3" xfId="5885" xr:uid="{00000000-0005-0000-0000-0000E5160000}"/>
    <cellStyle name="Calculation 5 2 8 2 4" xfId="5886" xr:uid="{00000000-0005-0000-0000-0000E6160000}"/>
    <cellStyle name="Calculation 5 2 8 3" xfId="5887" xr:uid="{00000000-0005-0000-0000-0000E7160000}"/>
    <cellStyle name="Calculation 5 2 8 4" xfId="5888" xr:uid="{00000000-0005-0000-0000-0000E8160000}"/>
    <cellStyle name="Calculation 5 2 8 5" xfId="5889" xr:uid="{00000000-0005-0000-0000-0000E9160000}"/>
    <cellStyle name="Calculation 5 2 8 6" xfId="5890" xr:uid="{00000000-0005-0000-0000-0000EA160000}"/>
    <cellStyle name="Calculation 5 2 9" xfId="5891" xr:uid="{00000000-0005-0000-0000-0000EB160000}"/>
    <cellStyle name="Calculation 5 2 9 2" xfId="5892" xr:uid="{00000000-0005-0000-0000-0000EC160000}"/>
    <cellStyle name="Calculation 5 2 9 2 2" xfId="5893" xr:uid="{00000000-0005-0000-0000-0000ED160000}"/>
    <cellStyle name="Calculation 5 2 9 2 3" xfId="5894" xr:uid="{00000000-0005-0000-0000-0000EE160000}"/>
    <cellStyle name="Calculation 5 2 9 2 4" xfId="5895" xr:uid="{00000000-0005-0000-0000-0000EF160000}"/>
    <cellStyle name="Calculation 5 2 9 3" xfId="5896" xr:uid="{00000000-0005-0000-0000-0000F0160000}"/>
    <cellStyle name="Calculation 5 2 9 4" xfId="5897" xr:uid="{00000000-0005-0000-0000-0000F1160000}"/>
    <cellStyle name="Calculation 5 2 9 5" xfId="5898" xr:uid="{00000000-0005-0000-0000-0000F2160000}"/>
    <cellStyle name="Calculation 5 2 9 6" xfId="5899" xr:uid="{00000000-0005-0000-0000-0000F3160000}"/>
    <cellStyle name="Calculation 5 3" xfId="5900" xr:uid="{00000000-0005-0000-0000-0000F4160000}"/>
    <cellStyle name="Calculation 5 3 2" xfId="5901" xr:uid="{00000000-0005-0000-0000-0000F5160000}"/>
    <cellStyle name="Calculation 5 3 2 2" xfId="5902" xr:uid="{00000000-0005-0000-0000-0000F6160000}"/>
    <cellStyle name="Calculation 5 3 2 3" xfId="5903" xr:uid="{00000000-0005-0000-0000-0000F7160000}"/>
    <cellStyle name="Calculation 5 3 2 4" xfId="5904" xr:uid="{00000000-0005-0000-0000-0000F8160000}"/>
    <cellStyle name="Calculation 5 3 3" xfId="5905" xr:uid="{00000000-0005-0000-0000-0000F9160000}"/>
    <cellStyle name="Calculation 5 3 4" xfId="5906" xr:uid="{00000000-0005-0000-0000-0000FA160000}"/>
    <cellStyle name="Calculation 5 3 5" xfId="5907" xr:uid="{00000000-0005-0000-0000-0000FB160000}"/>
    <cellStyle name="Calculation 5 3 6" xfId="5908" xr:uid="{00000000-0005-0000-0000-0000FC160000}"/>
    <cellStyle name="Calculation 5 4" xfId="5909" xr:uid="{00000000-0005-0000-0000-0000FD160000}"/>
    <cellStyle name="Calculation 5 4 2" xfId="5910" xr:uid="{00000000-0005-0000-0000-0000FE160000}"/>
    <cellStyle name="Calculation 5 4 3" xfId="5911" xr:uid="{00000000-0005-0000-0000-0000FF160000}"/>
    <cellStyle name="Calculation 5 4 4" xfId="5912" xr:uid="{00000000-0005-0000-0000-000000170000}"/>
    <cellStyle name="Calculation 5 5" xfId="5913" xr:uid="{00000000-0005-0000-0000-000001170000}"/>
    <cellStyle name="Calculation 5 6" xfId="5914" xr:uid="{00000000-0005-0000-0000-000002170000}"/>
    <cellStyle name="Calculation 5 7" xfId="5915" xr:uid="{00000000-0005-0000-0000-000003170000}"/>
    <cellStyle name="Calculation 6" xfId="5916" xr:uid="{00000000-0005-0000-0000-000004170000}"/>
    <cellStyle name="Calculation 6 2" xfId="5917" xr:uid="{00000000-0005-0000-0000-000005170000}"/>
    <cellStyle name="Calculation 6 2 10" xfId="5918" xr:uid="{00000000-0005-0000-0000-000006170000}"/>
    <cellStyle name="Calculation 6 2 10 2" xfId="5919" xr:uid="{00000000-0005-0000-0000-000007170000}"/>
    <cellStyle name="Calculation 6 2 10 3" xfId="5920" xr:uid="{00000000-0005-0000-0000-000008170000}"/>
    <cellStyle name="Calculation 6 2 10 4" xfId="5921" xr:uid="{00000000-0005-0000-0000-000009170000}"/>
    <cellStyle name="Calculation 6 2 11" xfId="5922" xr:uid="{00000000-0005-0000-0000-00000A170000}"/>
    <cellStyle name="Calculation 6 2 11 2" xfId="5923" xr:uid="{00000000-0005-0000-0000-00000B170000}"/>
    <cellStyle name="Calculation 6 2 11 3" xfId="5924" xr:uid="{00000000-0005-0000-0000-00000C170000}"/>
    <cellStyle name="Calculation 6 2 11 4" xfId="5925" xr:uid="{00000000-0005-0000-0000-00000D170000}"/>
    <cellStyle name="Calculation 6 2 12" xfId="5926" xr:uid="{00000000-0005-0000-0000-00000E170000}"/>
    <cellStyle name="Calculation 6 2 13" xfId="5927" xr:uid="{00000000-0005-0000-0000-00000F170000}"/>
    <cellStyle name="Calculation 6 2 14" xfId="5928" xr:uid="{00000000-0005-0000-0000-000010170000}"/>
    <cellStyle name="Calculation 6 2 2" xfId="5929" xr:uid="{00000000-0005-0000-0000-000011170000}"/>
    <cellStyle name="Calculation 6 2 2 2" xfId="5930" xr:uid="{00000000-0005-0000-0000-000012170000}"/>
    <cellStyle name="Calculation 6 2 2 2 2" xfId="5931" xr:uid="{00000000-0005-0000-0000-000013170000}"/>
    <cellStyle name="Calculation 6 2 2 2 2 2" xfId="5932" xr:uid="{00000000-0005-0000-0000-000014170000}"/>
    <cellStyle name="Calculation 6 2 2 2 2 2 2" xfId="5933" xr:uid="{00000000-0005-0000-0000-000015170000}"/>
    <cellStyle name="Calculation 6 2 2 2 2 2 3" xfId="5934" xr:uid="{00000000-0005-0000-0000-000016170000}"/>
    <cellStyle name="Calculation 6 2 2 2 2 2 4" xfId="5935" xr:uid="{00000000-0005-0000-0000-000017170000}"/>
    <cellStyle name="Calculation 6 2 2 2 2 3" xfId="5936" xr:uid="{00000000-0005-0000-0000-000018170000}"/>
    <cellStyle name="Calculation 6 2 2 2 2 4" xfId="5937" xr:uid="{00000000-0005-0000-0000-000019170000}"/>
    <cellStyle name="Calculation 6 2 2 2 2 5" xfId="5938" xr:uid="{00000000-0005-0000-0000-00001A170000}"/>
    <cellStyle name="Calculation 6 2 2 2 2 6" xfId="5939" xr:uid="{00000000-0005-0000-0000-00001B170000}"/>
    <cellStyle name="Calculation 6 2 2 2 3" xfId="5940" xr:uid="{00000000-0005-0000-0000-00001C170000}"/>
    <cellStyle name="Calculation 6 2 2 2 3 2" xfId="5941" xr:uid="{00000000-0005-0000-0000-00001D170000}"/>
    <cellStyle name="Calculation 6 2 2 2 3 3" xfId="5942" xr:uid="{00000000-0005-0000-0000-00001E170000}"/>
    <cellStyle name="Calculation 6 2 2 2 3 4" xfId="5943" xr:uid="{00000000-0005-0000-0000-00001F170000}"/>
    <cellStyle name="Calculation 6 2 2 2 4" xfId="5944" xr:uid="{00000000-0005-0000-0000-000020170000}"/>
    <cellStyle name="Calculation 6 2 2 2 5" xfId="5945" xr:uid="{00000000-0005-0000-0000-000021170000}"/>
    <cellStyle name="Calculation 6 2 2 2 6" xfId="5946" xr:uid="{00000000-0005-0000-0000-000022170000}"/>
    <cellStyle name="Calculation 6 2 2 2 7" xfId="5947" xr:uid="{00000000-0005-0000-0000-000023170000}"/>
    <cellStyle name="Calculation 6 2 2 3" xfId="5948" xr:uid="{00000000-0005-0000-0000-000024170000}"/>
    <cellStyle name="Calculation 6 2 2 3 2" xfId="5949" xr:uid="{00000000-0005-0000-0000-000025170000}"/>
    <cellStyle name="Calculation 6 2 2 3 2 2" xfId="5950" xr:uid="{00000000-0005-0000-0000-000026170000}"/>
    <cellStyle name="Calculation 6 2 2 3 2 3" xfId="5951" xr:uid="{00000000-0005-0000-0000-000027170000}"/>
    <cellStyle name="Calculation 6 2 2 3 2 4" xfId="5952" xr:uid="{00000000-0005-0000-0000-000028170000}"/>
    <cellStyle name="Calculation 6 2 2 3 3" xfId="5953" xr:uid="{00000000-0005-0000-0000-000029170000}"/>
    <cellStyle name="Calculation 6 2 2 3 4" xfId="5954" xr:uid="{00000000-0005-0000-0000-00002A170000}"/>
    <cellStyle name="Calculation 6 2 2 3 5" xfId="5955" xr:uid="{00000000-0005-0000-0000-00002B170000}"/>
    <cellStyle name="Calculation 6 2 2 3 6" xfId="5956" xr:uid="{00000000-0005-0000-0000-00002C170000}"/>
    <cellStyle name="Calculation 6 2 2 4" xfId="5957" xr:uid="{00000000-0005-0000-0000-00002D170000}"/>
    <cellStyle name="Calculation 6 2 2 4 2" xfId="5958" xr:uid="{00000000-0005-0000-0000-00002E170000}"/>
    <cellStyle name="Calculation 6 2 2 4 2 2" xfId="5959" xr:uid="{00000000-0005-0000-0000-00002F170000}"/>
    <cellStyle name="Calculation 6 2 2 4 2 3" xfId="5960" xr:uid="{00000000-0005-0000-0000-000030170000}"/>
    <cellStyle name="Calculation 6 2 2 4 2 4" xfId="5961" xr:uid="{00000000-0005-0000-0000-000031170000}"/>
    <cellStyle name="Calculation 6 2 2 4 3" xfId="5962" xr:uid="{00000000-0005-0000-0000-000032170000}"/>
    <cellStyle name="Calculation 6 2 2 4 4" xfId="5963" xr:uid="{00000000-0005-0000-0000-000033170000}"/>
    <cellStyle name="Calculation 6 2 2 4 5" xfId="5964" xr:uid="{00000000-0005-0000-0000-000034170000}"/>
    <cellStyle name="Calculation 6 2 2 4 6" xfId="5965" xr:uid="{00000000-0005-0000-0000-000035170000}"/>
    <cellStyle name="Calculation 6 2 2 5" xfId="5966" xr:uid="{00000000-0005-0000-0000-000036170000}"/>
    <cellStyle name="Calculation 6 2 2 5 2" xfId="5967" xr:uid="{00000000-0005-0000-0000-000037170000}"/>
    <cellStyle name="Calculation 6 2 2 5 3" xfId="5968" xr:uid="{00000000-0005-0000-0000-000038170000}"/>
    <cellStyle name="Calculation 6 2 2 5 4" xfId="5969" xr:uid="{00000000-0005-0000-0000-000039170000}"/>
    <cellStyle name="Calculation 6 2 2 6" xfId="5970" xr:uid="{00000000-0005-0000-0000-00003A170000}"/>
    <cellStyle name="Calculation 6 2 2 6 2" xfId="5971" xr:uid="{00000000-0005-0000-0000-00003B170000}"/>
    <cellStyle name="Calculation 6 2 2 6 3" xfId="5972" xr:uid="{00000000-0005-0000-0000-00003C170000}"/>
    <cellStyle name="Calculation 6 2 2 6 4" xfId="5973" xr:uid="{00000000-0005-0000-0000-00003D170000}"/>
    <cellStyle name="Calculation 6 2 2 7" xfId="5974" xr:uid="{00000000-0005-0000-0000-00003E170000}"/>
    <cellStyle name="Calculation 6 2 2 8" xfId="5975" xr:uid="{00000000-0005-0000-0000-00003F170000}"/>
    <cellStyle name="Calculation 6 2 2 9" xfId="5976" xr:uid="{00000000-0005-0000-0000-000040170000}"/>
    <cellStyle name="Calculation 6 2 3" xfId="5977" xr:uid="{00000000-0005-0000-0000-000041170000}"/>
    <cellStyle name="Calculation 6 2 3 2" xfId="5978" xr:uid="{00000000-0005-0000-0000-000042170000}"/>
    <cellStyle name="Calculation 6 2 3 2 2" xfId="5979" xr:uid="{00000000-0005-0000-0000-000043170000}"/>
    <cellStyle name="Calculation 6 2 3 2 2 2" xfId="5980" xr:uid="{00000000-0005-0000-0000-000044170000}"/>
    <cellStyle name="Calculation 6 2 3 2 2 3" xfId="5981" xr:uid="{00000000-0005-0000-0000-000045170000}"/>
    <cellStyle name="Calculation 6 2 3 2 2 4" xfId="5982" xr:uid="{00000000-0005-0000-0000-000046170000}"/>
    <cellStyle name="Calculation 6 2 3 2 3" xfId="5983" xr:uid="{00000000-0005-0000-0000-000047170000}"/>
    <cellStyle name="Calculation 6 2 3 2 4" xfId="5984" xr:uid="{00000000-0005-0000-0000-000048170000}"/>
    <cellStyle name="Calculation 6 2 3 2 5" xfId="5985" xr:uid="{00000000-0005-0000-0000-000049170000}"/>
    <cellStyle name="Calculation 6 2 3 2 6" xfId="5986" xr:uid="{00000000-0005-0000-0000-00004A170000}"/>
    <cellStyle name="Calculation 6 2 3 3" xfId="5987" xr:uid="{00000000-0005-0000-0000-00004B170000}"/>
    <cellStyle name="Calculation 6 2 3 3 2" xfId="5988" xr:uid="{00000000-0005-0000-0000-00004C170000}"/>
    <cellStyle name="Calculation 6 2 3 3 2 2" xfId="5989" xr:uid="{00000000-0005-0000-0000-00004D170000}"/>
    <cellStyle name="Calculation 6 2 3 3 2 3" xfId="5990" xr:uid="{00000000-0005-0000-0000-00004E170000}"/>
    <cellStyle name="Calculation 6 2 3 3 2 4" xfId="5991" xr:uid="{00000000-0005-0000-0000-00004F170000}"/>
    <cellStyle name="Calculation 6 2 3 3 3" xfId="5992" xr:uid="{00000000-0005-0000-0000-000050170000}"/>
    <cellStyle name="Calculation 6 2 3 3 4" xfId="5993" xr:uid="{00000000-0005-0000-0000-000051170000}"/>
    <cellStyle name="Calculation 6 2 3 3 5" xfId="5994" xr:uid="{00000000-0005-0000-0000-000052170000}"/>
    <cellStyle name="Calculation 6 2 3 3 6" xfId="5995" xr:uid="{00000000-0005-0000-0000-000053170000}"/>
    <cellStyle name="Calculation 6 2 3 4" xfId="5996" xr:uid="{00000000-0005-0000-0000-000054170000}"/>
    <cellStyle name="Calculation 6 2 3 4 2" xfId="5997" xr:uid="{00000000-0005-0000-0000-000055170000}"/>
    <cellStyle name="Calculation 6 2 3 4 3" xfId="5998" xr:uid="{00000000-0005-0000-0000-000056170000}"/>
    <cellStyle name="Calculation 6 2 3 4 4" xfId="5999" xr:uid="{00000000-0005-0000-0000-000057170000}"/>
    <cellStyle name="Calculation 6 2 3 5" xfId="6000" xr:uid="{00000000-0005-0000-0000-000058170000}"/>
    <cellStyle name="Calculation 6 2 3 5 2" xfId="6001" xr:uid="{00000000-0005-0000-0000-000059170000}"/>
    <cellStyle name="Calculation 6 2 3 5 3" xfId="6002" xr:uid="{00000000-0005-0000-0000-00005A170000}"/>
    <cellStyle name="Calculation 6 2 3 5 4" xfId="6003" xr:uid="{00000000-0005-0000-0000-00005B170000}"/>
    <cellStyle name="Calculation 6 2 3 6" xfId="6004" xr:uid="{00000000-0005-0000-0000-00005C170000}"/>
    <cellStyle name="Calculation 6 2 3 7" xfId="6005" xr:uid="{00000000-0005-0000-0000-00005D170000}"/>
    <cellStyle name="Calculation 6 2 3 8" xfId="6006" xr:uid="{00000000-0005-0000-0000-00005E170000}"/>
    <cellStyle name="Calculation 6 2 4" xfId="6007" xr:uid="{00000000-0005-0000-0000-00005F170000}"/>
    <cellStyle name="Calculation 6 2 4 2" xfId="6008" xr:uid="{00000000-0005-0000-0000-000060170000}"/>
    <cellStyle name="Calculation 6 2 4 2 2" xfId="6009" xr:uid="{00000000-0005-0000-0000-000061170000}"/>
    <cellStyle name="Calculation 6 2 4 2 2 2" xfId="6010" xr:uid="{00000000-0005-0000-0000-000062170000}"/>
    <cellStyle name="Calculation 6 2 4 2 2 3" xfId="6011" xr:uid="{00000000-0005-0000-0000-000063170000}"/>
    <cellStyle name="Calculation 6 2 4 2 2 4" xfId="6012" xr:uid="{00000000-0005-0000-0000-000064170000}"/>
    <cellStyle name="Calculation 6 2 4 2 3" xfId="6013" xr:uid="{00000000-0005-0000-0000-000065170000}"/>
    <cellStyle name="Calculation 6 2 4 2 4" xfId="6014" xr:uid="{00000000-0005-0000-0000-000066170000}"/>
    <cellStyle name="Calculation 6 2 4 2 5" xfId="6015" xr:uid="{00000000-0005-0000-0000-000067170000}"/>
    <cellStyle name="Calculation 6 2 4 2 6" xfId="6016" xr:uid="{00000000-0005-0000-0000-000068170000}"/>
    <cellStyle name="Calculation 6 2 4 3" xfId="6017" xr:uid="{00000000-0005-0000-0000-000069170000}"/>
    <cellStyle name="Calculation 6 2 4 3 2" xfId="6018" xr:uid="{00000000-0005-0000-0000-00006A170000}"/>
    <cellStyle name="Calculation 6 2 4 3 2 2" xfId="6019" xr:uid="{00000000-0005-0000-0000-00006B170000}"/>
    <cellStyle name="Calculation 6 2 4 3 2 3" xfId="6020" xr:uid="{00000000-0005-0000-0000-00006C170000}"/>
    <cellStyle name="Calculation 6 2 4 3 2 4" xfId="6021" xr:uid="{00000000-0005-0000-0000-00006D170000}"/>
    <cellStyle name="Calculation 6 2 4 3 3" xfId="6022" xr:uid="{00000000-0005-0000-0000-00006E170000}"/>
    <cellStyle name="Calculation 6 2 4 3 4" xfId="6023" xr:uid="{00000000-0005-0000-0000-00006F170000}"/>
    <cellStyle name="Calculation 6 2 4 3 5" xfId="6024" xr:uid="{00000000-0005-0000-0000-000070170000}"/>
    <cellStyle name="Calculation 6 2 4 3 6" xfId="6025" xr:uid="{00000000-0005-0000-0000-000071170000}"/>
    <cellStyle name="Calculation 6 2 4 4" xfId="6026" xr:uid="{00000000-0005-0000-0000-000072170000}"/>
    <cellStyle name="Calculation 6 2 4 4 2" xfId="6027" xr:uid="{00000000-0005-0000-0000-000073170000}"/>
    <cellStyle name="Calculation 6 2 4 4 3" xfId="6028" xr:uid="{00000000-0005-0000-0000-000074170000}"/>
    <cellStyle name="Calculation 6 2 4 4 4" xfId="6029" xr:uid="{00000000-0005-0000-0000-000075170000}"/>
    <cellStyle name="Calculation 6 2 4 5" xfId="6030" xr:uid="{00000000-0005-0000-0000-000076170000}"/>
    <cellStyle name="Calculation 6 2 4 5 2" xfId="6031" xr:uid="{00000000-0005-0000-0000-000077170000}"/>
    <cellStyle name="Calculation 6 2 4 5 3" xfId="6032" xr:uid="{00000000-0005-0000-0000-000078170000}"/>
    <cellStyle name="Calculation 6 2 4 5 4" xfId="6033" xr:uid="{00000000-0005-0000-0000-000079170000}"/>
    <cellStyle name="Calculation 6 2 4 6" xfId="6034" xr:uid="{00000000-0005-0000-0000-00007A170000}"/>
    <cellStyle name="Calculation 6 2 4 7" xfId="6035" xr:uid="{00000000-0005-0000-0000-00007B170000}"/>
    <cellStyle name="Calculation 6 2 4 8" xfId="6036" xr:uid="{00000000-0005-0000-0000-00007C170000}"/>
    <cellStyle name="Calculation 6 2 5" xfId="6037" xr:uid="{00000000-0005-0000-0000-00007D170000}"/>
    <cellStyle name="Calculation 6 2 5 10" xfId="6038" xr:uid="{00000000-0005-0000-0000-00007E170000}"/>
    <cellStyle name="Calculation 6 2 5 2" xfId="6039" xr:uid="{00000000-0005-0000-0000-00007F170000}"/>
    <cellStyle name="Calculation 6 2 5 2 2" xfId="6040" xr:uid="{00000000-0005-0000-0000-000080170000}"/>
    <cellStyle name="Calculation 6 2 5 2 2 2" xfId="6041" xr:uid="{00000000-0005-0000-0000-000081170000}"/>
    <cellStyle name="Calculation 6 2 5 2 2 3" xfId="6042" xr:uid="{00000000-0005-0000-0000-000082170000}"/>
    <cellStyle name="Calculation 6 2 5 2 2 4" xfId="6043" xr:uid="{00000000-0005-0000-0000-000083170000}"/>
    <cellStyle name="Calculation 6 2 5 2 3" xfId="6044" xr:uid="{00000000-0005-0000-0000-000084170000}"/>
    <cellStyle name="Calculation 6 2 5 2 4" xfId="6045" xr:uid="{00000000-0005-0000-0000-000085170000}"/>
    <cellStyle name="Calculation 6 2 5 2 5" xfId="6046" xr:uid="{00000000-0005-0000-0000-000086170000}"/>
    <cellStyle name="Calculation 6 2 5 2 6" xfId="6047" xr:uid="{00000000-0005-0000-0000-000087170000}"/>
    <cellStyle name="Calculation 6 2 5 3" xfId="6048" xr:uid="{00000000-0005-0000-0000-000088170000}"/>
    <cellStyle name="Calculation 6 2 5 3 2" xfId="6049" xr:uid="{00000000-0005-0000-0000-000089170000}"/>
    <cellStyle name="Calculation 6 2 5 3 2 2" xfId="6050" xr:uid="{00000000-0005-0000-0000-00008A170000}"/>
    <cellStyle name="Calculation 6 2 5 3 2 3" xfId="6051" xr:uid="{00000000-0005-0000-0000-00008B170000}"/>
    <cellStyle name="Calculation 6 2 5 3 2 4" xfId="6052" xr:uid="{00000000-0005-0000-0000-00008C170000}"/>
    <cellStyle name="Calculation 6 2 5 3 3" xfId="6053" xr:uid="{00000000-0005-0000-0000-00008D170000}"/>
    <cellStyle name="Calculation 6 2 5 3 4" xfId="6054" xr:uid="{00000000-0005-0000-0000-00008E170000}"/>
    <cellStyle name="Calculation 6 2 5 3 5" xfId="6055" xr:uid="{00000000-0005-0000-0000-00008F170000}"/>
    <cellStyle name="Calculation 6 2 5 3 6" xfId="6056" xr:uid="{00000000-0005-0000-0000-000090170000}"/>
    <cellStyle name="Calculation 6 2 5 4" xfId="6057" xr:uid="{00000000-0005-0000-0000-000091170000}"/>
    <cellStyle name="Calculation 6 2 5 4 2" xfId="6058" xr:uid="{00000000-0005-0000-0000-000092170000}"/>
    <cellStyle name="Calculation 6 2 5 4 2 2" xfId="6059" xr:uid="{00000000-0005-0000-0000-000093170000}"/>
    <cellStyle name="Calculation 6 2 5 4 2 3" xfId="6060" xr:uid="{00000000-0005-0000-0000-000094170000}"/>
    <cellStyle name="Calculation 6 2 5 4 2 4" xfId="6061" xr:uid="{00000000-0005-0000-0000-000095170000}"/>
    <cellStyle name="Calculation 6 2 5 4 3" xfId="6062" xr:uid="{00000000-0005-0000-0000-000096170000}"/>
    <cellStyle name="Calculation 6 2 5 4 4" xfId="6063" xr:uid="{00000000-0005-0000-0000-000097170000}"/>
    <cellStyle name="Calculation 6 2 5 4 5" xfId="6064" xr:uid="{00000000-0005-0000-0000-000098170000}"/>
    <cellStyle name="Calculation 6 2 5 4 6" xfId="6065" xr:uid="{00000000-0005-0000-0000-000099170000}"/>
    <cellStyle name="Calculation 6 2 5 5" xfId="6066" xr:uid="{00000000-0005-0000-0000-00009A170000}"/>
    <cellStyle name="Calculation 6 2 5 5 2" xfId="6067" xr:uid="{00000000-0005-0000-0000-00009B170000}"/>
    <cellStyle name="Calculation 6 2 5 5 3" xfId="6068" xr:uid="{00000000-0005-0000-0000-00009C170000}"/>
    <cellStyle name="Calculation 6 2 5 5 4" xfId="6069" xr:uid="{00000000-0005-0000-0000-00009D170000}"/>
    <cellStyle name="Calculation 6 2 5 6" xfId="6070" xr:uid="{00000000-0005-0000-0000-00009E170000}"/>
    <cellStyle name="Calculation 6 2 5 6 2" xfId="6071" xr:uid="{00000000-0005-0000-0000-00009F170000}"/>
    <cellStyle name="Calculation 6 2 5 6 3" xfId="6072" xr:uid="{00000000-0005-0000-0000-0000A0170000}"/>
    <cellStyle name="Calculation 6 2 5 6 4" xfId="6073" xr:uid="{00000000-0005-0000-0000-0000A1170000}"/>
    <cellStyle name="Calculation 6 2 5 7" xfId="6074" xr:uid="{00000000-0005-0000-0000-0000A2170000}"/>
    <cellStyle name="Calculation 6 2 5 8" xfId="6075" xr:uid="{00000000-0005-0000-0000-0000A3170000}"/>
    <cellStyle name="Calculation 6 2 5 9" xfId="6076" xr:uid="{00000000-0005-0000-0000-0000A4170000}"/>
    <cellStyle name="Calculation 6 2 6" xfId="6077" xr:uid="{00000000-0005-0000-0000-0000A5170000}"/>
    <cellStyle name="Calculation 6 2 6 2" xfId="6078" xr:uid="{00000000-0005-0000-0000-0000A6170000}"/>
    <cellStyle name="Calculation 6 2 6 2 2" xfId="6079" xr:uid="{00000000-0005-0000-0000-0000A7170000}"/>
    <cellStyle name="Calculation 6 2 6 2 2 2" xfId="6080" xr:uid="{00000000-0005-0000-0000-0000A8170000}"/>
    <cellStyle name="Calculation 6 2 6 2 2 3" xfId="6081" xr:uid="{00000000-0005-0000-0000-0000A9170000}"/>
    <cellStyle name="Calculation 6 2 6 2 2 4" xfId="6082" xr:uid="{00000000-0005-0000-0000-0000AA170000}"/>
    <cellStyle name="Calculation 6 2 6 2 3" xfId="6083" xr:uid="{00000000-0005-0000-0000-0000AB170000}"/>
    <cellStyle name="Calculation 6 2 6 2 4" xfId="6084" xr:uid="{00000000-0005-0000-0000-0000AC170000}"/>
    <cellStyle name="Calculation 6 2 6 2 5" xfId="6085" xr:uid="{00000000-0005-0000-0000-0000AD170000}"/>
    <cellStyle name="Calculation 6 2 6 2 6" xfId="6086" xr:uid="{00000000-0005-0000-0000-0000AE170000}"/>
    <cellStyle name="Calculation 6 2 6 3" xfId="6087" xr:uid="{00000000-0005-0000-0000-0000AF170000}"/>
    <cellStyle name="Calculation 6 2 6 3 2" xfId="6088" xr:uid="{00000000-0005-0000-0000-0000B0170000}"/>
    <cellStyle name="Calculation 6 2 6 3 2 2" xfId="6089" xr:uid="{00000000-0005-0000-0000-0000B1170000}"/>
    <cellStyle name="Calculation 6 2 6 3 2 3" xfId="6090" xr:uid="{00000000-0005-0000-0000-0000B2170000}"/>
    <cellStyle name="Calculation 6 2 6 3 2 4" xfId="6091" xr:uid="{00000000-0005-0000-0000-0000B3170000}"/>
    <cellStyle name="Calculation 6 2 6 3 3" xfId="6092" xr:uid="{00000000-0005-0000-0000-0000B4170000}"/>
    <cellStyle name="Calculation 6 2 6 3 4" xfId="6093" xr:uid="{00000000-0005-0000-0000-0000B5170000}"/>
    <cellStyle name="Calculation 6 2 6 3 5" xfId="6094" xr:uid="{00000000-0005-0000-0000-0000B6170000}"/>
    <cellStyle name="Calculation 6 2 6 3 6" xfId="6095" xr:uid="{00000000-0005-0000-0000-0000B7170000}"/>
    <cellStyle name="Calculation 6 2 6 4" xfId="6096" xr:uid="{00000000-0005-0000-0000-0000B8170000}"/>
    <cellStyle name="Calculation 6 2 6 4 2" xfId="6097" xr:uid="{00000000-0005-0000-0000-0000B9170000}"/>
    <cellStyle name="Calculation 6 2 6 4 3" xfId="6098" xr:uid="{00000000-0005-0000-0000-0000BA170000}"/>
    <cellStyle name="Calculation 6 2 6 4 4" xfId="6099" xr:uid="{00000000-0005-0000-0000-0000BB170000}"/>
    <cellStyle name="Calculation 6 2 6 5" xfId="6100" xr:uid="{00000000-0005-0000-0000-0000BC170000}"/>
    <cellStyle name="Calculation 6 2 6 5 2" xfId="6101" xr:uid="{00000000-0005-0000-0000-0000BD170000}"/>
    <cellStyle name="Calculation 6 2 6 5 3" xfId="6102" xr:uid="{00000000-0005-0000-0000-0000BE170000}"/>
    <cellStyle name="Calculation 6 2 6 5 4" xfId="6103" xr:uid="{00000000-0005-0000-0000-0000BF170000}"/>
    <cellStyle name="Calculation 6 2 6 6" xfId="6104" xr:uid="{00000000-0005-0000-0000-0000C0170000}"/>
    <cellStyle name="Calculation 6 2 6 7" xfId="6105" xr:uid="{00000000-0005-0000-0000-0000C1170000}"/>
    <cellStyle name="Calculation 6 2 6 8" xfId="6106" xr:uid="{00000000-0005-0000-0000-0000C2170000}"/>
    <cellStyle name="Calculation 6 2 7" xfId="6107" xr:uid="{00000000-0005-0000-0000-0000C3170000}"/>
    <cellStyle name="Calculation 6 2 7 2" xfId="6108" xr:uid="{00000000-0005-0000-0000-0000C4170000}"/>
    <cellStyle name="Calculation 6 2 7 2 2" xfId="6109" xr:uid="{00000000-0005-0000-0000-0000C5170000}"/>
    <cellStyle name="Calculation 6 2 7 2 2 2" xfId="6110" xr:uid="{00000000-0005-0000-0000-0000C6170000}"/>
    <cellStyle name="Calculation 6 2 7 2 2 3" xfId="6111" xr:uid="{00000000-0005-0000-0000-0000C7170000}"/>
    <cellStyle name="Calculation 6 2 7 2 2 4" xfId="6112" xr:uid="{00000000-0005-0000-0000-0000C8170000}"/>
    <cellStyle name="Calculation 6 2 7 2 3" xfId="6113" xr:uid="{00000000-0005-0000-0000-0000C9170000}"/>
    <cellStyle name="Calculation 6 2 7 2 4" xfId="6114" xr:uid="{00000000-0005-0000-0000-0000CA170000}"/>
    <cellStyle name="Calculation 6 2 7 2 5" xfId="6115" xr:uid="{00000000-0005-0000-0000-0000CB170000}"/>
    <cellStyle name="Calculation 6 2 7 2 6" xfId="6116" xr:uid="{00000000-0005-0000-0000-0000CC170000}"/>
    <cellStyle name="Calculation 6 2 7 3" xfId="6117" xr:uid="{00000000-0005-0000-0000-0000CD170000}"/>
    <cellStyle name="Calculation 6 2 7 3 2" xfId="6118" xr:uid="{00000000-0005-0000-0000-0000CE170000}"/>
    <cellStyle name="Calculation 6 2 7 3 3" xfId="6119" xr:uid="{00000000-0005-0000-0000-0000CF170000}"/>
    <cellStyle name="Calculation 6 2 7 3 4" xfId="6120" xr:uid="{00000000-0005-0000-0000-0000D0170000}"/>
    <cellStyle name="Calculation 6 2 7 4" xfId="6121" xr:uid="{00000000-0005-0000-0000-0000D1170000}"/>
    <cellStyle name="Calculation 6 2 7 5" xfId="6122" xr:uid="{00000000-0005-0000-0000-0000D2170000}"/>
    <cellStyle name="Calculation 6 2 7 6" xfId="6123" xr:uid="{00000000-0005-0000-0000-0000D3170000}"/>
    <cellStyle name="Calculation 6 2 7 7" xfId="6124" xr:uid="{00000000-0005-0000-0000-0000D4170000}"/>
    <cellStyle name="Calculation 6 2 8" xfId="6125" xr:uid="{00000000-0005-0000-0000-0000D5170000}"/>
    <cellStyle name="Calculation 6 2 8 2" xfId="6126" xr:uid="{00000000-0005-0000-0000-0000D6170000}"/>
    <cellStyle name="Calculation 6 2 8 2 2" xfId="6127" xr:uid="{00000000-0005-0000-0000-0000D7170000}"/>
    <cellStyle name="Calculation 6 2 8 2 3" xfId="6128" xr:uid="{00000000-0005-0000-0000-0000D8170000}"/>
    <cellStyle name="Calculation 6 2 8 2 4" xfId="6129" xr:uid="{00000000-0005-0000-0000-0000D9170000}"/>
    <cellStyle name="Calculation 6 2 8 3" xfId="6130" xr:uid="{00000000-0005-0000-0000-0000DA170000}"/>
    <cellStyle name="Calculation 6 2 8 4" xfId="6131" xr:uid="{00000000-0005-0000-0000-0000DB170000}"/>
    <cellStyle name="Calculation 6 2 8 5" xfId="6132" xr:uid="{00000000-0005-0000-0000-0000DC170000}"/>
    <cellStyle name="Calculation 6 2 8 6" xfId="6133" xr:uid="{00000000-0005-0000-0000-0000DD170000}"/>
    <cellStyle name="Calculation 6 2 9" xfId="6134" xr:uid="{00000000-0005-0000-0000-0000DE170000}"/>
    <cellStyle name="Calculation 6 2 9 2" xfId="6135" xr:uid="{00000000-0005-0000-0000-0000DF170000}"/>
    <cellStyle name="Calculation 6 2 9 2 2" xfId="6136" xr:uid="{00000000-0005-0000-0000-0000E0170000}"/>
    <cellStyle name="Calculation 6 2 9 2 3" xfId="6137" xr:uid="{00000000-0005-0000-0000-0000E1170000}"/>
    <cellStyle name="Calculation 6 2 9 2 4" xfId="6138" xr:uid="{00000000-0005-0000-0000-0000E2170000}"/>
    <cellStyle name="Calculation 6 2 9 3" xfId="6139" xr:uid="{00000000-0005-0000-0000-0000E3170000}"/>
    <cellStyle name="Calculation 6 2 9 4" xfId="6140" xr:uid="{00000000-0005-0000-0000-0000E4170000}"/>
    <cellStyle name="Calculation 6 2 9 5" xfId="6141" xr:uid="{00000000-0005-0000-0000-0000E5170000}"/>
    <cellStyle name="Calculation 6 2 9 6" xfId="6142" xr:uid="{00000000-0005-0000-0000-0000E6170000}"/>
    <cellStyle name="Calculation 6 3" xfId="6143" xr:uid="{00000000-0005-0000-0000-0000E7170000}"/>
    <cellStyle name="Calculation 6 3 2" xfId="6144" xr:uid="{00000000-0005-0000-0000-0000E8170000}"/>
    <cellStyle name="Calculation 6 3 2 2" xfId="6145" xr:uid="{00000000-0005-0000-0000-0000E9170000}"/>
    <cellStyle name="Calculation 6 3 2 3" xfId="6146" xr:uid="{00000000-0005-0000-0000-0000EA170000}"/>
    <cellStyle name="Calculation 6 3 2 4" xfId="6147" xr:uid="{00000000-0005-0000-0000-0000EB170000}"/>
    <cellStyle name="Calculation 6 3 3" xfId="6148" xr:uid="{00000000-0005-0000-0000-0000EC170000}"/>
    <cellStyle name="Calculation 6 3 4" xfId="6149" xr:uid="{00000000-0005-0000-0000-0000ED170000}"/>
    <cellStyle name="Calculation 6 3 5" xfId="6150" xr:uid="{00000000-0005-0000-0000-0000EE170000}"/>
    <cellStyle name="Calculation 6 3 6" xfId="6151" xr:uid="{00000000-0005-0000-0000-0000EF170000}"/>
    <cellStyle name="Calculation 6 4" xfId="6152" xr:uid="{00000000-0005-0000-0000-0000F0170000}"/>
    <cellStyle name="Calculation 6 4 2" xfId="6153" xr:uid="{00000000-0005-0000-0000-0000F1170000}"/>
    <cellStyle name="Calculation 6 4 3" xfId="6154" xr:uid="{00000000-0005-0000-0000-0000F2170000}"/>
    <cellStyle name="Calculation 6 4 4" xfId="6155" xr:uid="{00000000-0005-0000-0000-0000F3170000}"/>
    <cellStyle name="Calculation 6 5" xfId="6156" xr:uid="{00000000-0005-0000-0000-0000F4170000}"/>
    <cellStyle name="Calculation 6 6" xfId="6157" xr:uid="{00000000-0005-0000-0000-0000F5170000}"/>
    <cellStyle name="Calculation 6 7" xfId="6158" xr:uid="{00000000-0005-0000-0000-0000F6170000}"/>
    <cellStyle name="Check Cell 2" xfId="6159" xr:uid="{00000000-0005-0000-0000-0000F7170000}"/>
    <cellStyle name="Check Cell 2 10" xfId="6160" xr:uid="{00000000-0005-0000-0000-0000F8170000}"/>
    <cellStyle name="Check Cell 2 11" xfId="6161" xr:uid="{00000000-0005-0000-0000-0000F9170000}"/>
    <cellStyle name="Check Cell 2 12" xfId="6162" xr:uid="{00000000-0005-0000-0000-0000FA170000}"/>
    <cellStyle name="Check Cell 2 13" xfId="6163" xr:uid="{00000000-0005-0000-0000-0000FB170000}"/>
    <cellStyle name="Check Cell 2 14" xfId="6164" xr:uid="{00000000-0005-0000-0000-0000FC170000}"/>
    <cellStyle name="Check Cell 2 2" xfId="6165" xr:uid="{00000000-0005-0000-0000-0000FD170000}"/>
    <cellStyle name="Check Cell 2 2 2" xfId="6166" xr:uid="{00000000-0005-0000-0000-0000FE170000}"/>
    <cellStyle name="Check Cell 2 2 3" xfId="6167" xr:uid="{00000000-0005-0000-0000-0000FF170000}"/>
    <cellStyle name="Check Cell 2 2 4" xfId="6168" xr:uid="{00000000-0005-0000-0000-000000180000}"/>
    <cellStyle name="Check Cell 2 2 4 2" xfId="6169" xr:uid="{00000000-0005-0000-0000-000001180000}"/>
    <cellStyle name="Check Cell 2 2 4 3" xfId="6170" xr:uid="{00000000-0005-0000-0000-000002180000}"/>
    <cellStyle name="Check Cell 2 2 4 3 2" xfId="6171" xr:uid="{00000000-0005-0000-0000-000003180000}"/>
    <cellStyle name="Check Cell 2 2 4 3 3" xfId="6172" xr:uid="{00000000-0005-0000-0000-000004180000}"/>
    <cellStyle name="Check Cell 2 2 4 3 3 2" xfId="6173" xr:uid="{00000000-0005-0000-0000-000005180000}"/>
    <cellStyle name="Check Cell 2 2 4 3 3 3" xfId="6174" xr:uid="{00000000-0005-0000-0000-000006180000}"/>
    <cellStyle name="Check Cell 2 2 4 3 3 3 2" xfId="6175" xr:uid="{00000000-0005-0000-0000-000007180000}"/>
    <cellStyle name="Check Cell 2 2 4 3 3 3 3" xfId="6176" xr:uid="{00000000-0005-0000-0000-000008180000}"/>
    <cellStyle name="Check Cell 2 2 4 3 3 3 3 2" xfId="6177" xr:uid="{00000000-0005-0000-0000-000009180000}"/>
    <cellStyle name="Check Cell 2 2 4 3 3 4" xfId="6178" xr:uid="{00000000-0005-0000-0000-00000A180000}"/>
    <cellStyle name="Check Cell 2 2 4 3 4" xfId="6179" xr:uid="{00000000-0005-0000-0000-00000B180000}"/>
    <cellStyle name="Check Cell 2 2 4 3 5" xfId="6180" xr:uid="{00000000-0005-0000-0000-00000C180000}"/>
    <cellStyle name="Check Cell 2 2 4 4" xfId="6181" xr:uid="{00000000-0005-0000-0000-00000D180000}"/>
    <cellStyle name="Check Cell 2 2 4 5" xfId="6182" xr:uid="{00000000-0005-0000-0000-00000E180000}"/>
    <cellStyle name="Check Cell 2 2 4 6" xfId="6183" xr:uid="{00000000-0005-0000-0000-00000F180000}"/>
    <cellStyle name="Check Cell 2 2 5" xfId="6184" xr:uid="{00000000-0005-0000-0000-000010180000}"/>
    <cellStyle name="Check Cell 2 2 6" xfId="6185" xr:uid="{00000000-0005-0000-0000-000011180000}"/>
    <cellStyle name="Check Cell 2 2 7" xfId="6186" xr:uid="{00000000-0005-0000-0000-000012180000}"/>
    <cellStyle name="Check Cell 2 2 8" xfId="6187" xr:uid="{00000000-0005-0000-0000-000013180000}"/>
    <cellStyle name="Check Cell 2 3" xfId="6188" xr:uid="{00000000-0005-0000-0000-000014180000}"/>
    <cellStyle name="Check Cell 2 3 2" xfId="6189" xr:uid="{00000000-0005-0000-0000-000015180000}"/>
    <cellStyle name="Check Cell 2 3 3" xfId="6190" xr:uid="{00000000-0005-0000-0000-000016180000}"/>
    <cellStyle name="Check Cell 2 3 4" xfId="6191" xr:uid="{00000000-0005-0000-0000-000017180000}"/>
    <cellStyle name="Check Cell 2 4" xfId="6192" xr:uid="{00000000-0005-0000-0000-000018180000}"/>
    <cellStyle name="Check Cell 2 5" xfId="6193" xr:uid="{00000000-0005-0000-0000-000019180000}"/>
    <cellStyle name="Check Cell 2 6" xfId="6194" xr:uid="{00000000-0005-0000-0000-00001A180000}"/>
    <cellStyle name="Check Cell 2 7" xfId="6195" xr:uid="{00000000-0005-0000-0000-00001B180000}"/>
    <cellStyle name="Check Cell 2 8" xfId="6196" xr:uid="{00000000-0005-0000-0000-00001C180000}"/>
    <cellStyle name="Check Cell 2 8 2" xfId="6197" xr:uid="{00000000-0005-0000-0000-00001D180000}"/>
    <cellStyle name="Check Cell 2 8 3" xfId="6198" xr:uid="{00000000-0005-0000-0000-00001E180000}"/>
    <cellStyle name="Check Cell 2 8 3 2" xfId="6199" xr:uid="{00000000-0005-0000-0000-00001F180000}"/>
    <cellStyle name="Check Cell 2 8 3 3" xfId="6200" xr:uid="{00000000-0005-0000-0000-000020180000}"/>
    <cellStyle name="Check Cell 2 8 3 3 2" xfId="6201" xr:uid="{00000000-0005-0000-0000-000021180000}"/>
    <cellStyle name="Check Cell 2 8 3 3 3" xfId="6202" xr:uid="{00000000-0005-0000-0000-000022180000}"/>
    <cellStyle name="Check Cell 2 8 3 3 3 2" xfId="6203" xr:uid="{00000000-0005-0000-0000-000023180000}"/>
    <cellStyle name="Check Cell 2 8 3 3 3 3" xfId="6204" xr:uid="{00000000-0005-0000-0000-000024180000}"/>
    <cellStyle name="Check Cell 2 8 3 3 3 3 2" xfId="6205" xr:uid="{00000000-0005-0000-0000-000025180000}"/>
    <cellStyle name="Check Cell 2 8 3 3 4" xfId="6206" xr:uid="{00000000-0005-0000-0000-000026180000}"/>
    <cellStyle name="Check Cell 2 8 3 4" xfId="6207" xr:uid="{00000000-0005-0000-0000-000027180000}"/>
    <cellStyle name="Check Cell 2 8 3 5" xfId="6208" xr:uid="{00000000-0005-0000-0000-000028180000}"/>
    <cellStyle name="Check Cell 2 8 4" xfId="6209" xr:uid="{00000000-0005-0000-0000-000029180000}"/>
    <cellStyle name="Check Cell 2 8 5" xfId="6210" xr:uid="{00000000-0005-0000-0000-00002A180000}"/>
    <cellStyle name="Check Cell 2 8 6" xfId="6211" xr:uid="{00000000-0005-0000-0000-00002B180000}"/>
    <cellStyle name="Check Cell 2 9" xfId="6212" xr:uid="{00000000-0005-0000-0000-00002C180000}"/>
    <cellStyle name="Check Cell 3" xfId="6213" xr:uid="{00000000-0005-0000-0000-00002D180000}"/>
    <cellStyle name="Check Cell 3 2" xfId="6214" xr:uid="{00000000-0005-0000-0000-00002E180000}"/>
    <cellStyle name="Check Cell 3 2 2" xfId="6215" xr:uid="{00000000-0005-0000-0000-00002F180000}"/>
    <cellStyle name="Check Cell 3 3" xfId="6216" xr:uid="{00000000-0005-0000-0000-000030180000}"/>
    <cellStyle name="Check Cell 3 4" xfId="6217" xr:uid="{00000000-0005-0000-0000-000031180000}"/>
    <cellStyle name="Check Cell 3 5" xfId="6218" xr:uid="{00000000-0005-0000-0000-000032180000}"/>
    <cellStyle name="Check Cell 3 6" xfId="6219" xr:uid="{00000000-0005-0000-0000-000033180000}"/>
    <cellStyle name="Check Cell 4" xfId="6220" xr:uid="{00000000-0005-0000-0000-000034180000}"/>
    <cellStyle name="Check Cell 5" xfId="6221" xr:uid="{00000000-0005-0000-0000-000035180000}"/>
    <cellStyle name="Check Cell 5 2" xfId="6222" xr:uid="{00000000-0005-0000-0000-000036180000}"/>
    <cellStyle name="Check Cell 5 3" xfId="6223" xr:uid="{00000000-0005-0000-0000-000037180000}"/>
    <cellStyle name="Check Cell 5 4" xfId="6224" xr:uid="{00000000-0005-0000-0000-000038180000}"/>
    <cellStyle name="Check Cell 5 4 2" xfId="6225" xr:uid="{00000000-0005-0000-0000-000039180000}"/>
    <cellStyle name="Check Cell 5 4 3" xfId="6226" xr:uid="{00000000-0005-0000-0000-00003A180000}"/>
    <cellStyle name="Check Cell 5 4 3 2" xfId="6227" xr:uid="{00000000-0005-0000-0000-00003B180000}"/>
    <cellStyle name="Check Cell 5 4 3 3" xfId="6228" xr:uid="{00000000-0005-0000-0000-00003C180000}"/>
    <cellStyle name="Check Cell 5 4 3 3 2" xfId="6229" xr:uid="{00000000-0005-0000-0000-00003D180000}"/>
    <cellStyle name="Check Cell 5 4 3 3 3" xfId="6230" xr:uid="{00000000-0005-0000-0000-00003E180000}"/>
    <cellStyle name="Check Cell 5 4 3 3 3 2" xfId="6231" xr:uid="{00000000-0005-0000-0000-00003F180000}"/>
    <cellStyle name="Check Cell 5 4 3 3 3 3" xfId="6232" xr:uid="{00000000-0005-0000-0000-000040180000}"/>
    <cellStyle name="Check Cell 5 4 3 3 3 3 2" xfId="6233" xr:uid="{00000000-0005-0000-0000-000041180000}"/>
    <cellStyle name="Check Cell 5 4 3 3 4" xfId="6234" xr:uid="{00000000-0005-0000-0000-000042180000}"/>
    <cellStyle name="Check Cell 5 4 3 4" xfId="6235" xr:uid="{00000000-0005-0000-0000-000043180000}"/>
    <cellStyle name="Check Cell 5 4 3 5" xfId="6236" xr:uid="{00000000-0005-0000-0000-000044180000}"/>
    <cellStyle name="Check Cell 5 4 4" xfId="6237" xr:uid="{00000000-0005-0000-0000-000045180000}"/>
    <cellStyle name="Check Cell 5 4 5" xfId="6238" xr:uid="{00000000-0005-0000-0000-000046180000}"/>
    <cellStyle name="Check Cell 5 4 6" xfId="6239" xr:uid="{00000000-0005-0000-0000-000047180000}"/>
    <cellStyle name="Check Cell 5 5" xfId="6240" xr:uid="{00000000-0005-0000-0000-000048180000}"/>
    <cellStyle name="Check Cell 5 6" xfId="6241" xr:uid="{00000000-0005-0000-0000-000049180000}"/>
    <cellStyle name="Check Cell 5 7" xfId="6242" xr:uid="{00000000-0005-0000-0000-00004A180000}"/>
    <cellStyle name="Check Cell 5 8" xfId="6243" xr:uid="{00000000-0005-0000-0000-00004B180000}"/>
    <cellStyle name="Check Cell 6" xfId="6244" xr:uid="{00000000-0005-0000-0000-00004C180000}"/>
    <cellStyle name="Comma" xfId="1" builtinId="3"/>
    <cellStyle name="Comma [0] 2" xfId="6245" xr:uid="{00000000-0005-0000-0000-00004E180000}"/>
    <cellStyle name="Comma 10" xfId="6246" xr:uid="{00000000-0005-0000-0000-00004F180000}"/>
    <cellStyle name="Comma 10 2" xfId="6247" xr:uid="{00000000-0005-0000-0000-000050180000}"/>
    <cellStyle name="Comma 10 2 2" xfId="6248" xr:uid="{00000000-0005-0000-0000-000051180000}"/>
    <cellStyle name="Comma 10 3" xfId="6249" xr:uid="{00000000-0005-0000-0000-000052180000}"/>
    <cellStyle name="Comma 10 4" xfId="6250" xr:uid="{00000000-0005-0000-0000-000053180000}"/>
    <cellStyle name="Comma 10 4 2" xfId="6251" xr:uid="{00000000-0005-0000-0000-000054180000}"/>
    <cellStyle name="Comma 10 5" xfId="6252" xr:uid="{00000000-0005-0000-0000-000055180000}"/>
    <cellStyle name="Comma 10 6" xfId="6253" xr:uid="{00000000-0005-0000-0000-000056180000}"/>
    <cellStyle name="Comma 10 7" xfId="6254" xr:uid="{00000000-0005-0000-0000-000057180000}"/>
    <cellStyle name="Comma 100" xfId="6255" xr:uid="{00000000-0005-0000-0000-000058180000}"/>
    <cellStyle name="Comma 101" xfId="6256" xr:uid="{00000000-0005-0000-0000-000059180000}"/>
    <cellStyle name="Comma 102" xfId="6257" xr:uid="{00000000-0005-0000-0000-00005A180000}"/>
    <cellStyle name="Comma 103" xfId="6258" xr:uid="{00000000-0005-0000-0000-00005B180000}"/>
    <cellStyle name="Comma 104" xfId="6259" xr:uid="{00000000-0005-0000-0000-00005C180000}"/>
    <cellStyle name="Comma 105" xfId="6260" xr:uid="{00000000-0005-0000-0000-00005D180000}"/>
    <cellStyle name="Comma 106" xfId="6261" xr:uid="{00000000-0005-0000-0000-00005E180000}"/>
    <cellStyle name="Comma 107" xfId="6262" xr:uid="{00000000-0005-0000-0000-00005F180000}"/>
    <cellStyle name="Comma 108" xfId="6263" xr:uid="{00000000-0005-0000-0000-000060180000}"/>
    <cellStyle name="Comma 11" xfId="6264" xr:uid="{00000000-0005-0000-0000-000061180000}"/>
    <cellStyle name="Comma 11 2" xfId="6265" xr:uid="{00000000-0005-0000-0000-000062180000}"/>
    <cellStyle name="Comma 11 2 2" xfId="6266" xr:uid="{00000000-0005-0000-0000-000063180000}"/>
    <cellStyle name="Comma 11 3" xfId="6267" xr:uid="{00000000-0005-0000-0000-000064180000}"/>
    <cellStyle name="Comma 11 3 2" xfId="6268" xr:uid="{00000000-0005-0000-0000-000065180000}"/>
    <cellStyle name="Comma 11 3 3" xfId="6269" xr:uid="{00000000-0005-0000-0000-000066180000}"/>
    <cellStyle name="Comma 11 4" xfId="6270" xr:uid="{00000000-0005-0000-0000-000067180000}"/>
    <cellStyle name="Comma 11 5" xfId="6271" xr:uid="{00000000-0005-0000-0000-000068180000}"/>
    <cellStyle name="Comma 11 6" xfId="6272" xr:uid="{00000000-0005-0000-0000-000069180000}"/>
    <cellStyle name="Comma 12" xfId="6273" xr:uid="{00000000-0005-0000-0000-00006A180000}"/>
    <cellStyle name="Comma 12 2" xfId="6274" xr:uid="{00000000-0005-0000-0000-00006B180000}"/>
    <cellStyle name="Comma 12 3" xfId="6275" xr:uid="{00000000-0005-0000-0000-00006C180000}"/>
    <cellStyle name="Comma 12 4" xfId="6276" xr:uid="{00000000-0005-0000-0000-00006D180000}"/>
    <cellStyle name="Comma 12 5" xfId="6277" xr:uid="{00000000-0005-0000-0000-00006E180000}"/>
    <cellStyle name="Comma 13" xfId="6278" xr:uid="{00000000-0005-0000-0000-00006F180000}"/>
    <cellStyle name="Comma 13 2" xfId="6279" xr:uid="{00000000-0005-0000-0000-000070180000}"/>
    <cellStyle name="Comma 13 3" xfId="6280" xr:uid="{00000000-0005-0000-0000-000071180000}"/>
    <cellStyle name="Comma 14" xfId="6281" xr:uid="{00000000-0005-0000-0000-000072180000}"/>
    <cellStyle name="Comma 14 2" xfId="6282" xr:uid="{00000000-0005-0000-0000-000073180000}"/>
    <cellStyle name="Comma 14 3" xfId="6283" xr:uid="{00000000-0005-0000-0000-000074180000}"/>
    <cellStyle name="Comma 15" xfId="6284" xr:uid="{00000000-0005-0000-0000-000075180000}"/>
    <cellStyle name="Comma 15 2" xfId="6285" xr:uid="{00000000-0005-0000-0000-000076180000}"/>
    <cellStyle name="Comma 15 3" xfId="6286" xr:uid="{00000000-0005-0000-0000-000077180000}"/>
    <cellStyle name="Comma 15 3 2" xfId="6287" xr:uid="{00000000-0005-0000-0000-000078180000}"/>
    <cellStyle name="Comma 16" xfId="6288" xr:uid="{00000000-0005-0000-0000-000079180000}"/>
    <cellStyle name="Comma 17" xfId="6289" xr:uid="{00000000-0005-0000-0000-00007A180000}"/>
    <cellStyle name="Comma 18" xfId="6290" xr:uid="{00000000-0005-0000-0000-00007B180000}"/>
    <cellStyle name="Comma 18 2" xfId="6291" xr:uid="{00000000-0005-0000-0000-00007C180000}"/>
    <cellStyle name="Comma 19" xfId="6292" xr:uid="{00000000-0005-0000-0000-00007D180000}"/>
    <cellStyle name="Comma 2" xfId="6293" xr:uid="{00000000-0005-0000-0000-00007E180000}"/>
    <cellStyle name="Comma 2 10" xfId="6294" xr:uid="{00000000-0005-0000-0000-00007F180000}"/>
    <cellStyle name="Comma 2 10 2" xfId="6295" xr:uid="{00000000-0005-0000-0000-000080180000}"/>
    <cellStyle name="Comma 2 10 2 2" xfId="6296" xr:uid="{00000000-0005-0000-0000-000081180000}"/>
    <cellStyle name="Comma 2 10 3" xfId="6297" xr:uid="{00000000-0005-0000-0000-000082180000}"/>
    <cellStyle name="Comma 2 11" xfId="6298" xr:uid="{00000000-0005-0000-0000-000083180000}"/>
    <cellStyle name="Comma 2 11 2" xfId="6299" xr:uid="{00000000-0005-0000-0000-000084180000}"/>
    <cellStyle name="Comma 2 11 2 2" xfId="6300" xr:uid="{00000000-0005-0000-0000-000085180000}"/>
    <cellStyle name="Comma 2 11 3" xfId="6301" xr:uid="{00000000-0005-0000-0000-000086180000}"/>
    <cellStyle name="Comma 2 12" xfId="6302" xr:uid="{00000000-0005-0000-0000-000087180000}"/>
    <cellStyle name="Comma 2 12 2" xfId="6303" xr:uid="{00000000-0005-0000-0000-000088180000}"/>
    <cellStyle name="Comma 2 12 2 2" xfId="6304" xr:uid="{00000000-0005-0000-0000-000089180000}"/>
    <cellStyle name="Comma 2 12 3" xfId="6305" xr:uid="{00000000-0005-0000-0000-00008A180000}"/>
    <cellStyle name="Comma 2 13" xfId="6306" xr:uid="{00000000-0005-0000-0000-00008B180000}"/>
    <cellStyle name="Comma 2 13 2" xfId="6307" xr:uid="{00000000-0005-0000-0000-00008C180000}"/>
    <cellStyle name="Comma 2 13 2 2" xfId="6308" xr:uid="{00000000-0005-0000-0000-00008D180000}"/>
    <cellStyle name="Comma 2 13 3" xfId="6309" xr:uid="{00000000-0005-0000-0000-00008E180000}"/>
    <cellStyle name="Comma 2 14" xfId="6310" xr:uid="{00000000-0005-0000-0000-00008F180000}"/>
    <cellStyle name="Comma 2 14 2" xfId="6311" xr:uid="{00000000-0005-0000-0000-000090180000}"/>
    <cellStyle name="Comma 2 14 2 2" xfId="6312" xr:uid="{00000000-0005-0000-0000-000091180000}"/>
    <cellStyle name="Comma 2 14 3" xfId="6313" xr:uid="{00000000-0005-0000-0000-000092180000}"/>
    <cellStyle name="Comma 2 15" xfId="6314" xr:uid="{00000000-0005-0000-0000-000093180000}"/>
    <cellStyle name="Comma 2 15 2" xfId="6315" xr:uid="{00000000-0005-0000-0000-000094180000}"/>
    <cellStyle name="Comma 2 15 2 2" xfId="6316" xr:uid="{00000000-0005-0000-0000-000095180000}"/>
    <cellStyle name="Comma 2 15 3" xfId="6317" xr:uid="{00000000-0005-0000-0000-000096180000}"/>
    <cellStyle name="Comma 2 16" xfId="6318" xr:uid="{00000000-0005-0000-0000-000097180000}"/>
    <cellStyle name="Comma 2 16 2" xfId="6319" xr:uid="{00000000-0005-0000-0000-000098180000}"/>
    <cellStyle name="Comma 2 16 2 2" xfId="6320" xr:uid="{00000000-0005-0000-0000-000099180000}"/>
    <cellStyle name="Comma 2 16 3" xfId="6321" xr:uid="{00000000-0005-0000-0000-00009A180000}"/>
    <cellStyle name="Comma 2 17" xfId="6322" xr:uid="{00000000-0005-0000-0000-00009B180000}"/>
    <cellStyle name="Comma 2 17 2" xfId="6323" xr:uid="{00000000-0005-0000-0000-00009C180000}"/>
    <cellStyle name="Comma 2 17 2 2" xfId="6324" xr:uid="{00000000-0005-0000-0000-00009D180000}"/>
    <cellStyle name="Comma 2 17 3" xfId="6325" xr:uid="{00000000-0005-0000-0000-00009E180000}"/>
    <cellStyle name="Comma 2 18" xfId="6326" xr:uid="{00000000-0005-0000-0000-00009F180000}"/>
    <cellStyle name="Comma 2 18 2" xfId="6327" xr:uid="{00000000-0005-0000-0000-0000A0180000}"/>
    <cellStyle name="Comma 2 18 2 2" xfId="6328" xr:uid="{00000000-0005-0000-0000-0000A1180000}"/>
    <cellStyle name="Comma 2 18 3" xfId="6329" xr:uid="{00000000-0005-0000-0000-0000A2180000}"/>
    <cellStyle name="Comma 2 19" xfId="6330" xr:uid="{00000000-0005-0000-0000-0000A3180000}"/>
    <cellStyle name="Comma 2 19 2" xfId="6331" xr:uid="{00000000-0005-0000-0000-0000A4180000}"/>
    <cellStyle name="Comma 2 19 2 2" xfId="6332" xr:uid="{00000000-0005-0000-0000-0000A5180000}"/>
    <cellStyle name="Comma 2 19 2 2 2" xfId="6333" xr:uid="{00000000-0005-0000-0000-0000A6180000}"/>
    <cellStyle name="Comma 2 19 2 3" xfId="6334" xr:uid="{00000000-0005-0000-0000-0000A7180000}"/>
    <cellStyle name="Comma 2 19 2 3 2" xfId="6335" xr:uid="{00000000-0005-0000-0000-0000A8180000}"/>
    <cellStyle name="Comma 2 19 2 4" xfId="6336" xr:uid="{00000000-0005-0000-0000-0000A9180000}"/>
    <cellStyle name="Comma 2 19 2 4 2" xfId="6337" xr:uid="{00000000-0005-0000-0000-0000AA180000}"/>
    <cellStyle name="Comma 2 19 2 4 2 2" xfId="6338" xr:uid="{00000000-0005-0000-0000-0000AB180000}"/>
    <cellStyle name="Comma 2 19 2 4 3" xfId="6339" xr:uid="{00000000-0005-0000-0000-0000AC180000}"/>
    <cellStyle name="Comma 2 19 2 4 3 2" xfId="6340" xr:uid="{00000000-0005-0000-0000-0000AD180000}"/>
    <cellStyle name="Comma 2 19 2 4 3 2 2" xfId="6341" xr:uid="{00000000-0005-0000-0000-0000AE180000}"/>
    <cellStyle name="Comma 2 19 2 4 3 3" xfId="6342" xr:uid="{00000000-0005-0000-0000-0000AF180000}"/>
    <cellStyle name="Comma 2 19 2 4 3 3 2" xfId="6343" xr:uid="{00000000-0005-0000-0000-0000B0180000}"/>
    <cellStyle name="Comma 2 19 2 4 3 3 2 2" xfId="6344" xr:uid="{00000000-0005-0000-0000-0000B1180000}"/>
    <cellStyle name="Comma 2 19 2 4 3 3 3" xfId="6345" xr:uid="{00000000-0005-0000-0000-0000B2180000}"/>
    <cellStyle name="Comma 2 19 2 4 3 3 3 2" xfId="6346" xr:uid="{00000000-0005-0000-0000-0000B3180000}"/>
    <cellStyle name="Comma 2 19 2 4 3 3 3 2 2" xfId="6347" xr:uid="{00000000-0005-0000-0000-0000B4180000}"/>
    <cellStyle name="Comma 2 19 2 4 3 3 3 3" xfId="6348" xr:uid="{00000000-0005-0000-0000-0000B5180000}"/>
    <cellStyle name="Comma 2 19 2 4 3 3 3 3 2" xfId="6349" xr:uid="{00000000-0005-0000-0000-0000B6180000}"/>
    <cellStyle name="Comma 2 19 2 4 3 3 3 3 2 2" xfId="6350" xr:uid="{00000000-0005-0000-0000-0000B7180000}"/>
    <cellStyle name="Comma 2 19 2 4 3 3 3 3 3" xfId="6351" xr:uid="{00000000-0005-0000-0000-0000B8180000}"/>
    <cellStyle name="Comma 2 19 2 4 3 3 3 4" xfId="6352" xr:uid="{00000000-0005-0000-0000-0000B9180000}"/>
    <cellStyle name="Comma 2 19 2 4 3 3 4" xfId="6353" xr:uid="{00000000-0005-0000-0000-0000BA180000}"/>
    <cellStyle name="Comma 2 19 2 4 3 3 4 2" xfId="6354" xr:uid="{00000000-0005-0000-0000-0000BB180000}"/>
    <cellStyle name="Comma 2 19 2 4 3 3 5" xfId="6355" xr:uid="{00000000-0005-0000-0000-0000BC180000}"/>
    <cellStyle name="Comma 2 19 2 4 3 4" xfId="6356" xr:uid="{00000000-0005-0000-0000-0000BD180000}"/>
    <cellStyle name="Comma 2 19 2 4 3 4 2" xfId="6357" xr:uid="{00000000-0005-0000-0000-0000BE180000}"/>
    <cellStyle name="Comma 2 19 2 4 3 5" xfId="6358" xr:uid="{00000000-0005-0000-0000-0000BF180000}"/>
    <cellStyle name="Comma 2 19 2 4 3 5 2" xfId="6359" xr:uid="{00000000-0005-0000-0000-0000C0180000}"/>
    <cellStyle name="Comma 2 19 2 4 3 6" xfId="6360" xr:uid="{00000000-0005-0000-0000-0000C1180000}"/>
    <cellStyle name="Comma 2 19 2 4 4" xfId="6361" xr:uid="{00000000-0005-0000-0000-0000C2180000}"/>
    <cellStyle name="Comma 2 19 2 4 4 2" xfId="6362" xr:uid="{00000000-0005-0000-0000-0000C3180000}"/>
    <cellStyle name="Comma 2 19 2 4 5" xfId="6363" xr:uid="{00000000-0005-0000-0000-0000C4180000}"/>
    <cellStyle name="Comma 2 19 2 4 5 2" xfId="6364" xr:uid="{00000000-0005-0000-0000-0000C5180000}"/>
    <cellStyle name="Comma 2 19 2 4 6" xfId="6365" xr:uid="{00000000-0005-0000-0000-0000C6180000}"/>
    <cellStyle name="Comma 2 19 2 4 6 2" xfId="6366" xr:uid="{00000000-0005-0000-0000-0000C7180000}"/>
    <cellStyle name="Comma 2 19 2 4 7" xfId="6367" xr:uid="{00000000-0005-0000-0000-0000C8180000}"/>
    <cellStyle name="Comma 2 19 2 5" xfId="6368" xr:uid="{00000000-0005-0000-0000-0000C9180000}"/>
    <cellStyle name="Comma 2 19 2 5 2" xfId="6369" xr:uid="{00000000-0005-0000-0000-0000CA180000}"/>
    <cellStyle name="Comma 2 19 2 6" xfId="6370" xr:uid="{00000000-0005-0000-0000-0000CB180000}"/>
    <cellStyle name="Comma 2 19 2 6 2" xfId="6371" xr:uid="{00000000-0005-0000-0000-0000CC180000}"/>
    <cellStyle name="Comma 2 19 2 7" xfId="6372" xr:uid="{00000000-0005-0000-0000-0000CD180000}"/>
    <cellStyle name="Comma 2 19 2 7 2" xfId="6373" xr:uid="{00000000-0005-0000-0000-0000CE180000}"/>
    <cellStyle name="Comma 2 19 2 8" xfId="6374" xr:uid="{00000000-0005-0000-0000-0000CF180000}"/>
    <cellStyle name="Comma 2 19 2 8 2" xfId="6375" xr:uid="{00000000-0005-0000-0000-0000D0180000}"/>
    <cellStyle name="Comma 2 19 2 9" xfId="6376" xr:uid="{00000000-0005-0000-0000-0000D1180000}"/>
    <cellStyle name="Comma 2 19 3" xfId="6377" xr:uid="{00000000-0005-0000-0000-0000D2180000}"/>
    <cellStyle name="Comma 2 19 3 2" xfId="6378" xr:uid="{00000000-0005-0000-0000-0000D3180000}"/>
    <cellStyle name="Comma 2 19 4" xfId="6379" xr:uid="{00000000-0005-0000-0000-0000D4180000}"/>
    <cellStyle name="Comma 2 19 4 2" xfId="6380" xr:uid="{00000000-0005-0000-0000-0000D5180000}"/>
    <cellStyle name="Comma 2 19 4 2 2" xfId="6381" xr:uid="{00000000-0005-0000-0000-0000D6180000}"/>
    <cellStyle name="Comma 2 19 4 3" xfId="6382" xr:uid="{00000000-0005-0000-0000-0000D7180000}"/>
    <cellStyle name="Comma 2 19 4 3 2" xfId="6383" xr:uid="{00000000-0005-0000-0000-0000D8180000}"/>
    <cellStyle name="Comma 2 19 4 3 2 2" xfId="6384" xr:uid="{00000000-0005-0000-0000-0000D9180000}"/>
    <cellStyle name="Comma 2 19 4 3 3" xfId="6385" xr:uid="{00000000-0005-0000-0000-0000DA180000}"/>
    <cellStyle name="Comma 2 19 4 3 3 2" xfId="6386" xr:uid="{00000000-0005-0000-0000-0000DB180000}"/>
    <cellStyle name="Comma 2 19 4 3 3 3" xfId="6387" xr:uid="{00000000-0005-0000-0000-0000DC180000}"/>
    <cellStyle name="Comma 2 19 4 3 3 3 2" xfId="6388" xr:uid="{00000000-0005-0000-0000-0000DD180000}"/>
    <cellStyle name="Comma 2 19 4 3 3 3 2 2" xfId="6389" xr:uid="{00000000-0005-0000-0000-0000DE180000}"/>
    <cellStyle name="Comma 2 19 4 3 3 3 3" xfId="6390" xr:uid="{00000000-0005-0000-0000-0000DF180000}"/>
    <cellStyle name="Comma 2 19 4 3 3 3 3 2" xfId="6391" xr:uid="{00000000-0005-0000-0000-0000E0180000}"/>
    <cellStyle name="Comma 2 19 4 3 3 3 3 3" xfId="6392" xr:uid="{00000000-0005-0000-0000-0000E1180000}"/>
    <cellStyle name="Comma 2 19 4 3 3 4" xfId="6393" xr:uid="{00000000-0005-0000-0000-0000E2180000}"/>
    <cellStyle name="Comma 2 19 4 3 3 5" xfId="6394" xr:uid="{00000000-0005-0000-0000-0000E3180000}"/>
    <cellStyle name="Comma 2 19 4 3 4" xfId="6395" xr:uid="{00000000-0005-0000-0000-0000E4180000}"/>
    <cellStyle name="Comma 2 19 4 3 4 2" xfId="6396" xr:uid="{00000000-0005-0000-0000-0000E5180000}"/>
    <cellStyle name="Comma 2 19 4 3 5" xfId="6397" xr:uid="{00000000-0005-0000-0000-0000E6180000}"/>
    <cellStyle name="Comma 2 19 4 3 5 2" xfId="6398" xr:uid="{00000000-0005-0000-0000-0000E7180000}"/>
    <cellStyle name="Comma 2 19 4 4" xfId="6399" xr:uid="{00000000-0005-0000-0000-0000E8180000}"/>
    <cellStyle name="Comma 2 19 4 5" xfId="6400" xr:uid="{00000000-0005-0000-0000-0000E9180000}"/>
    <cellStyle name="Comma 2 19 4 6" xfId="6401" xr:uid="{00000000-0005-0000-0000-0000EA180000}"/>
    <cellStyle name="Comma 2 19 4 7" xfId="6402" xr:uid="{00000000-0005-0000-0000-0000EB180000}"/>
    <cellStyle name="Comma 2 19 5" xfId="6403" xr:uid="{00000000-0005-0000-0000-0000EC180000}"/>
    <cellStyle name="Comma 2 19 5 2" xfId="6404" xr:uid="{00000000-0005-0000-0000-0000ED180000}"/>
    <cellStyle name="Comma 2 19 6" xfId="6405" xr:uid="{00000000-0005-0000-0000-0000EE180000}"/>
    <cellStyle name="Comma 2 19 6 2" xfId="6406" xr:uid="{00000000-0005-0000-0000-0000EF180000}"/>
    <cellStyle name="Comma 2 19 6 3" xfId="6407" xr:uid="{00000000-0005-0000-0000-0000F0180000}"/>
    <cellStyle name="Comma 2 19 6 3 2" xfId="6408" xr:uid="{00000000-0005-0000-0000-0000F1180000}"/>
    <cellStyle name="Comma 2 19 6 3 2 2" xfId="6409" xr:uid="{00000000-0005-0000-0000-0000F2180000}"/>
    <cellStyle name="Comma 2 19 6 3 3" xfId="6410" xr:uid="{00000000-0005-0000-0000-0000F3180000}"/>
    <cellStyle name="Comma 2 19 6 3 3 2" xfId="6411" xr:uid="{00000000-0005-0000-0000-0000F4180000}"/>
    <cellStyle name="Comma 2 19 6 3 3 3" xfId="6412" xr:uid="{00000000-0005-0000-0000-0000F5180000}"/>
    <cellStyle name="Comma 2 19 6 4" xfId="6413" xr:uid="{00000000-0005-0000-0000-0000F6180000}"/>
    <cellStyle name="Comma 2 19 6 5" xfId="6414" xr:uid="{00000000-0005-0000-0000-0000F7180000}"/>
    <cellStyle name="Comma 2 19 7" xfId="6415" xr:uid="{00000000-0005-0000-0000-0000F8180000}"/>
    <cellStyle name="Comma 2 19 7 2" xfId="6416" xr:uid="{00000000-0005-0000-0000-0000F9180000}"/>
    <cellStyle name="Comma 2 19 8" xfId="6417" xr:uid="{00000000-0005-0000-0000-0000FA180000}"/>
    <cellStyle name="Comma 2 19 8 2" xfId="6418" xr:uid="{00000000-0005-0000-0000-0000FB180000}"/>
    <cellStyle name="Comma 2 2" xfId="6419" xr:uid="{00000000-0005-0000-0000-0000FC180000}"/>
    <cellStyle name="Comma 2 2 10" xfId="6420" xr:uid="{00000000-0005-0000-0000-0000FD180000}"/>
    <cellStyle name="Comma 2 2 11" xfId="6421" xr:uid="{00000000-0005-0000-0000-0000FE180000}"/>
    <cellStyle name="Comma 2 2 12" xfId="6422" xr:uid="{00000000-0005-0000-0000-0000FF180000}"/>
    <cellStyle name="Comma 2 2 13" xfId="6423" xr:uid="{00000000-0005-0000-0000-000000190000}"/>
    <cellStyle name="Comma 2 2 13 2" xfId="6424" xr:uid="{00000000-0005-0000-0000-000001190000}"/>
    <cellStyle name="Comma 2 2 14" xfId="6425" xr:uid="{00000000-0005-0000-0000-000002190000}"/>
    <cellStyle name="Comma 2 2 2" xfId="6426" xr:uid="{00000000-0005-0000-0000-000003190000}"/>
    <cellStyle name="Comma 2 2 2 10" xfId="6427" xr:uid="{00000000-0005-0000-0000-000004190000}"/>
    <cellStyle name="Comma 2 2 2 10 2" xfId="6428" xr:uid="{00000000-0005-0000-0000-000005190000}"/>
    <cellStyle name="Comma 2 2 2 11" xfId="6429" xr:uid="{00000000-0005-0000-0000-000006190000}"/>
    <cellStyle name="Comma 2 2 2 11 2" xfId="6430" xr:uid="{00000000-0005-0000-0000-000007190000}"/>
    <cellStyle name="Comma 2 2 2 2" xfId="6431" xr:uid="{00000000-0005-0000-0000-000008190000}"/>
    <cellStyle name="Comma 2 2 2 2 2" xfId="6432" xr:uid="{00000000-0005-0000-0000-000009190000}"/>
    <cellStyle name="Comma 2 2 2 3" xfId="6433" xr:uid="{00000000-0005-0000-0000-00000A190000}"/>
    <cellStyle name="Comma 2 2 2 3 2" xfId="6434" xr:uid="{00000000-0005-0000-0000-00000B190000}"/>
    <cellStyle name="Comma 2 2 2 4" xfId="6435" xr:uid="{00000000-0005-0000-0000-00000C190000}"/>
    <cellStyle name="Comma 2 2 2 4 2" xfId="6436" xr:uid="{00000000-0005-0000-0000-00000D190000}"/>
    <cellStyle name="Comma 2 2 2 4 3" xfId="6437" xr:uid="{00000000-0005-0000-0000-00000E190000}"/>
    <cellStyle name="Comma 2 2 2 5" xfId="6438" xr:uid="{00000000-0005-0000-0000-00000F190000}"/>
    <cellStyle name="Comma 2 2 2 5 2" xfId="6439" xr:uid="{00000000-0005-0000-0000-000010190000}"/>
    <cellStyle name="Comma 2 2 2 6" xfId="6440" xr:uid="{00000000-0005-0000-0000-000011190000}"/>
    <cellStyle name="Comma 2 2 2 6 2" xfId="6441" xr:uid="{00000000-0005-0000-0000-000012190000}"/>
    <cellStyle name="Comma 2 2 2 7" xfId="6442" xr:uid="{00000000-0005-0000-0000-000013190000}"/>
    <cellStyle name="Comma 2 2 2 8" xfId="6443" xr:uid="{00000000-0005-0000-0000-000014190000}"/>
    <cellStyle name="Comma 2 2 2 8 2" xfId="6444" xr:uid="{00000000-0005-0000-0000-000015190000}"/>
    <cellStyle name="Comma 2 2 2 9" xfId="6445" xr:uid="{00000000-0005-0000-0000-000016190000}"/>
    <cellStyle name="Comma 2 2 3" xfId="6446" xr:uid="{00000000-0005-0000-0000-000017190000}"/>
    <cellStyle name="Comma 2 2 3 2" xfId="6447" xr:uid="{00000000-0005-0000-0000-000018190000}"/>
    <cellStyle name="Comma 2 2 3 2 2" xfId="6448" xr:uid="{00000000-0005-0000-0000-000019190000}"/>
    <cellStyle name="Comma 2 2 3 3" xfId="6449" xr:uid="{00000000-0005-0000-0000-00001A190000}"/>
    <cellStyle name="Comma 2 2 3 3 2" xfId="6450" xr:uid="{00000000-0005-0000-0000-00001B190000}"/>
    <cellStyle name="Comma 2 2 3 4" xfId="6451" xr:uid="{00000000-0005-0000-0000-00001C190000}"/>
    <cellStyle name="Comma 2 2 3 4 2" xfId="6452" xr:uid="{00000000-0005-0000-0000-00001D190000}"/>
    <cellStyle name="Comma 2 2 3 5" xfId="6453" xr:uid="{00000000-0005-0000-0000-00001E190000}"/>
    <cellStyle name="Comma 2 2 3 5 2" xfId="6454" xr:uid="{00000000-0005-0000-0000-00001F190000}"/>
    <cellStyle name="Comma 2 2 3 6" xfId="6455" xr:uid="{00000000-0005-0000-0000-000020190000}"/>
    <cellStyle name="Comma 2 2 3 6 2" xfId="6456" xr:uid="{00000000-0005-0000-0000-000021190000}"/>
    <cellStyle name="Comma 2 2 3 7" xfId="6457" xr:uid="{00000000-0005-0000-0000-000022190000}"/>
    <cellStyle name="Comma 2 2 3 8" xfId="6458" xr:uid="{00000000-0005-0000-0000-000023190000}"/>
    <cellStyle name="Comma 2 2 3 9" xfId="6459" xr:uid="{00000000-0005-0000-0000-000024190000}"/>
    <cellStyle name="Comma 2 2 4" xfId="6460" xr:uid="{00000000-0005-0000-0000-000025190000}"/>
    <cellStyle name="Comma 2 2 4 2" xfId="6461" xr:uid="{00000000-0005-0000-0000-000026190000}"/>
    <cellStyle name="Comma 2 2 5" xfId="6462" xr:uid="{00000000-0005-0000-0000-000027190000}"/>
    <cellStyle name="Comma 2 2 6" xfId="6463" xr:uid="{00000000-0005-0000-0000-000028190000}"/>
    <cellStyle name="Comma 2 2 6 2" xfId="6464" xr:uid="{00000000-0005-0000-0000-000029190000}"/>
    <cellStyle name="Comma 2 2 6 3" xfId="6465" xr:uid="{00000000-0005-0000-0000-00002A190000}"/>
    <cellStyle name="Comma 2 2 6 4" xfId="6466" xr:uid="{00000000-0005-0000-0000-00002B190000}"/>
    <cellStyle name="Comma 2 2 6 4 2" xfId="6467" xr:uid="{00000000-0005-0000-0000-00002C190000}"/>
    <cellStyle name="Comma 2 2 6 4 3" xfId="6468" xr:uid="{00000000-0005-0000-0000-00002D190000}"/>
    <cellStyle name="Comma 2 2 6 4 3 2" xfId="6469" xr:uid="{00000000-0005-0000-0000-00002E190000}"/>
    <cellStyle name="Comma 2 2 6 4 3 3" xfId="6470" xr:uid="{00000000-0005-0000-0000-00002F190000}"/>
    <cellStyle name="Comma 2 2 6 4 3 3 2" xfId="6471" xr:uid="{00000000-0005-0000-0000-000030190000}"/>
    <cellStyle name="Comma 2 2 6 4 3 3 3" xfId="6472" xr:uid="{00000000-0005-0000-0000-000031190000}"/>
    <cellStyle name="Comma 2 2 6 4 3 3 3 2" xfId="6473" xr:uid="{00000000-0005-0000-0000-000032190000}"/>
    <cellStyle name="Comma 2 2 6 4 3 3 3 3" xfId="6474" xr:uid="{00000000-0005-0000-0000-000033190000}"/>
    <cellStyle name="Comma 2 2 6 4 3 3 3 3 2" xfId="6475" xr:uid="{00000000-0005-0000-0000-000034190000}"/>
    <cellStyle name="Comma 2 2 6 4 3 3 4" xfId="6476" xr:uid="{00000000-0005-0000-0000-000035190000}"/>
    <cellStyle name="Comma 2 2 6 4 3 4" xfId="6477" xr:uid="{00000000-0005-0000-0000-000036190000}"/>
    <cellStyle name="Comma 2 2 6 4 3 5" xfId="6478" xr:uid="{00000000-0005-0000-0000-000037190000}"/>
    <cellStyle name="Comma 2 2 6 4 4" xfId="6479" xr:uid="{00000000-0005-0000-0000-000038190000}"/>
    <cellStyle name="Comma 2 2 6 4 5" xfId="6480" xr:uid="{00000000-0005-0000-0000-000039190000}"/>
    <cellStyle name="Comma 2 2 6 4 6" xfId="6481" xr:uid="{00000000-0005-0000-0000-00003A190000}"/>
    <cellStyle name="Comma 2 2 6 5" xfId="6482" xr:uid="{00000000-0005-0000-0000-00003B190000}"/>
    <cellStyle name="Comma 2 2 6 6" xfId="6483" xr:uid="{00000000-0005-0000-0000-00003C190000}"/>
    <cellStyle name="Comma 2 2 6 7" xfId="6484" xr:uid="{00000000-0005-0000-0000-00003D190000}"/>
    <cellStyle name="Comma 2 2 6 8" xfId="6485" xr:uid="{00000000-0005-0000-0000-00003E190000}"/>
    <cellStyle name="Comma 2 2 7" xfId="6486" xr:uid="{00000000-0005-0000-0000-00003F190000}"/>
    <cellStyle name="Comma 2 2 8" xfId="6487" xr:uid="{00000000-0005-0000-0000-000040190000}"/>
    <cellStyle name="Comma 2 2 8 2" xfId="6488" xr:uid="{00000000-0005-0000-0000-000041190000}"/>
    <cellStyle name="Comma 2 2 8 3" xfId="6489" xr:uid="{00000000-0005-0000-0000-000042190000}"/>
    <cellStyle name="Comma 2 2 8 4" xfId="6490" xr:uid="{00000000-0005-0000-0000-000043190000}"/>
    <cellStyle name="Comma 2 2 8 4 2" xfId="6491" xr:uid="{00000000-0005-0000-0000-000044190000}"/>
    <cellStyle name="Comma 2 2 8 4 2 2" xfId="6492" xr:uid="{00000000-0005-0000-0000-000045190000}"/>
    <cellStyle name="Comma 2 2 8 4 3" xfId="6493" xr:uid="{00000000-0005-0000-0000-000046190000}"/>
    <cellStyle name="Comma 2 2 8 4 3 2" xfId="6494" xr:uid="{00000000-0005-0000-0000-000047190000}"/>
    <cellStyle name="Comma 2 2 8 4 3 3" xfId="6495" xr:uid="{00000000-0005-0000-0000-000048190000}"/>
    <cellStyle name="Comma 2 2 8 4 3 3 2" xfId="6496" xr:uid="{00000000-0005-0000-0000-000049190000}"/>
    <cellStyle name="Comma 2 2 8 4 3 3 2 2" xfId="6497" xr:uid="{00000000-0005-0000-0000-00004A190000}"/>
    <cellStyle name="Comma 2 2 8 4 3 3 3" xfId="6498" xr:uid="{00000000-0005-0000-0000-00004B190000}"/>
    <cellStyle name="Comma 2 2 8 4 3 3 3 2" xfId="6499" xr:uid="{00000000-0005-0000-0000-00004C190000}"/>
    <cellStyle name="Comma 2 2 8 4 3 3 3 3" xfId="6500" xr:uid="{00000000-0005-0000-0000-00004D190000}"/>
    <cellStyle name="Comma 2 2 8 4 3 3 3 3 2" xfId="6501" xr:uid="{00000000-0005-0000-0000-00004E190000}"/>
    <cellStyle name="Comma 2 2 8 4 3 3 3 3 2 2" xfId="6502" xr:uid="{00000000-0005-0000-0000-00004F190000}"/>
    <cellStyle name="Comma 2 2 8 4 3 3 3 4" xfId="6503" xr:uid="{00000000-0005-0000-0000-000050190000}"/>
    <cellStyle name="Comma 2 2 8 4 3 3 4" xfId="6504" xr:uid="{00000000-0005-0000-0000-000051190000}"/>
    <cellStyle name="Comma 2 2 8 4 3 3 4 2" xfId="6505" xr:uid="{00000000-0005-0000-0000-000052190000}"/>
    <cellStyle name="Comma 2 2 8 4 3 4" xfId="6506" xr:uid="{00000000-0005-0000-0000-000053190000}"/>
    <cellStyle name="Comma 2 2 8 4 3 5" xfId="6507" xr:uid="{00000000-0005-0000-0000-000054190000}"/>
    <cellStyle name="Comma 2 2 8 4 3 6" xfId="6508" xr:uid="{00000000-0005-0000-0000-000055190000}"/>
    <cellStyle name="Comma 2 2 8 4 4" xfId="6509" xr:uid="{00000000-0005-0000-0000-000056190000}"/>
    <cellStyle name="Comma 2 2 8 4 4 2" xfId="6510" xr:uid="{00000000-0005-0000-0000-000057190000}"/>
    <cellStyle name="Comma 2 2 8 4 5" xfId="6511" xr:uid="{00000000-0005-0000-0000-000058190000}"/>
    <cellStyle name="Comma 2 2 8 4 5 2" xfId="6512" xr:uid="{00000000-0005-0000-0000-000059190000}"/>
    <cellStyle name="Comma 2 2 8 4 6" xfId="6513" xr:uid="{00000000-0005-0000-0000-00005A190000}"/>
    <cellStyle name="Comma 2 2 8 4 6 2" xfId="6514" xr:uid="{00000000-0005-0000-0000-00005B190000}"/>
    <cellStyle name="Comma 2 2 8 5" xfId="6515" xr:uid="{00000000-0005-0000-0000-00005C190000}"/>
    <cellStyle name="Comma 2 2 8 6" xfId="6516" xr:uid="{00000000-0005-0000-0000-00005D190000}"/>
    <cellStyle name="Comma 2 2 8 7" xfId="6517" xr:uid="{00000000-0005-0000-0000-00005E190000}"/>
    <cellStyle name="Comma 2 2 8 8" xfId="6518" xr:uid="{00000000-0005-0000-0000-00005F190000}"/>
    <cellStyle name="Comma 2 2 8 9" xfId="6519" xr:uid="{00000000-0005-0000-0000-000060190000}"/>
    <cellStyle name="Comma 2 2 9" xfId="6520" xr:uid="{00000000-0005-0000-0000-000061190000}"/>
    <cellStyle name="Comma 2 2 9 2" xfId="6521" xr:uid="{00000000-0005-0000-0000-000062190000}"/>
    <cellStyle name="Comma 2 20" xfId="6522" xr:uid="{00000000-0005-0000-0000-000063190000}"/>
    <cellStyle name="Comma 2 20 2" xfId="6523" xr:uid="{00000000-0005-0000-0000-000064190000}"/>
    <cellStyle name="Comma 2 21" xfId="6524" xr:uid="{00000000-0005-0000-0000-000065190000}"/>
    <cellStyle name="Comma 2 21 2" xfId="6525" xr:uid="{00000000-0005-0000-0000-000066190000}"/>
    <cellStyle name="Comma 2 22" xfId="6526" xr:uid="{00000000-0005-0000-0000-000067190000}"/>
    <cellStyle name="Comma 2 22 2" xfId="6527" xr:uid="{00000000-0005-0000-0000-000068190000}"/>
    <cellStyle name="Comma 2 23" xfId="6528" xr:uid="{00000000-0005-0000-0000-000069190000}"/>
    <cellStyle name="Comma 2 24" xfId="6529" xr:uid="{00000000-0005-0000-0000-00006A190000}"/>
    <cellStyle name="Comma 2 25" xfId="6530" xr:uid="{00000000-0005-0000-0000-00006B190000}"/>
    <cellStyle name="Comma 2 3" xfId="6531" xr:uid="{00000000-0005-0000-0000-00006C190000}"/>
    <cellStyle name="Comma 2 3 2" xfId="6532" xr:uid="{00000000-0005-0000-0000-00006D190000}"/>
    <cellStyle name="Comma 2 3 2 2" xfId="6533" xr:uid="{00000000-0005-0000-0000-00006E190000}"/>
    <cellStyle name="Comma 2 3 2 2 2" xfId="6534" xr:uid="{00000000-0005-0000-0000-00006F190000}"/>
    <cellStyle name="Comma 2 3 2 2 2 2" xfId="6535" xr:uid="{00000000-0005-0000-0000-000070190000}"/>
    <cellStyle name="Comma 2 3 2 2 3" xfId="6536" xr:uid="{00000000-0005-0000-0000-000071190000}"/>
    <cellStyle name="Comma 2 3 2 2 3 2" xfId="6537" xr:uid="{00000000-0005-0000-0000-000072190000}"/>
    <cellStyle name="Comma 2 3 2 2 4" xfId="6538" xr:uid="{00000000-0005-0000-0000-000073190000}"/>
    <cellStyle name="Comma 2 3 2 2 4 2" xfId="6539" xr:uid="{00000000-0005-0000-0000-000074190000}"/>
    <cellStyle name="Comma 2 3 2 2 4 2 2" xfId="6540" xr:uid="{00000000-0005-0000-0000-000075190000}"/>
    <cellStyle name="Comma 2 3 2 2 4 3" xfId="6541" xr:uid="{00000000-0005-0000-0000-000076190000}"/>
    <cellStyle name="Comma 2 3 2 2 4 3 2" xfId="6542" xr:uid="{00000000-0005-0000-0000-000077190000}"/>
    <cellStyle name="Comma 2 3 2 2 4 3 2 2" xfId="6543" xr:uid="{00000000-0005-0000-0000-000078190000}"/>
    <cellStyle name="Comma 2 3 2 2 4 3 3" xfId="6544" xr:uid="{00000000-0005-0000-0000-000079190000}"/>
    <cellStyle name="Comma 2 3 2 2 4 3 3 2" xfId="6545" xr:uid="{00000000-0005-0000-0000-00007A190000}"/>
    <cellStyle name="Comma 2 3 2 2 4 3 3 2 2" xfId="6546" xr:uid="{00000000-0005-0000-0000-00007B190000}"/>
    <cellStyle name="Comma 2 3 2 2 4 3 3 3" xfId="6547" xr:uid="{00000000-0005-0000-0000-00007C190000}"/>
    <cellStyle name="Comma 2 3 2 2 4 3 3 3 2" xfId="6548" xr:uid="{00000000-0005-0000-0000-00007D190000}"/>
    <cellStyle name="Comma 2 3 2 2 4 3 3 3 2 2" xfId="6549" xr:uid="{00000000-0005-0000-0000-00007E190000}"/>
    <cellStyle name="Comma 2 3 2 2 4 3 3 3 3" xfId="6550" xr:uid="{00000000-0005-0000-0000-00007F190000}"/>
    <cellStyle name="Comma 2 3 2 2 4 3 3 3 3 2" xfId="6551" xr:uid="{00000000-0005-0000-0000-000080190000}"/>
    <cellStyle name="Comma 2 3 2 2 4 3 3 3 3 2 2" xfId="6552" xr:uid="{00000000-0005-0000-0000-000081190000}"/>
    <cellStyle name="Comma 2 3 2 2 4 3 3 3 3 3" xfId="6553" xr:uid="{00000000-0005-0000-0000-000082190000}"/>
    <cellStyle name="Comma 2 3 2 2 4 3 3 3 4" xfId="6554" xr:uid="{00000000-0005-0000-0000-000083190000}"/>
    <cellStyle name="Comma 2 3 2 2 4 3 3 4" xfId="6555" xr:uid="{00000000-0005-0000-0000-000084190000}"/>
    <cellStyle name="Comma 2 3 2 2 4 3 3 4 2" xfId="6556" xr:uid="{00000000-0005-0000-0000-000085190000}"/>
    <cellStyle name="Comma 2 3 2 2 4 3 3 5" xfId="6557" xr:uid="{00000000-0005-0000-0000-000086190000}"/>
    <cellStyle name="Comma 2 3 2 2 4 3 4" xfId="6558" xr:uid="{00000000-0005-0000-0000-000087190000}"/>
    <cellStyle name="Comma 2 3 2 2 4 3 4 2" xfId="6559" xr:uid="{00000000-0005-0000-0000-000088190000}"/>
    <cellStyle name="Comma 2 3 2 2 4 3 5" xfId="6560" xr:uid="{00000000-0005-0000-0000-000089190000}"/>
    <cellStyle name="Comma 2 3 2 2 4 3 5 2" xfId="6561" xr:uid="{00000000-0005-0000-0000-00008A190000}"/>
    <cellStyle name="Comma 2 3 2 2 4 3 6" xfId="6562" xr:uid="{00000000-0005-0000-0000-00008B190000}"/>
    <cellStyle name="Comma 2 3 2 2 4 4" xfId="6563" xr:uid="{00000000-0005-0000-0000-00008C190000}"/>
    <cellStyle name="Comma 2 3 2 2 4 4 2" xfId="6564" xr:uid="{00000000-0005-0000-0000-00008D190000}"/>
    <cellStyle name="Comma 2 3 2 2 4 5" xfId="6565" xr:uid="{00000000-0005-0000-0000-00008E190000}"/>
    <cellStyle name="Comma 2 3 2 2 4 5 2" xfId="6566" xr:uid="{00000000-0005-0000-0000-00008F190000}"/>
    <cellStyle name="Comma 2 3 2 2 4 6" xfId="6567" xr:uid="{00000000-0005-0000-0000-000090190000}"/>
    <cellStyle name="Comma 2 3 2 2 4 6 2" xfId="6568" xr:uid="{00000000-0005-0000-0000-000091190000}"/>
    <cellStyle name="Comma 2 3 2 2 4 7" xfId="6569" xr:uid="{00000000-0005-0000-0000-000092190000}"/>
    <cellStyle name="Comma 2 3 2 2 5" xfId="6570" xr:uid="{00000000-0005-0000-0000-000093190000}"/>
    <cellStyle name="Comma 2 3 2 2 5 2" xfId="6571" xr:uid="{00000000-0005-0000-0000-000094190000}"/>
    <cellStyle name="Comma 2 3 2 2 6" xfId="6572" xr:uid="{00000000-0005-0000-0000-000095190000}"/>
    <cellStyle name="Comma 2 3 2 2 6 2" xfId="6573" xr:uid="{00000000-0005-0000-0000-000096190000}"/>
    <cellStyle name="Comma 2 3 2 2 7" xfId="6574" xr:uid="{00000000-0005-0000-0000-000097190000}"/>
    <cellStyle name="Comma 2 3 2 2 7 2" xfId="6575" xr:uid="{00000000-0005-0000-0000-000098190000}"/>
    <cellStyle name="Comma 2 3 2 2 8" xfId="6576" xr:uid="{00000000-0005-0000-0000-000099190000}"/>
    <cellStyle name="Comma 2 3 2 2 8 2" xfId="6577" xr:uid="{00000000-0005-0000-0000-00009A190000}"/>
    <cellStyle name="Comma 2 3 2 2 9" xfId="6578" xr:uid="{00000000-0005-0000-0000-00009B190000}"/>
    <cellStyle name="Comma 2 3 2 3" xfId="6579" xr:uid="{00000000-0005-0000-0000-00009C190000}"/>
    <cellStyle name="Comma 2 3 2 3 2" xfId="6580" xr:uid="{00000000-0005-0000-0000-00009D190000}"/>
    <cellStyle name="Comma 2 3 2 4" xfId="6581" xr:uid="{00000000-0005-0000-0000-00009E190000}"/>
    <cellStyle name="Comma 2 3 2 4 2" xfId="6582" xr:uid="{00000000-0005-0000-0000-00009F190000}"/>
    <cellStyle name="Comma 2 3 2 4 2 2" xfId="6583" xr:uid="{00000000-0005-0000-0000-0000A0190000}"/>
    <cellStyle name="Comma 2 3 2 4 3" xfId="6584" xr:uid="{00000000-0005-0000-0000-0000A1190000}"/>
    <cellStyle name="Comma 2 3 2 4 3 2" xfId="6585" xr:uid="{00000000-0005-0000-0000-0000A2190000}"/>
    <cellStyle name="Comma 2 3 2 4 3 2 2" xfId="6586" xr:uid="{00000000-0005-0000-0000-0000A3190000}"/>
    <cellStyle name="Comma 2 3 2 4 3 3" xfId="6587" xr:uid="{00000000-0005-0000-0000-0000A4190000}"/>
    <cellStyle name="Comma 2 3 2 4 3 3 2" xfId="6588" xr:uid="{00000000-0005-0000-0000-0000A5190000}"/>
    <cellStyle name="Comma 2 3 2 4 3 3 2 2" xfId="6589" xr:uid="{00000000-0005-0000-0000-0000A6190000}"/>
    <cellStyle name="Comma 2 3 2 4 3 3 3" xfId="6590" xr:uid="{00000000-0005-0000-0000-0000A7190000}"/>
    <cellStyle name="Comma 2 3 2 4 3 3 3 2" xfId="6591" xr:uid="{00000000-0005-0000-0000-0000A8190000}"/>
    <cellStyle name="Comma 2 3 2 4 3 3 3 2 2" xfId="6592" xr:uid="{00000000-0005-0000-0000-0000A9190000}"/>
    <cellStyle name="Comma 2 3 2 4 3 3 3 3" xfId="6593" xr:uid="{00000000-0005-0000-0000-0000AA190000}"/>
    <cellStyle name="Comma 2 3 2 4 3 3 3 3 2" xfId="6594" xr:uid="{00000000-0005-0000-0000-0000AB190000}"/>
    <cellStyle name="Comma 2 3 2 4 3 3 3 3 2 2" xfId="6595" xr:uid="{00000000-0005-0000-0000-0000AC190000}"/>
    <cellStyle name="Comma 2 3 2 4 3 3 3 3 3" xfId="6596" xr:uid="{00000000-0005-0000-0000-0000AD190000}"/>
    <cellStyle name="Comma 2 3 2 4 3 3 3 4" xfId="6597" xr:uid="{00000000-0005-0000-0000-0000AE190000}"/>
    <cellStyle name="Comma 2 3 2 4 3 3 4" xfId="6598" xr:uid="{00000000-0005-0000-0000-0000AF190000}"/>
    <cellStyle name="Comma 2 3 2 4 3 3 4 2" xfId="6599" xr:uid="{00000000-0005-0000-0000-0000B0190000}"/>
    <cellStyle name="Comma 2 3 2 4 3 3 5" xfId="6600" xr:uid="{00000000-0005-0000-0000-0000B1190000}"/>
    <cellStyle name="Comma 2 3 2 4 3 4" xfId="6601" xr:uid="{00000000-0005-0000-0000-0000B2190000}"/>
    <cellStyle name="Comma 2 3 2 4 3 4 2" xfId="6602" xr:uid="{00000000-0005-0000-0000-0000B3190000}"/>
    <cellStyle name="Comma 2 3 2 4 3 5" xfId="6603" xr:uid="{00000000-0005-0000-0000-0000B4190000}"/>
    <cellStyle name="Comma 2 3 2 4 3 5 2" xfId="6604" xr:uid="{00000000-0005-0000-0000-0000B5190000}"/>
    <cellStyle name="Comma 2 3 2 4 3 6" xfId="6605" xr:uid="{00000000-0005-0000-0000-0000B6190000}"/>
    <cellStyle name="Comma 2 3 2 4 4" xfId="6606" xr:uid="{00000000-0005-0000-0000-0000B7190000}"/>
    <cellStyle name="Comma 2 3 2 4 4 2" xfId="6607" xr:uid="{00000000-0005-0000-0000-0000B8190000}"/>
    <cellStyle name="Comma 2 3 2 4 5" xfId="6608" xr:uid="{00000000-0005-0000-0000-0000B9190000}"/>
    <cellStyle name="Comma 2 3 2 4 5 2" xfId="6609" xr:uid="{00000000-0005-0000-0000-0000BA190000}"/>
    <cellStyle name="Comma 2 3 2 4 6" xfId="6610" xr:uid="{00000000-0005-0000-0000-0000BB190000}"/>
    <cellStyle name="Comma 2 3 2 4 6 2" xfId="6611" xr:uid="{00000000-0005-0000-0000-0000BC190000}"/>
    <cellStyle name="Comma 2 3 2 4 7" xfId="6612" xr:uid="{00000000-0005-0000-0000-0000BD190000}"/>
    <cellStyle name="Comma 2 3 2 5" xfId="6613" xr:uid="{00000000-0005-0000-0000-0000BE190000}"/>
    <cellStyle name="Comma 2 3 2 5 2" xfId="6614" xr:uid="{00000000-0005-0000-0000-0000BF190000}"/>
    <cellStyle name="Comma 2 3 2 6" xfId="6615" xr:uid="{00000000-0005-0000-0000-0000C0190000}"/>
    <cellStyle name="Comma 2 3 2 6 2" xfId="6616" xr:uid="{00000000-0005-0000-0000-0000C1190000}"/>
    <cellStyle name="Comma 2 3 2 7" xfId="6617" xr:uid="{00000000-0005-0000-0000-0000C2190000}"/>
    <cellStyle name="Comma 2 3 2 7 2" xfId="6618" xr:uid="{00000000-0005-0000-0000-0000C3190000}"/>
    <cellStyle name="Comma 2 3 2 8" xfId="6619" xr:uid="{00000000-0005-0000-0000-0000C4190000}"/>
    <cellStyle name="Comma 2 3 2 8 2" xfId="6620" xr:uid="{00000000-0005-0000-0000-0000C5190000}"/>
    <cellStyle name="Comma 2 3 2 9" xfId="6621" xr:uid="{00000000-0005-0000-0000-0000C6190000}"/>
    <cellStyle name="Comma 2 3 3" xfId="6622" xr:uid="{00000000-0005-0000-0000-0000C7190000}"/>
    <cellStyle name="Comma 2 3 4" xfId="6623" xr:uid="{00000000-0005-0000-0000-0000C8190000}"/>
    <cellStyle name="Comma 2 3 5" xfId="6624" xr:uid="{00000000-0005-0000-0000-0000C9190000}"/>
    <cellStyle name="Comma 2 4" xfId="6625" xr:uid="{00000000-0005-0000-0000-0000CA190000}"/>
    <cellStyle name="Comma 2 4 2" xfId="6626" xr:uid="{00000000-0005-0000-0000-0000CB190000}"/>
    <cellStyle name="Comma 2 4 2 2" xfId="6627" xr:uid="{00000000-0005-0000-0000-0000CC190000}"/>
    <cellStyle name="Comma 2 4 2 3" xfId="6628" xr:uid="{00000000-0005-0000-0000-0000CD190000}"/>
    <cellStyle name="Comma 2 4 3" xfId="6629" xr:uid="{00000000-0005-0000-0000-0000CE190000}"/>
    <cellStyle name="Comma 2 4 3 2" xfId="6630" xr:uid="{00000000-0005-0000-0000-0000CF190000}"/>
    <cellStyle name="Comma 2 4 4" xfId="6631" xr:uid="{00000000-0005-0000-0000-0000D0190000}"/>
    <cellStyle name="Comma 2 4 5" xfId="6632" xr:uid="{00000000-0005-0000-0000-0000D1190000}"/>
    <cellStyle name="Comma 2 4 6" xfId="6633" xr:uid="{00000000-0005-0000-0000-0000D2190000}"/>
    <cellStyle name="Comma 2 5" xfId="6634" xr:uid="{00000000-0005-0000-0000-0000D3190000}"/>
    <cellStyle name="Comma 2 5 2" xfId="6635" xr:uid="{00000000-0005-0000-0000-0000D4190000}"/>
    <cellStyle name="Comma 2 5 2 2" xfId="6636" xr:uid="{00000000-0005-0000-0000-0000D5190000}"/>
    <cellStyle name="Comma 2 5 3" xfId="6637" xr:uid="{00000000-0005-0000-0000-0000D6190000}"/>
    <cellStyle name="Comma 2 5 4" xfId="6638" xr:uid="{00000000-0005-0000-0000-0000D7190000}"/>
    <cellStyle name="Comma 2 5 5" xfId="6639" xr:uid="{00000000-0005-0000-0000-0000D8190000}"/>
    <cellStyle name="Comma 2 6" xfId="6640" xr:uid="{00000000-0005-0000-0000-0000D9190000}"/>
    <cellStyle name="Comma 2 6 2" xfId="6641" xr:uid="{00000000-0005-0000-0000-0000DA190000}"/>
    <cellStyle name="Comma 2 6 2 2" xfId="6642" xr:uid="{00000000-0005-0000-0000-0000DB190000}"/>
    <cellStyle name="Comma 2 7" xfId="6643" xr:uid="{00000000-0005-0000-0000-0000DC190000}"/>
    <cellStyle name="Comma 2 7 2" xfId="6644" xr:uid="{00000000-0005-0000-0000-0000DD190000}"/>
    <cellStyle name="Comma 2 7 2 2" xfId="6645" xr:uid="{00000000-0005-0000-0000-0000DE190000}"/>
    <cellStyle name="Comma 2 7 2 2 2" xfId="6646" xr:uid="{00000000-0005-0000-0000-0000DF190000}"/>
    <cellStyle name="Comma 2 7 2 3" xfId="6647" xr:uid="{00000000-0005-0000-0000-0000E0190000}"/>
    <cellStyle name="Comma 2 7 2 3 2" xfId="6648" xr:uid="{00000000-0005-0000-0000-0000E1190000}"/>
    <cellStyle name="Comma 2 7 2 4" xfId="6649" xr:uid="{00000000-0005-0000-0000-0000E2190000}"/>
    <cellStyle name="Comma 2 7 2 4 2" xfId="6650" xr:uid="{00000000-0005-0000-0000-0000E3190000}"/>
    <cellStyle name="Comma 2 7 2 4 3" xfId="6651" xr:uid="{00000000-0005-0000-0000-0000E4190000}"/>
    <cellStyle name="Comma 2 7 2 4 3 2" xfId="6652" xr:uid="{00000000-0005-0000-0000-0000E5190000}"/>
    <cellStyle name="Comma 2 7 2 4 3 2 2" xfId="6653" xr:uid="{00000000-0005-0000-0000-0000E6190000}"/>
    <cellStyle name="Comma 2 7 2 4 3 3" xfId="6654" xr:uid="{00000000-0005-0000-0000-0000E7190000}"/>
    <cellStyle name="Comma 2 7 2 4 3 3 2" xfId="6655" xr:uid="{00000000-0005-0000-0000-0000E8190000}"/>
    <cellStyle name="Comma 2 7 2 4 3 3 3" xfId="6656" xr:uid="{00000000-0005-0000-0000-0000E9190000}"/>
    <cellStyle name="Comma 2 7 2 4 3 3 3 2" xfId="6657" xr:uid="{00000000-0005-0000-0000-0000EA190000}"/>
    <cellStyle name="Comma 2 7 2 4 3 3 3 2 2" xfId="6658" xr:uid="{00000000-0005-0000-0000-0000EB190000}"/>
    <cellStyle name="Comma 2 7 2 4 3 3 3 3" xfId="6659" xr:uid="{00000000-0005-0000-0000-0000EC190000}"/>
    <cellStyle name="Comma 2 7 2 4 3 3 3 3 2" xfId="6660" xr:uid="{00000000-0005-0000-0000-0000ED190000}"/>
    <cellStyle name="Comma 2 7 2 4 3 3 3 3 3" xfId="6661" xr:uid="{00000000-0005-0000-0000-0000EE190000}"/>
    <cellStyle name="Comma 2 7 2 4 3 3 4" xfId="6662" xr:uid="{00000000-0005-0000-0000-0000EF190000}"/>
    <cellStyle name="Comma 2 7 2 4 3 3 5" xfId="6663" xr:uid="{00000000-0005-0000-0000-0000F0190000}"/>
    <cellStyle name="Comma 2 7 2 4 3 4" xfId="6664" xr:uid="{00000000-0005-0000-0000-0000F1190000}"/>
    <cellStyle name="Comma 2 7 2 4 3 4 2" xfId="6665" xr:uid="{00000000-0005-0000-0000-0000F2190000}"/>
    <cellStyle name="Comma 2 7 2 4 3 5" xfId="6666" xr:uid="{00000000-0005-0000-0000-0000F3190000}"/>
    <cellStyle name="Comma 2 7 2 4 3 5 2" xfId="6667" xr:uid="{00000000-0005-0000-0000-0000F4190000}"/>
    <cellStyle name="Comma 2 7 2 4 4" xfId="6668" xr:uid="{00000000-0005-0000-0000-0000F5190000}"/>
    <cellStyle name="Comma 2 7 2 4 5" xfId="6669" xr:uid="{00000000-0005-0000-0000-0000F6190000}"/>
    <cellStyle name="Comma 2 7 2 4 6" xfId="6670" xr:uid="{00000000-0005-0000-0000-0000F7190000}"/>
    <cellStyle name="Comma 2 7 2 4 7" xfId="6671" xr:uid="{00000000-0005-0000-0000-0000F8190000}"/>
    <cellStyle name="Comma 2 7 2 5" xfId="6672" xr:uid="{00000000-0005-0000-0000-0000F9190000}"/>
    <cellStyle name="Comma 2 7 2 5 2" xfId="6673" xr:uid="{00000000-0005-0000-0000-0000FA190000}"/>
    <cellStyle name="Comma 2 7 2 6" xfId="6674" xr:uid="{00000000-0005-0000-0000-0000FB190000}"/>
    <cellStyle name="Comma 2 7 2 6 2" xfId="6675" xr:uid="{00000000-0005-0000-0000-0000FC190000}"/>
    <cellStyle name="Comma 2 7 2 7" xfId="6676" xr:uid="{00000000-0005-0000-0000-0000FD190000}"/>
    <cellStyle name="Comma 2 7 2 7 2" xfId="6677" xr:uid="{00000000-0005-0000-0000-0000FE190000}"/>
    <cellStyle name="Comma 2 7 2 8" xfId="6678" xr:uid="{00000000-0005-0000-0000-0000FF190000}"/>
    <cellStyle name="Comma 2 7 2 8 2" xfId="6679" xr:uid="{00000000-0005-0000-0000-0000001A0000}"/>
    <cellStyle name="Comma 2 8" xfId="6680" xr:uid="{00000000-0005-0000-0000-0000011A0000}"/>
    <cellStyle name="Comma 2 8 2" xfId="6681" xr:uid="{00000000-0005-0000-0000-0000021A0000}"/>
    <cellStyle name="Comma 2 8 2 2" xfId="6682" xr:uid="{00000000-0005-0000-0000-0000031A0000}"/>
    <cellStyle name="Comma 2 9" xfId="6683" xr:uid="{00000000-0005-0000-0000-0000041A0000}"/>
    <cellStyle name="Comma 2 9 2" xfId="6684" xr:uid="{00000000-0005-0000-0000-0000051A0000}"/>
    <cellStyle name="Comma 2 9 2 2" xfId="6685" xr:uid="{00000000-0005-0000-0000-0000061A0000}"/>
    <cellStyle name="Comma 2 9 3" xfId="6686" xr:uid="{00000000-0005-0000-0000-0000071A0000}"/>
    <cellStyle name="Comma 20" xfId="6687" xr:uid="{00000000-0005-0000-0000-0000081A0000}"/>
    <cellStyle name="Comma 21" xfId="6688" xr:uid="{00000000-0005-0000-0000-0000091A0000}"/>
    <cellStyle name="Comma 22" xfId="6689" xr:uid="{00000000-0005-0000-0000-00000A1A0000}"/>
    <cellStyle name="Comma 23" xfId="6690" xr:uid="{00000000-0005-0000-0000-00000B1A0000}"/>
    <cellStyle name="Comma 24" xfId="6691" xr:uid="{00000000-0005-0000-0000-00000C1A0000}"/>
    <cellStyle name="Comma 25" xfId="6692" xr:uid="{00000000-0005-0000-0000-00000D1A0000}"/>
    <cellStyle name="Comma 26" xfId="6693" xr:uid="{00000000-0005-0000-0000-00000E1A0000}"/>
    <cellStyle name="Comma 27" xfId="6694" xr:uid="{00000000-0005-0000-0000-00000F1A0000}"/>
    <cellStyle name="Comma 28" xfId="6695" xr:uid="{00000000-0005-0000-0000-0000101A0000}"/>
    <cellStyle name="Comma 29" xfId="6696" xr:uid="{00000000-0005-0000-0000-0000111A0000}"/>
    <cellStyle name="Comma 3" xfId="6697" xr:uid="{00000000-0005-0000-0000-0000121A0000}"/>
    <cellStyle name="Comma 3 2" xfId="6698" xr:uid="{00000000-0005-0000-0000-0000131A0000}"/>
    <cellStyle name="Comma 3 2 2" xfId="6699" xr:uid="{00000000-0005-0000-0000-0000141A0000}"/>
    <cellStyle name="Comma 3 2 2 2" xfId="6700" xr:uid="{00000000-0005-0000-0000-0000151A0000}"/>
    <cellStyle name="Comma 3 2 2 3" xfId="6701" xr:uid="{00000000-0005-0000-0000-0000161A0000}"/>
    <cellStyle name="Comma 3 2 2 4" xfId="6702" xr:uid="{00000000-0005-0000-0000-0000171A0000}"/>
    <cellStyle name="Comma 3 2 2 5" xfId="6703" xr:uid="{00000000-0005-0000-0000-0000181A0000}"/>
    <cellStyle name="Comma 3 2 3" xfId="6704" xr:uid="{00000000-0005-0000-0000-0000191A0000}"/>
    <cellStyle name="Comma 3 2 3 2" xfId="6705" xr:uid="{00000000-0005-0000-0000-00001A1A0000}"/>
    <cellStyle name="Comma 3 2 3 3" xfId="6706" xr:uid="{00000000-0005-0000-0000-00001B1A0000}"/>
    <cellStyle name="Comma 3 2 3 4" xfId="6707" xr:uid="{00000000-0005-0000-0000-00001C1A0000}"/>
    <cellStyle name="Comma 3 2 4" xfId="6708" xr:uid="{00000000-0005-0000-0000-00001D1A0000}"/>
    <cellStyle name="Comma 3 3" xfId="6709" xr:uid="{00000000-0005-0000-0000-00001E1A0000}"/>
    <cellStyle name="Comma 3 3 2" xfId="6710" xr:uid="{00000000-0005-0000-0000-00001F1A0000}"/>
    <cellStyle name="Comma 3 4" xfId="6711" xr:uid="{00000000-0005-0000-0000-0000201A0000}"/>
    <cellStyle name="Comma 3 4 2" xfId="6712" xr:uid="{00000000-0005-0000-0000-0000211A0000}"/>
    <cellStyle name="Comma 3 4 2 2" xfId="6713" xr:uid="{00000000-0005-0000-0000-0000221A0000}"/>
    <cellStyle name="Comma 3 5" xfId="6714" xr:uid="{00000000-0005-0000-0000-0000231A0000}"/>
    <cellStyle name="Comma 30" xfId="6715" xr:uid="{00000000-0005-0000-0000-0000241A0000}"/>
    <cellStyle name="Comma 31" xfId="6716" xr:uid="{00000000-0005-0000-0000-0000251A0000}"/>
    <cellStyle name="Comma 32" xfId="6717" xr:uid="{00000000-0005-0000-0000-0000261A0000}"/>
    <cellStyle name="Comma 33" xfId="6718" xr:uid="{00000000-0005-0000-0000-0000271A0000}"/>
    <cellStyle name="Comma 34" xfId="6719" xr:uid="{00000000-0005-0000-0000-0000281A0000}"/>
    <cellStyle name="Comma 35" xfId="6720" xr:uid="{00000000-0005-0000-0000-0000291A0000}"/>
    <cellStyle name="Comma 36" xfId="6721" xr:uid="{00000000-0005-0000-0000-00002A1A0000}"/>
    <cellStyle name="Comma 37" xfId="6722" xr:uid="{00000000-0005-0000-0000-00002B1A0000}"/>
    <cellStyle name="Comma 38" xfId="6723" xr:uid="{00000000-0005-0000-0000-00002C1A0000}"/>
    <cellStyle name="Comma 39" xfId="6724" xr:uid="{00000000-0005-0000-0000-00002D1A0000}"/>
    <cellStyle name="Comma 4" xfId="10" xr:uid="{00000000-0005-0000-0000-00002E1A0000}"/>
    <cellStyle name="Comma 4 10" xfId="6725" xr:uid="{00000000-0005-0000-0000-00002F1A0000}"/>
    <cellStyle name="Comma 4 11" xfId="6726" xr:uid="{00000000-0005-0000-0000-0000301A0000}"/>
    <cellStyle name="Comma 4 12" xfId="6727" xr:uid="{00000000-0005-0000-0000-0000311A0000}"/>
    <cellStyle name="Comma 4 13" xfId="6728" xr:uid="{00000000-0005-0000-0000-0000321A0000}"/>
    <cellStyle name="Comma 4 2" xfId="6729" xr:uid="{00000000-0005-0000-0000-0000331A0000}"/>
    <cellStyle name="Comma 4 2 2" xfId="6730" xr:uid="{00000000-0005-0000-0000-0000341A0000}"/>
    <cellStyle name="Comma 4 2 2 2" xfId="6731" xr:uid="{00000000-0005-0000-0000-0000351A0000}"/>
    <cellStyle name="Comma 4 2 2 2 2" xfId="6732" xr:uid="{00000000-0005-0000-0000-0000361A0000}"/>
    <cellStyle name="Comma 4 2 2 2 3" xfId="6733" xr:uid="{00000000-0005-0000-0000-0000371A0000}"/>
    <cellStyle name="Comma 4 2 2 2 3 2" xfId="6734" xr:uid="{00000000-0005-0000-0000-0000381A0000}"/>
    <cellStyle name="Comma 4 2 2 2 4" xfId="6735" xr:uid="{00000000-0005-0000-0000-0000391A0000}"/>
    <cellStyle name="Comma 4 2 2 2 4 2" xfId="6736" xr:uid="{00000000-0005-0000-0000-00003A1A0000}"/>
    <cellStyle name="Comma 4 2 2 3" xfId="6737" xr:uid="{00000000-0005-0000-0000-00003B1A0000}"/>
    <cellStyle name="Comma 4 2 2 4" xfId="6738" xr:uid="{00000000-0005-0000-0000-00003C1A0000}"/>
    <cellStyle name="Comma 4 2 2 5" xfId="6739" xr:uid="{00000000-0005-0000-0000-00003D1A0000}"/>
    <cellStyle name="Comma 4 2 3" xfId="6740" xr:uid="{00000000-0005-0000-0000-00003E1A0000}"/>
    <cellStyle name="Comma 4 2 3 2" xfId="6741" xr:uid="{00000000-0005-0000-0000-00003F1A0000}"/>
    <cellStyle name="Comma 4 2 3 2 2" xfId="6742" xr:uid="{00000000-0005-0000-0000-0000401A0000}"/>
    <cellStyle name="Comma 4 2 3 2 2 2" xfId="6743" xr:uid="{00000000-0005-0000-0000-0000411A0000}"/>
    <cellStyle name="Comma 4 2 3 2 3" xfId="6744" xr:uid="{00000000-0005-0000-0000-0000421A0000}"/>
    <cellStyle name="Comma 4 2 3 2 3 2" xfId="6745" xr:uid="{00000000-0005-0000-0000-0000431A0000}"/>
    <cellStyle name="Comma 4 2 3 2 4" xfId="6746" xr:uid="{00000000-0005-0000-0000-0000441A0000}"/>
    <cellStyle name="Comma 4 2 3 3" xfId="6747" xr:uid="{00000000-0005-0000-0000-0000451A0000}"/>
    <cellStyle name="Comma 4 2 4" xfId="6748" xr:uid="{00000000-0005-0000-0000-0000461A0000}"/>
    <cellStyle name="Comma 4 2 5" xfId="6749" xr:uid="{00000000-0005-0000-0000-0000471A0000}"/>
    <cellStyle name="Comma 4 2 5 2" xfId="6750" xr:uid="{00000000-0005-0000-0000-0000481A0000}"/>
    <cellStyle name="Comma 4 2 6" xfId="6751" xr:uid="{00000000-0005-0000-0000-0000491A0000}"/>
    <cellStyle name="Comma 4 2 6 2" xfId="6752" xr:uid="{00000000-0005-0000-0000-00004A1A0000}"/>
    <cellStyle name="Comma 4 2 7" xfId="6753" xr:uid="{00000000-0005-0000-0000-00004B1A0000}"/>
    <cellStyle name="Comma 4 2 8" xfId="6754" xr:uid="{00000000-0005-0000-0000-00004C1A0000}"/>
    <cellStyle name="Comma 4 3" xfId="6755" xr:uid="{00000000-0005-0000-0000-00004D1A0000}"/>
    <cellStyle name="Comma 4 3 2" xfId="6756" xr:uid="{00000000-0005-0000-0000-00004E1A0000}"/>
    <cellStyle name="Comma 4 3 2 2" xfId="6757" xr:uid="{00000000-0005-0000-0000-00004F1A0000}"/>
    <cellStyle name="Comma 4 3 2 2 2" xfId="6758" xr:uid="{00000000-0005-0000-0000-0000501A0000}"/>
    <cellStyle name="Comma 4 3 2 3" xfId="6759" xr:uid="{00000000-0005-0000-0000-0000511A0000}"/>
    <cellStyle name="Comma 4 3 2 4" xfId="6760" xr:uid="{00000000-0005-0000-0000-0000521A0000}"/>
    <cellStyle name="Comma 4 3 2 5" xfId="6761" xr:uid="{00000000-0005-0000-0000-0000531A0000}"/>
    <cellStyle name="Comma 4 3 3" xfId="6762" xr:uid="{00000000-0005-0000-0000-0000541A0000}"/>
    <cellStyle name="Comma 4 3 4" xfId="6763" xr:uid="{00000000-0005-0000-0000-0000551A0000}"/>
    <cellStyle name="Comma 4 3 4 2" xfId="6764" xr:uid="{00000000-0005-0000-0000-0000561A0000}"/>
    <cellStyle name="Comma 4 3 5" xfId="6765" xr:uid="{00000000-0005-0000-0000-0000571A0000}"/>
    <cellStyle name="Comma 4 3 6" xfId="6766" xr:uid="{00000000-0005-0000-0000-0000581A0000}"/>
    <cellStyle name="Comma 4 3 7" xfId="6767" xr:uid="{00000000-0005-0000-0000-0000591A0000}"/>
    <cellStyle name="Comma 4 4" xfId="6768" xr:uid="{00000000-0005-0000-0000-00005A1A0000}"/>
    <cellStyle name="Comma 4 4 2" xfId="6769" xr:uid="{00000000-0005-0000-0000-00005B1A0000}"/>
    <cellStyle name="Comma 4 4 2 2" xfId="6770" xr:uid="{00000000-0005-0000-0000-00005C1A0000}"/>
    <cellStyle name="Comma 4 4 2 2 2" xfId="6771" xr:uid="{00000000-0005-0000-0000-00005D1A0000}"/>
    <cellStyle name="Comma 4 4 2 3" xfId="6772" xr:uid="{00000000-0005-0000-0000-00005E1A0000}"/>
    <cellStyle name="Comma 4 4 2 3 2" xfId="6773" xr:uid="{00000000-0005-0000-0000-00005F1A0000}"/>
    <cellStyle name="Comma 4 4 2 4" xfId="6774" xr:uid="{00000000-0005-0000-0000-0000601A0000}"/>
    <cellStyle name="Comma 4 4 3" xfId="6775" xr:uid="{00000000-0005-0000-0000-0000611A0000}"/>
    <cellStyle name="Comma 4 4 4" xfId="6776" xr:uid="{00000000-0005-0000-0000-0000621A0000}"/>
    <cellStyle name="Comma 4 4 4 2" xfId="6777" xr:uid="{00000000-0005-0000-0000-0000631A0000}"/>
    <cellStyle name="Comma 4 4 5" xfId="6778" xr:uid="{00000000-0005-0000-0000-0000641A0000}"/>
    <cellStyle name="Comma 4 4 6" xfId="6779" xr:uid="{00000000-0005-0000-0000-0000651A0000}"/>
    <cellStyle name="Comma 4 4 7" xfId="6780" xr:uid="{00000000-0005-0000-0000-0000661A0000}"/>
    <cellStyle name="Comma 4 5" xfId="6781" xr:uid="{00000000-0005-0000-0000-0000671A0000}"/>
    <cellStyle name="Comma 4 5 2" xfId="6782" xr:uid="{00000000-0005-0000-0000-0000681A0000}"/>
    <cellStyle name="Comma 4 6" xfId="6783" xr:uid="{00000000-0005-0000-0000-0000691A0000}"/>
    <cellStyle name="Comma 4 7" xfId="6784" xr:uid="{00000000-0005-0000-0000-00006A1A0000}"/>
    <cellStyle name="Comma 4 8" xfId="6785" xr:uid="{00000000-0005-0000-0000-00006B1A0000}"/>
    <cellStyle name="Comma 4 8 2" xfId="6786" xr:uid="{00000000-0005-0000-0000-00006C1A0000}"/>
    <cellStyle name="Comma 4 9" xfId="6787" xr:uid="{00000000-0005-0000-0000-00006D1A0000}"/>
    <cellStyle name="Comma 40" xfId="6788" xr:uid="{00000000-0005-0000-0000-00006E1A0000}"/>
    <cellStyle name="Comma 41" xfId="6789" xr:uid="{00000000-0005-0000-0000-00006F1A0000}"/>
    <cellStyle name="Comma 42" xfId="6790" xr:uid="{00000000-0005-0000-0000-0000701A0000}"/>
    <cellStyle name="Comma 43" xfId="6791" xr:uid="{00000000-0005-0000-0000-0000711A0000}"/>
    <cellStyle name="Comma 44" xfId="6792" xr:uid="{00000000-0005-0000-0000-0000721A0000}"/>
    <cellStyle name="Comma 45" xfId="6793" xr:uid="{00000000-0005-0000-0000-0000731A0000}"/>
    <cellStyle name="Comma 46" xfId="6794" xr:uid="{00000000-0005-0000-0000-0000741A0000}"/>
    <cellStyle name="Comma 47" xfId="6795" xr:uid="{00000000-0005-0000-0000-0000751A0000}"/>
    <cellStyle name="Comma 48" xfId="6796" xr:uid="{00000000-0005-0000-0000-0000761A0000}"/>
    <cellStyle name="Comma 49" xfId="6797" xr:uid="{00000000-0005-0000-0000-0000771A0000}"/>
    <cellStyle name="Comma 5" xfId="6798" xr:uid="{00000000-0005-0000-0000-0000781A0000}"/>
    <cellStyle name="Comma 5 2" xfId="6799" xr:uid="{00000000-0005-0000-0000-0000791A0000}"/>
    <cellStyle name="Comma 5 2 2" xfId="6800" xr:uid="{00000000-0005-0000-0000-00007A1A0000}"/>
    <cellStyle name="Comma 5 2 3" xfId="6801" xr:uid="{00000000-0005-0000-0000-00007B1A0000}"/>
    <cellStyle name="Comma 5 2 3 2" xfId="6802" xr:uid="{00000000-0005-0000-0000-00007C1A0000}"/>
    <cellStyle name="Comma 5 2 4" xfId="6803" xr:uid="{00000000-0005-0000-0000-00007D1A0000}"/>
    <cellStyle name="Comma 5 2 5" xfId="6804" xr:uid="{00000000-0005-0000-0000-00007E1A0000}"/>
    <cellStyle name="Comma 5 2 6" xfId="6805" xr:uid="{00000000-0005-0000-0000-00007F1A0000}"/>
    <cellStyle name="Comma 5 2 7" xfId="6806" xr:uid="{00000000-0005-0000-0000-0000801A0000}"/>
    <cellStyle name="Comma 5 3" xfId="6807" xr:uid="{00000000-0005-0000-0000-0000811A0000}"/>
    <cellStyle name="Comma 5 3 10" xfId="6808" xr:uid="{00000000-0005-0000-0000-0000821A0000}"/>
    <cellStyle name="Comma 5 3 10 2" xfId="6809" xr:uid="{00000000-0005-0000-0000-0000831A0000}"/>
    <cellStyle name="Comma 5 3 11" xfId="6810" xr:uid="{00000000-0005-0000-0000-0000841A0000}"/>
    <cellStyle name="Comma 5 3 12" xfId="6811" xr:uid="{00000000-0005-0000-0000-0000851A0000}"/>
    <cellStyle name="Comma 5 3 13" xfId="6812" xr:uid="{00000000-0005-0000-0000-0000861A0000}"/>
    <cellStyle name="Comma 5 3 2" xfId="6813" xr:uid="{00000000-0005-0000-0000-0000871A0000}"/>
    <cellStyle name="Comma 5 3 2 2" xfId="6814" xr:uid="{00000000-0005-0000-0000-0000881A0000}"/>
    <cellStyle name="Comma 5 3 2 2 2" xfId="6815" xr:uid="{00000000-0005-0000-0000-0000891A0000}"/>
    <cellStyle name="Comma 5 3 2 3" xfId="6816" xr:uid="{00000000-0005-0000-0000-00008A1A0000}"/>
    <cellStyle name="Comma 5 3 2 3 2" xfId="6817" xr:uid="{00000000-0005-0000-0000-00008B1A0000}"/>
    <cellStyle name="Comma 5 3 2 4" xfId="6818" xr:uid="{00000000-0005-0000-0000-00008C1A0000}"/>
    <cellStyle name="Comma 5 3 2 4 2" xfId="6819" xr:uid="{00000000-0005-0000-0000-00008D1A0000}"/>
    <cellStyle name="Comma 5 3 2 4 3" xfId="6820" xr:uid="{00000000-0005-0000-0000-00008E1A0000}"/>
    <cellStyle name="Comma 5 3 2 4 3 2" xfId="6821" xr:uid="{00000000-0005-0000-0000-00008F1A0000}"/>
    <cellStyle name="Comma 5 3 2 4 3 2 2" xfId="6822" xr:uid="{00000000-0005-0000-0000-0000901A0000}"/>
    <cellStyle name="Comma 5 3 2 4 3 3" xfId="6823" xr:uid="{00000000-0005-0000-0000-0000911A0000}"/>
    <cellStyle name="Comma 5 3 2 4 3 3 2" xfId="6824" xr:uid="{00000000-0005-0000-0000-0000921A0000}"/>
    <cellStyle name="Comma 5 3 2 4 3 3 3" xfId="6825" xr:uid="{00000000-0005-0000-0000-0000931A0000}"/>
    <cellStyle name="Comma 5 3 2 4 3 3 3 2" xfId="6826" xr:uid="{00000000-0005-0000-0000-0000941A0000}"/>
    <cellStyle name="Comma 5 3 2 4 3 3 3 2 2" xfId="6827" xr:uid="{00000000-0005-0000-0000-0000951A0000}"/>
    <cellStyle name="Comma 5 3 2 4 3 3 3 3" xfId="6828" xr:uid="{00000000-0005-0000-0000-0000961A0000}"/>
    <cellStyle name="Comma 5 3 2 4 3 3 3 3 2" xfId="6829" xr:uid="{00000000-0005-0000-0000-0000971A0000}"/>
    <cellStyle name="Comma 5 3 2 4 3 3 3 3 3" xfId="6830" xr:uid="{00000000-0005-0000-0000-0000981A0000}"/>
    <cellStyle name="Comma 5 3 2 4 3 3 4" xfId="6831" xr:uid="{00000000-0005-0000-0000-0000991A0000}"/>
    <cellStyle name="Comma 5 3 2 4 3 3 5" xfId="6832" xr:uid="{00000000-0005-0000-0000-00009A1A0000}"/>
    <cellStyle name="Comma 5 3 2 4 3 4" xfId="6833" xr:uid="{00000000-0005-0000-0000-00009B1A0000}"/>
    <cellStyle name="Comma 5 3 2 4 3 4 2" xfId="6834" xr:uid="{00000000-0005-0000-0000-00009C1A0000}"/>
    <cellStyle name="Comma 5 3 2 4 3 5" xfId="6835" xr:uid="{00000000-0005-0000-0000-00009D1A0000}"/>
    <cellStyle name="Comma 5 3 2 4 3 5 2" xfId="6836" xr:uid="{00000000-0005-0000-0000-00009E1A0000}"/>
    <cellStyle name="Comma 5 3 2 4 4" xfId="6837" xr:uid="{00000000-0005-0000-0000-00009F1A0000}"/>
    <cellStyle name="Comma 5 3 2 4 5" xfId="6838" xr:uid="{00000000-0005-0000-0000-0000A01A0000}"/>
    <cellStyle name="Comma 5 3 2 4 6" xfId="6839" xr:uid="{00000000-0005-0000-0000-0000A11A0000}"/>
    <cellStyle name="Comma 5 3 2 4 7" xfId="6840" xr:uid="{00000000-0005-0000-0000-0000A21A0000}"/>
    <cellStyle name="Comma 5 3 2 5" xfId="6841" xr:uid="{00000000-0005-0000-0000-0000A31A0000}"/>
    <cellStyle name="Comma 5 3 2 5 2" xfId="6842" xr:uid="{00000000-0005-0000-0000-0000A41A0000}"/>
    <cellStyle name="Comma 5 3 2 6" xfId="6843" xr:uid="{00000000-0005-0000-0000-0000A51A0000}"/>
    <cellStyle name="Comma 5 3 2 6 2" xfId="6844" xr:uid="{00000000-0005-0000-0000-0000A61A0000}"/>
    <cellStyle name="Comma 5 3 2 7" xfId="6845" xr:uid="{00000000-0005-0000-0000-0000A71A0000}"/>
    <cellStyle name="Comma 5 3 2 7 2" xfId="6846" xr:uid="{00000000-0005-0000-0000-0000A81A0000}"/>
    <cellStyle name="Comma 5 3 2 8" xfId="6847" xr:uid="{00000000-0005-0000-0000-0000A91A0000}"/>
    <cellStyle name="Comma 5 3 2 8 2" xfId="6848" xr:uid="{00000000-0005-0000-0000-0000AA1A0000}"/>
    <cellStyle name="Comma 5 3 3" xfId="6849" xr:uid="{00000000-0005-0000-0000-0000AB1A0000}"/>
    <cellStyle name="Comma 5 3 4" xfId="6850" xr:uid="{00000000-0005-0000-0000-0000AC1A0000}"/>
    <cellStyle name="Comma 5 3 5" xfId="6851" xr:uid="{00000000-0005-0000-0000-0000AD1A0000}"/>
    <cellStyle name="Comma 5 3 5 2" xfId="6852" xr:uid="{00000000-0005-0000-0000-0000AE1A0000}"/>
    <cellStyle name="Comma 5 3 5 3" xfId="6853" xr:uid="{00000000-0005-0000-0000-0000AF1A0000}"/>
    <cellStyle name="Comma 5 3 5 3 2" xfId="6854" xr:uid="{00000000-0005-0000-0000-0000B01A0000}"/>
    <cellStyle name="Comma 5 3 5 3 3" xfId="6855" xr:uid="{00000000-0005-0000-0000-0000B11A0000}"/>
    <cellStyle name="Comma 5 3 5 3 3 2" xfId="6856" xr:uid="{00000000-0005-0000-0000-0000B21A0000}"/>
    <cellStyle name="Comma 5 3 5 3 3 3" xfId="6857" xr:uid="{00000000-0005-0000-0000-0000B31A0000}"/>
    <cellStyle name="Comma 5 3 5 3 3 3 2" xfId="6858" xr:uid="{00000000-0005-0000-0000-0000B41A0000}"/>
    <cellStyle name="Comma 5 3 5 3 3 3 3" xfId="6859" xr:uid="{00000000-0005-0000-0000-0000B51A0000}"/>
    <cellStyle name="Comma 5 3 5 3 3 3 3 2" xfId="6860" xr:uid="{00000000-0005-0000-0000-0000B61A0000}"/>
    <cellStyle name="Comma 5 3 5 3 3 4" xfId="6861" xr:uid="{00000000-0005-0000-0000-0000B71A0000}"/>
    <cellStyle name="Comma 5 3 5 3 4" xfId="6862" xr:uid="{00000000-0005-0000-0000-0000B81A0000}"/>
    <cellStyle name="Comma 5 3 5 3 5" xfId="6863" xr:uid="{00000000-0005-0000-0000-0000B91A0000}"/>
    <cellStyle name="Comma 5 3 5 4" xfId="6864" xr:uid="{00000000-0005-0000-0000-0000BA1A0000}"/>
    <cellStyle name="Comma 5 3 5 5" xfId="6865" xr:uid="{00000000-0005-0000-0000-0000BB1A0000}"/>
    <cellStyle name="Comma 5 3 5 6" xfId="6866" xr:uid="{00000000-0005-0000-0000-0000BC1A0000}"/>
    <cellStyle name="Comma 5 3 6" xfId="6867" xr:uid="{00000000-0005-0000-0000-0000BD1A0000}"/>
    <cellStyle name="Comma 5 3 7" xfId="6868" xr:uid="{00000000-0005-0000-0000-0000BE1A0000}"/>
    <cellStyle name="Comma 5 3 8" xfId="6869" xr:uid="{00000000-0005-0000-0000-0000BF1A0000}"/>
    <cellStyle name="Comma 5 3 9" xfId="6870" xr:uid="{00000000-0005-0000-0000-0000C01A0000}"/>
    <cellStyle name="Comma 5 4" xfId="6871" xr:uid="{00000000-0005-0000-0000-0000C11A0000}"/>
    <cellStyle name="Comma 5 4 2" xfId="6872" xr:uid="{00000000-0005-0000-0000-0000C21A0000}"/>
    <cellStyle name="Comma 5 4 3" xfId="6873" xr:uid="{00000000-0005-0000-0000-0000C31A0000}"/>
    <cellStyle name="Comma 5 4 4" xfId="6874" xr:uid="{00000000-0005-0000-0000-0000C41A0000}"/>
    <cellStyle name="Comma 5 4 5" xfId="6875" xr:uid="{00000000-0005-0000-0000-0000C51A0000}"/>
    <cellStyle name="Comma 5 5" xfId="6876" xr:uid="{00000000-0005-0000-0000-0000C61A0000}"/>
    <cellStyle name="Comma 5 6" xfId="6877" xr:uid="{00000000-0005-0000-0000-0000C71A0000}"/>
    <cellStyle name="Comma 5 7" xfId="6878" xr:uid="{00000000-0005-0000-0000-0000C81A0000}"/>
    <cellStyle name="Comma 5 8" xfId="6879" xr:uid="{00000000-0005-0000-0000-0000C91A0000}"/>
    <cellStyle name="Comma 5 9" xfId="6880" xr:uid="{00000000-0005-0000-0000-0000CA1A0000}"/>
    <cellStyle name="Comma 50" xfId="6881" xr:uid="{00000000-0005-0000-0000-0000CB1A0000}"/>
    <cellStyle name="Comma 51" xfId="6882" xr:uid="{00000000-0005-0000-0000-0000CC1A0000}"/>
    <cellStyle name="Comma 52" xfId="6883" xr:uid="{00000000-0005-0000-0000-0000CD1A0000}"/>
    <cellStyle name="Comma 53" xfId="6884" xr:uid="{00000000-0005-0000-0000-0000CE1A0000}"/>
    <cellStyle name="Comma 54" xfId="6885" xr:uid="{00000000-0005-0000-0000-0000CF1A0000}"/>
    <cellStyle name="Comma 55" xfId="6886" xr:uid="{00000000-0005-0000-0000-0000D01A0000}"/>
    <cellStyle name="Comma 56" xfId="6887" xr:uid="{00000000-0005-0000-0000-0000D11A0000}"/>
    <cellStyle name="Comma 57" xfId="6888" xr:uid="{00000000-0005-0000-0000-0000D21A0000}"/>
    <cellStyle name="Comma 58" xfId="6889" xr:uid="{00000000-0005-0000-0000-0000D31A0000}"/>
    <cellStyle name="Comma 59" xfId="6890" xr:uid="{00000000-0005-0000-0000-0000D41A0000}"/>
    <cellStyle name="Comma 6" xfId="6891" xr:uid="{00000000-0005-0000-0000-0000D51A0000}"/>
    <cellStyle name="Comma 6 2" xfId="6892" xr:uid="{00000000-0005-0000-0000-0000D61A0000}"/>
    <cellStyle name="Comma 6 2 2" xfId="6893" xr:uid="{00000000-0005-0000-0000-0000D71A0000}"/>
    <cellStyle name="Comma 6 2 2 2" xfId="6894" xr:uid="{00000000-0005-0000-0000-0000D81A0000}"/>
    <cellStyle name="Comma 6 2 3" xfId="6895" xr:uid="{00000000-0005-0000-0000-0000D91A0000}"/>
    <cellStyle name="Comma 6 2 3 2" xfId="6896" xr:uid="{00000000-0005-0000-0000-0000DA1A0000}"/>
    <cellStyle name="Comma 6 2 4" xfId="6897" xr:uid="{00000000-0005-0000-0000-0000DB1A0000}"/>
    <cellStyle name="Comma 6 2 4 2" xfId="6898" xr:uid="{00000000-0005-0000-0000-0000DC1A0000}"/>
    <cellStyle name="Comma 6 2 5" xfId="6899" xr:uid="{00000000-0005-0000-0000-0000DD1A0000}"/>
    <cellStyle name="Comma 6 3" xfId="6900" xr:uid="{00000000-0005-0000-0000-0000DE1A0000}"/>
    <cellStyle name="Comma 6 3 2" xfId="6901" xr:uid="{00000000-0005-0000-0000-0000DF1A0000}"/>
    <cellStyle name="Comma 6 3 2 2" xfId="6902" xr:uid="{00000000-0005-0000-0000-0000E01A0000}"/>
    <cellStyle name="Comma 6 3 2 2 2" xfId="6903" xr:uid="{00000000-0005-0000-0000-0000E11A0000}"/>
    <cellStyle name="Comma 6 3 2 3" xfId="6904" xr:uid="{00000000-0005-0000-0000-0000E21A0000}"/>
    <cellStyle name="Comma 6 3 2 3 2" xfId="6905" xr:uid="{00000000-0005-0000-0000-0000E31A0000}"/>
    <cellStyle name="Comma 6 3 2 4" xfId="6906" xr:uid="{00000000-0005-0000-0000-0000E41A0000}"/>
    <cellStyle name="Comma 6 3 2 4 2" xfId="6907" xr:uid="{00000000-0005-0000-0000-0000E51A0000}"/>
    <cellStyle name="Comma 6 3 2 5" xfId="6908" xr:uid="{00000000-0005-0000-0000-0000E61A0000}"/>
    <cellStyle name="Comma 6 3 3" xfId="6909" xr:uid="{00000000-0005-0000-0000-0000E71A0000}"/>
    <cellStyle name="Comma 6 3 3 2" xfId="6910" xr:uid="{00000000-0005-0000-0000-0000E81A0000}"/>
    <cellStyle name="Comma 6 3 4" xfId="6911" xr:uid="{00000000-0005-0000-0000-0000E91A0000}"/>
    <cellStyle name="Comma 6 3 4 2" xfId="6912" xr:uid="{00000000-0005-0000-0000-0000EA1A0000}"/>
    <cellStyle name="Comma 6 3 5" xfId="6913" xr:uid="{00000000-0005-0000-0000-0000EB1A0000}"/>
    <cellStyle name="Comma 6 4" xfId="6914" xr:uid="{00000000-0005-0000-0000-0000EC1A0000}"/>
    <cellStyle name="Comma 6 4 2" xfId="6915" xr:uid="{00000000-0005-0000-0000-0000ED1A0000}"/>
    <cellStyle name="Comma 6 4 2 2" xfId="6916" xr:uid="{00000000-0005-0000-0000-0000EE1A0000}"/>
    <cellStyle name="Comma 6 5" xfId="6917" xr:uid="{00000000-0005-0000-0000-0000EF1A0000}"/>
    <cellStyle name="Comma 6 5 2" xfId="6918" xr:uid="{00000000-0005-0000-0000-0000F01A0000}"/>
    <cellStyle name="Comma 6 6" xfId="6919" xr:uid="{00000000-0005-0000-0000-0000F11A0000}"/>
    <cellStyle name="Comma 6 7" xfId="6920" xr:uid="{00000000-0005-0000-0000-0000F21A0000}"/>
    <cellStyle name="Comma 6 8" xfId="6921" xr:uid="{00000000-0005-0000-0000-0000F31A0000}"/>
    <cellStyle name="Comma 6 9" xfId="6922" xr:uid="{00000000-0005-0000-0000-0000F41A0000}"/>
    <cellStyle name="Comma 60" xfId="6923" xr:uid="{00000000-0005-0000-0000-0000F51A0000}"/>
    <cellStyle name="Comma 61" xfId="6924" xr:uid="{00000000-0005-0000-0000-0000F61A0000}"/>
    <cellStyle name="Comma 62" xfId="6925" xr:uid="{00000000-0005-0000-0000-0000F71A0000}"/>
    <cellStyle name="Comma 63" xfId="6926" xr:uid="{00000000-0005-0000-0000-0000F81A0000}"/>
    <cellStyle name="Comma 64" xfId="6927" xr:uid="{00000000-0005-0000-0000-0000F91A0000}"/>
    <cellStyle name="Comma 65" xfId="6928" xr:uid="{00000000-0005-0000-0000-0000FA1A0000}"/>
    <cellStyle name="Comma 66" xfId="6929" xr:uid="{00000000-0005-0000-0000-0000FB1A0000}"/>
    <cellStyle name="Comma 67" xfId="6930" xr:uid="{00000000-0005-0000-0000-0000FC1A0000}"/>
    <cellStyle name="Comma 68" xfId="6931" xr:uid="{00000000-0005-0000-0000-0000FD1A0000}"/>
    <cellStyle name="Comma 69" xfId="6932" xr:uid="{00000000-0005-0000-0000-0000FE1A0000}"/>
    <cellStyle name="Comma 7" xfId="6933" xr:uid="{00000000-0005-0000-0000-0000FF1A0000}"/>
    <cellStyle name="Comma 7 2" xfId="6934" xr:uid="{00000000-0005-0000-0000-0000001B0000}"/>
    <cellStyle name="Comma 7 2 2" xfId="6935" xr:uid="{00000000-0005-0000-0000-0000011B0000}"/>
    <cellStyle name="Comma 7 2 3" xfId="6936" xr:uid="{00000000-0005-0000-0000-0000021B0000}"/>
    <cellStyle name="Comma 7 2 4" xfId="6937" xr:uid="{00000000-0005-0000-0000-0000031B0000}"/>
    <cellStyle name="Comma 7 2 4 2" xfId="6938" xr:uid="{00000000-0005-0000-0000-0000041B0000}"/>
    <cellStyle name="Comma 7 2 5" xfId="6939" xr:uid="{00000000-0005-0000-0000-0000051B0000}"/>
    <cellStyle name="Comma 7 2 5 2" xfId="6940" xr:uid="{00000000-0005-0000-0000-0000061B0000}"/>
    <cellStyle name="Comma 7 3" xfId="6941" xr:uid="{00000000-0005-0000-0000-0000071B0000}"/>
    <cellStyle name="Comma 7 3 2" xfId="6942" xr:uid="{00000000-0005-0000-0000-0000081B0000}"/>
    <cellStyle name="Comma 7 3 3" xfId="6943" xr:uid="{00000000-0005-0000-0000-0000091B0000}"/>
    <cellStyle name="Comma 7 3 4" xfId="6944" xr:uid="{00000000-0005-0000-0000-00000A1B0000}"/>
    <cellStyle name="Comma 7 4" xfId="6945" xr:uid="{00000000-0005-0000-0000-00000B1B0000}"/>
    <cellStyle name="Comma 7 5" xfId="6946" xr:uid="{00000000-0005-0000-0000-00000C1B0000}"/>
    <cellStyle name="Comma 7 6" xfId="6947" xr:uid="{00000000-0005-0000-0000-00000D1B0000}"/>
    <cellStyle name="Comma 7 6 2" xfId="6948" xr:uid="{00000000-0005-0000-0000-00000E1B0000}"/>
    <cellStyle name="Comma 7 7" xfId="6949" xr:uid="{00000000-0005-0000-0000-00000F1B0000}"/>
    <cellStyle name="Comma 7 7 2" xfId="6950" xr:uid="{00000000-0005-0000-0000-0000101B0000}"/>
    <cellStyle name="Comma 7 8" xfId="6951" xr:uid="{00000000-0005-0000-0000-0000111B0000}"/>
    <cellStyle name="Comma 70" xfId="6952" xr:uid="{00000000-0005-0000-0000-0000121B0000}"/>
    <cellStyle name="Comma 70 2" xfId="6953" xr:uid="{00000000-0005-0000-0000-0000131B0000}"/>
    <cellStyle name="Comma 71" xfId="6954" xr:uid="{00000000-0005-0000-0000-0000141B0000}"/>
    <cellStyle name="Comma 71 2" xfId="6955" xr:uid="{00000000-0005-0000-0000-0000151B0000}"/>
    <cellStyle name="Comma 72" xfId="6956" xr:uid="{00000000-0005-0000-0000-0000161B0000}"/>
    <cellStyle name="Comma 72 2" xfId="6957" xr:uid="{00000000-0005-0000-0000-0000171B0000}"/>
    <cellStyle name="Comma 73" xfId="6958" xr:uid="{00000000-0005-0000-0000-0000181B0000}"/>
    <cellStyle name="Comma 73 2" xfId="6959" xr:uid="{00000000-0005-0000-0000-0000191B0000}"/>
    <cellStyle name="Comma 74" xfId="6960" xr:uid="{00000000-0005-0000-0000-00001A1B0000}"/>
    <cellStyle name="Comma 74 2" xfId="6961" xr:uid="{00000000-0005-0000-0000-00001B1B0000}"/>
    <cellStyle name="Comma 75" xfId="6962" xr:uid="{00000000-0005-0000-0000-00001C1B0000}"/>
    <cellStyle name="Comma 75 2" xfId="6963" xr:uid="{00000000-0005-0000-0000-00001D1B0000}"/>
    <cellStyle name="Comma 76" xfId="6964" xr:uid="{00000000-0005-0000-0000-00001E1B0000}"/>
    <cellStyle name="Comma 76 2" xfId="6965" xr:uid="{00000000-0005-0000-0000-00001F1B0000}"/>
    <cellStyle name="Comma 77" xfId="6966" xr:uid="{00000000-0005-0000-0000-0000201B0000}"/>
    <cellStyle name="Comma 77 2" xfId="6967" xr:uid="{00000000-0005-0000-0000-0000211B0000}"/>
    <cellStyle name="Comma 78" xfId="6968" xr:uid="{00000000-0005-0000-0000-0000221B0000}"/>
    <cellStyle name="Comma 78 2" xfId="6969" xr:uid="{00000000-0005-0000-0000-0000231B0000}"/>
    <cellStyle name="Comma 78 3" xfId="6970" xr:uid="{00000000-0005-0000-0000-0000241B0000}"/>
    <cellStyle name="Comma 78 3 2" xfId="6971" xr:uid="{00000000-0005-0000-0000-0000251B0000}"/>
    <cellStyle name="Comma 78 4" xfId="6972" xr:uid="{00000000-0005-0000-0000-0000261B0000}"/>
    <cellStyle name="Comma 78 4 2" xfId="6973" xr:uid="{00000000-0005-0000-0000-0000271B0000}"/>
    <cellStyle name="Comma 78 4 3" xfId="6974" xr:uid="{00000000-0005-0000-0000-0000281B0000}"/>
    <cellStyle name="Comma 79" xfId="6975" xr:uid="{00000000-0005-0000-0000-0000291B0000}"/>
    <cellStyle name="Comma 79 2" xfId="6976" xr:uid="{00000000-0005-0000-0000-00002A1B0000}"/>
    <cellStyle name="Comma 79 3" xfId="6977" xr:uid="{00000000-0005-0000-0000-00002B1B0000}"/>
    <cellStyle name="Comma 79 3 2" xfId="6978" xr:uid="{00000000-0005-0000-0000-00002C1B0000}"/>
    <cellStyle name="Comma 79 4" xfId="6979" xr:uid="{00000000-0005-0000-0000-00002D1B0000}"/>
    <cellStyle name="Comma 79 4 2" xfId="6980" xr:uid="{00000000-0005-0000-0000-00002E1B0000}"/>
    <cellStyle name="Comma 79 4 3" xfId="6981" xr:uid="{00000000-0005-0000-0000-00002F1B0000}"/>
    <cellStyle name="Comma 8" xfId="6982" xr:uid="{00000000-0005-0000-0000-0000301B0000}"/>
    <cellStyle name="Comma 8 2" xfId="6983" xr:uid="{00000000-0005-0000-0000-0000311B0000}"/>
    <cellStyle name="Comma 8 2 2" xfId="6984" xr:uid="{00000000-0005-0000-0000-0000321B0000}"/>
    <cellStyle name="Comma 8 2 3" xfId="6985" xr:uid="{00000000-0005-0000-0000-0000331B0000}"/>
    <cellStyle name="Comma 8 2 3 2" xfId="6986" xr:uid="{00000000-0005-0000-0000-0000341B0000}"/>
    <cellStyle name="Comma 8 2 4" xfId="6987" xr:uid="{00000000-0005-0000-0000-0000351B0000}"/>
    <cellStyle name="Comma 8 2 4 2" xfId="6988" xr:uid="{00000000-0005-0000-0000-0000361B0000}"/>
    <cellStyle name="Comma 8 2 5" xfId="6989" xr:uid="{00000000-0005-0000-0000-0000371B0000}"/>
    <cellStyle name="Comma 8 2 5 2" xfId="6990" xr:uid="{00000000-0005-0000-0000-0000381B0000}"/>
    <cellStyle name="Comma 8 2 6" xfId="6991" xr:uid="{00000000-0005-0000-0000-0000391B0000}"/>
    <cellStyle name="Comma 8 3" xfId="6992" xr:uid="{00000000-0005-0000-0000-00003A1B0000}"/>
    <cellStyle name="Comma 8 4" xfId="6993" xr:uid="{00000000-0005-0000-0000-00003B1B0000}"/>
    <cellStyle name="Comma 8 4 2" xfId="6994" xr:uid="{00000000-0005-0000-0000-00003C1B0000}"/>
    <cellStyle name="Comma 8 5" xfId="6995" xr:uid="{00000000-0005-0000-0000-00003D1B0000}"/>
    <cellStyle name="Comma 8 5 2" xfId="6996" xr:uid="{00000000-0005-0000-0000-00003E1B0000}"/>
    <cellStyle name="Comma 8 6" xfId="6997" xr:uid="{00000000-0005-0000-0000-00003F1B0000}"/>
    <cellStyle name="Comma 80" xfId="6998" xr:uid="{00000000-0005-0000-0000-0000401B0000}"/>
    <cellStyle name="Comma 80 2" xfId="6999" xr:uid="{00000000-0005-0000-0000-0000411B0000}"/>
    <cellStyle name="Comma 80 3" xfId="7000" xr:uid="{00000000-0005-0000-0000-0000421B0000}"/>
    <cellStyle name="Comma 80 3 2" xfId="7001" xr:uid="{00000000-0005-0000-0000-0000431B0000}"/>
    <cellStyle name="Comma 80 3 3" xfId="7002" xr:uid="{00000000-0005-0000-0000-0000441B0000}"/>
    <cellStyle name="Comma 81" xfId="7003" xr:uid="{00000000-0005-0000-0000-0000451B0000}"/>
    <cellStyle name="Comma 81 2" xfId="7004" xr:uid="{00000000-0005-0000-0000-0000461B0000}"/>
    <cellStyle name="Comma 82" xfId="7005" xr:uid="{00000000-0005-0000-0000-0000471B0000}"/>
    <cellStyle name="Comma 82 2" xfId="7006" xr:uid="{00000000-0005-0000-0000-0000481B0000}"/>
    <cellStyle name="Comma 83" xfId="7007" xr:uid="{00000000-0005-0000-0000-0000491B0000}"/>
    <cellStyle name="Comma 83 2" xfId="7008" xr:uid="{00000000-0005-0000-0000-00004A1B0000}"/>
    <cellStyle name="Comma 84" xfId="7009" xr:uid="{00000000-0005-0000-0000-00004B1B0000}"/>
    <cellStyle name="Comma 85" xfId="7010" xr:uid="{00000000-0005-0000-0000-00004C1B0000}"/>
    <cellStyle name="Comma 86" xfId="7011" xr:uid="{00000000-0005-0000-0000-00004D1B0000}"/>
    <cellStyle name="Comma 87" xfId="7012" xr:uid="{00000000-0005-0000-0000-00004E1B0000}"/>
    <cellStyle name="Comma 88" xfId="7013" xr:uid="{00000000-0005-0000-0000-00004F1B0000}"/>
    <cellStyle name="Comma 89" xfId="7014" xr:uid="{00000000-0005-0000-0000-0000501B0000}"/>
    <cellStyle name="Comma 9" xfId="6" xr:uid="{00000000-0005-0000-0000-0000511B0000}"/>
    <cellStyle name="Comma 9 2" xfId="7015" xr:uid="{00000000-0005-0000-0000-0000521B0000}"/>
    <cellStyle name="Comma 9 2 2" xfId="7016" xr:uid="{00000000-0005-0000-0000-0000531B0000}"/>
    <cellStyle name="Comma 9 2 3" xfId="7017" xr:uid="{00000000-0005-0000-0000-0000541B0000}"/>
    <cellStyle name="Comma 9 3" xfId="7018" xr:uid="{00000000-0005-0000-0000-0000551B0000}"/>
    <cellStyle name="Comma 9 4" xfId="7019" xr:uid="{00000000-0005-0000-0000-0000561B0000}"/>
    <cellStyle name="Comma 9 5" xfId="7020" xr:uid="{00000000-0005-0000-0000-0000571B0000}"/>
    <cellStyle name="Comma 9 5 2" xfId="7021" xr:uid="{00000000-0005-0000-0000-0000581B0000}"/>
    <cellStyle name="Comma 9 6" xfId="7022" xr:uid="{00000000-0005-0000-0000-0000591B0000}"/>
    <cellStyle name="Comma 9 7" xfId="7023" xr:uid="{00000000-0005-0000-0000-00005A1B0000}"/>
    <cellStyle name="Comma 9 8" xfId="7024" xr:uid="{00000000-0005-0000-0000-00005B1B0000}"/>
    <cellStyle name="Comma 9 9" xfId="7025" xr:uid="{00000000-0005-0000-0000-00005C1B0000}"/>
    <cellStyle name="Comma 90" xfId="7026" xr:uid="{00000000-0005-0000-0000-00005D1B0000}"/>
    <cellStyle name="Comma 91" xfId="7027" xr:uid="{00000000-0005-0000-0000-00005E1B0000}"/>
    <cellStyle name="Comma 92" xfId="7028" xr:uid="{00000000-0005-0000-0000-00005F1B0000}"/>
    <cellStyle name="Comma 92 2" xfId="7029" xr:uid="{00000000-0005-0000-0000-0000601B0000}"/>
    <cellStyle name="Comma 93" xfId="7030" xr:uid="{00000000-0005-0000-0000-0000611B0000}"/>
    <cellStyle name="Comma 93 2" xfId="7031" xr:uid="{00000000-0005-0000-0000-0000621B0000}"/>
    <cellStyle name="Comma 94" xfId="7032" xr:uid="{00000000-0005-0000-0000-0000631B0000}"/>
    <cellStyle name="Comma 94 2" xfId="7033" xr:uid="{00000000-0005-0000-0000-0000641B0000}"/>
    <cellStyle name="Comma 95" xfId="7034" xr:uid="{00000000-0005-0000-0000-0000651B0000}"/>
    <cellStyle name="Comma 96" xfId="7035" xr:uid="{00000000-0005-0000-0000-0000661B0000}"/>
    <cellStyle name="Comma 97" xfId="7036" xr:uid="{00000000-0005-0000-0000-0000671B0000}"/>
    <cellStyle name="Comma 98" xfId="7037" xr:uid="{00000000-0005-0000-0000-0000681B0000}"/>
    <cellStyle name="Comma 99" xfId="7038" xr:uid="{00000000-0005-0000-0000-0000691B0000}"/>
    <cellStyle name="Comma0" xfId="7039" xr:uid="{00000000-0005-0000-0000-00006A1B0000}"/>
    <cellStyle name="Comma0 2" xfId="7040" xr:uid="{00000000-0005-0000-0000-00006B1B0000}"/>
    <cellStyle name="Comma0 2 2" xfId="7041" xr:uid="{00000000-0005-0000-0000-00006C1B0000}"/>
    <cellStyle name="Comma0 2 3" xfId="7042" xr:uid="{00000000-0005-0000-0000-00006D1B0000}"/>
    <cellStyle name="Comma0 2 4" xfId="7043" xr:uid="{00000000-0005-0000-0000-00006E1B0000}"/>
    <cellStyle name="Comma0 2 4 2" xfId="7044" xr:uid="{00000000-0005-0000-0000-00006F1B0000}"/>
    <cellStyle name="Comma0 2 4 2 2" xfId="7045" xr:uid="{00000000-0005-0000-0000-0000701B0000}"/>
    <cellStyle name="Comma0 2 4 3" xfId="7046" xr:uid="{00000000-0005-0000-0000-0000711B0000}"/>
    <cellStyle name="Comma0 2 4 3 2" xfId="7047" xr:uid="{00000000-0005-0000-0000-0000721B0000}"/>
    <cellStyle name="Comma0 2 4 3 3" xfId="7048" xr:uid="{00000000-0005-0000-0000-0000731B0000}"/>
    <cellStyle name="Comma0 2 4 3 3 2" xfId="7049" xr:uid="{00000000-0005-0000-0000-0000741B0000}"/>
    <cellStyle name="Comma0 2 4 3 3 2 2" xfId="7050" xr:uid="{00000000-0005-0000-0000-0000751B0000}"/>
    <cellStyle name="Comma0 2 4 3 3 3" xfId="7051" xr:uid="{00000000-0005-0000-0000-0000761B0000}"/>
    <cellStyle name="Comma0 2 4 3 3 3 2" xfId="7052" xr:uid="{00000000-0005-0000-0000-0000771B0000}"/>
    <cellStyle name="Comma0 2 4 3 3 3 3" xfId="7053" xr:uid="{00000000-0005-0000-0000-0000781B0000}"/>
    <cellStyle name="Comma0 2 4 3 3 3 3 2" xfId="7054" xr:uid="{00000000-0005-0000-0000-0000791B0000}"/>
    <cellStyle name="Comma0 2 4 3 3 3 3 2 2" xfId="7055" xr:uid="{00000000-0005-0000-0000-00007A1B0000}"/>
    <cellStyle name="Comma0 2 4 3 3 3 4" xfId="7056" xr:uid="{00000000-0005-0000-0000-00007B1B0000}"/>
    <cellStyle name="Comma0 2 4 3 3 4" xfId="7057" xr:uid="{00000000-0005-0000-0000-00007C1B0000}"/>
    <cellStyle name="Comma0 2 4 3 3 4 2" xfId="7058" xr:uid="{00000000-0005-0000-0000-00007D1B0000}"/>
    <cellStyle name="Comma0 2 4 3 4" xfId="7059" xr:uid="{00000000-0005-0000-0000-00007E1B0000}"/>
    <cellStyle name="Comma0 2 4 3 5" xfId="7060" xr:uid="{00000000-0005-0000-0000-00007F1B0000}"/>
    <cellStyle name="Comma0 2 4 3 6" xfId="7061" xr:uid="{00000000-0005-0000-0000-0000801B0000}"/>
    <cellStyle name="Comma0 2 4 4" xfId="7062" xr:uid="{00000000-0005-0000-0000-0000811B0000}"/>
    <cellStyle name="Comma0 2 4 4 2" xfId="7063" xr:uid="{00000000-0005-0000-0000-0000821B0000}"/>
    <cellStyle name="Comma0 2 4 5" xfId="7064" xr:uid="{00000000-0005-0000-0000-0000831B0000}"/>
    <cellStyle name="Comma0 2 4 5 2" xfId="7065" xr:uid="{00000000-0005-0000-0000-0000841B0000}"/>
    <cellStyle name="Comma0 2 4 6" xfId="7066" xr:uid="{00000000-0005-0000-0000-0000851B0000}"/>
    <cellStyle name="Comma0 2 4 6 2" xfId="7067" xr:uid="{00000000-0005-0000-0000-0000861B0000}"/>
    <cellStyle name="Comma0 2 5" xfId="7068" xr:uid="{00000000-0005-0000-0000-0000871B0000}"/>
    <cellStyle name="Comma0 2 6" xfId="7069" xr:uid="{00000000-0005-0000-0000-0000881B0000}"/>
    <cellStyle name="Comma0 2 7" xfId="7070" xr:uid="{00000000-0005-0000-0000-0000891B0000}"/>
    <cellStyle name="Comma0 2 8" xfId="7071" xr:uid="{00000000-0005-0000-0000-00008A1B0000}"/>
    <cellStyle name="Comma0 2 9" xfId="7072" xr:uid="{00000000-0005-0000-0000-00008B1B0000}"/>
    <cellStyle name="Comma0_Calc" xfId="7073" xr:uid="{00000000-0005-0000-0000-00008C1B0000}"/>
    <cellStyle name="ComparesEq" xfId="7074" xr:uid="{00000000-0005-0000-0000-00008D1B0000}"/>
    <cellStyle name="ComparesEq 2" xfId="7075" xr:uid="{00000000-0005-0000-0000-00008E1B0000}"/>
    <cellStyle name="ComparesEq 2 10" xfId="7076" xr:uid="{00000000-0005-0000-0000-00008F1B0000}"/>
    <cellStyle name="ComparesEq 2 10 2" xfId="7077" xr:uid="{00000000-0005-0000-0000-0000901B0000}"/>
    <cellStyle name="ComparesEq 2 10 3" xfId="7078" xr:uid="{00000000-0005-0000-0000-0000911B0000}"/>
    <cellStyle name="ComparesEq 2 10 4" xfId="7079" xr:uid="{00000000-0005-0000-0000-0000921B0000}"/>
    <cellStyle name="ComparesEq 2 10 5" xfId="7080" xr:uid="{00000000-0005-0000-0000-0000931B0000}"/>
    <cellStyle name="ComparesEq 2 11" xfId="7081" xr:uid="{00000000-0005-0000-0000-0000941B0000}"/>
    <cellStyle name="ComparesEq 2 11 2" xfId="7082" xr:uid="{00000000-0005-0000-0000-0000951B0000}"/>
    <cellStyle name="ComparesEq 2 11 3" xfId="7083" xr:uid="{00000000-0005-0000-0000-0000961B0000}"/>
    <cellStyle name="ComparesEq 2 11 4" xfId="7084" xr:uid="{00000000-0005-0000-0000-0000971B0000}"/>
    <cellStyle name="ComparesEq 2 11 5" xfId="7085" xr:uid="{00000000-0005-0000-0000-0000981B0000}"/>
    <cellStyle name="ComparesEq 2 12" xfId="7086" xr:uid="{00000000-0005-0000-0000-0000991B0000}"/>
    <cellStyle name="ComparesEq 2 13" xfId="7087" xr:uid="{00000000-0005-0000-0000-00009A1B0000}"/>
    <cellStyle name="ComparesEq 2 14" xfId="7088" xr:uid="{00000000-0005-0000-0000-00009B1B0000}"/>
    <cellStyle name="ComparesEq 2 2" xfId="7089" xr:uid="{00000000-0005-0000-0000-00009C1B0000}"/>
    <cellStyle name="ComparesEq 2 2 2" xfId="7090" xr:uid="{00000000-0005-0000-0000-00009D1B0000}"/>
    <cellStyle name="ComparesEq 2 2 2 2" xfId="7091" xr:uid="{00000000-0005-0000-0000-00009E1B0000}"/>
    <cellStyle name="ComparesEq 2 2 2 2 2" xfId="7092" xr:uid="{00000000-0005-0000-0000-00009F1B0000}"/>
    <cellStyle name="ComparesEq 2 2 2 2 2 2" xfId="7093" xr:uid="{00000000-0005-0000-0000-0000A01B0000}"/>
    <cellStyle name="ComparesEq 2 2 2 2 2 3" xfId="7094" xr:uid="{00000000-0005-0000-0000-0000A11B0000}"/>
    <cellStyle name="ComparesEq 2 2 2 2 2 4" xfId="7095" xr:uid="{00000000-0005-0000-0000-0000A21B0000}"/>
    <cellStyle name="ComparesEq 2 2 2 2 2 5" xfId="7096" xr:uid="{00000000-0005-0000-0000-0000A31B0000}"/>
    <cellStyle name="ComparesEq 2 2 2 2 3" xfId="7097" xr:uid="{00000000-0005-0000-0000-0000A41B0000}"/>
    <cellStyle name="ComparesEq 2 2 2 2 4" xfId="7098" xr:uid="{00000000-0005-0000-0000-0000A51B0000}"/>
    <cellStyle name="ComparesEq 2 2 2 2 5" xfId="7099" xr:uid="{00000000-0005-0000-0000-0000A61B0000}"/>
    <cellStyle name="ComparesEq 2 2 2 2 6" xfId="7100" xr:uid="{00000000-0005-0000-0000-0000A71B0000}"/>
    <cellStyle name="ComparesEq 2 2 2 2 7" xfId="7101" xr:uid="{00000000-0005-0000-0000-0000A81B0000}"/>
    <cellStyle name="ComparesEq 2 2 2 3" xfId="7102" xr:uid="{00000000-0005-0000-0000-0000A91B0000}"/>
    <cellStyle name="ComparesEq 2 2 2 3 2" xfId="7103" xr:uid="{00000000-0005-0000-0000-0000AA1B0000}"/>
    <cellStyle name="ComparesEq 2 2 2 3 3" xfId="7104" xr:uid="{00000000-0005-0000-0000-0000AB1B0000}"/>
    <cellStyle name="ComparesEq 2 2 2 3 4" xfId="7105" xr:uid="{00000000-0005-0000-0000-0000AC1B0000}"/>
    <cellStyle name="ComparesEq 2 2 2 3 5" xfId="7106" xr:uid="{00000000-0005-0000-0000-0000AD1B0000}"/>
    <cellStyle name="ComparesEq 2 2 2 4" xfId="7107" xr:uid="{00000000-0005-0000-0000-0000AE1B0000}"/>
    <cellStyle name="ComparesEq 2 2 2 5" xfId="7108" xr:uid="{00000000-0005-0000-0000-0000AF1B0000}"/>
    <cellStyle name="ComparesEq 2 2 2 6" xfId="7109" xr:uid="{00000000-0005-0000-0000-0000B01B0000}"/>
    <cellStyle name="ComparesEq 2 2 2 7" xfId="7110" xr:uid="{00000000-0005-0000-0000-0000B11B0000}"/>
    <cellStyle name="ComparesEq 2 2 2 8" xfId="7111" xr:uid="{00000000-0005-0000-0000-0000B21B0000}"/>
    <cellStyle name="ComparesEq 2 2 3" xfId="7112" xr:uid="{00000000-0005-0000-0000-0000B31B0000}"/>
    <cellStyle name="ComparesEq 2 2 3 2" xfId="7113" xr:uid="{00000000-0005-0000-0000-0000B41B0000}"/>
    <cellStyle name="ComparesEq 2 2 3 2 2" xfId="7114" xr:uid="{00000000-0005-0000-0000-0000B51B0000}"/>
    <cellStyle name="ComparesEq 2 2 3 2 3" xfId="7115" xr:uid="{00000000-0005-0000-0000-0000B61B0000}"/>
    <cellStyle name="ComparesEq 2 2 3 2 4" xfId="7116" xr:uid="{00000000-0005-0000-0000-0000B71B0000}"/>
    <cellStyle name="ComparesEq 2 2 3 2 5" xfId="7117" xr:uid="{00000000-0005-0000-0000-0000B81B0000}"/>
    <cellStyle name="ComparesEq 2 2 3 3" xfId="7118" xr:uid="{00000000-0005-0000-0000-0000B91B0000}"/>
    <cellStyle name="ComparesEq 2 2 3 4" xfId="7119" xr:uid="{00000000-0005-0000-0000-0000BA1B0000}"/>
    <cellStyle name="ComparesEq 2 2 3 5" xfId="7120" xr:uid="{00000000-0005-0000-0000-0000BB1B0000}"/>
    <cellStyle name="ComparesEq 2 2 3 6" xfId="7121" xr:uid="{00000000-0005-0000-0000-0000BC1B0000}"/>
    <cellStyle name="ComparesEq 2 2 3 7" xfId="7122" xr:uid="{00000000-0005-0000-0000-0000BD1B0000}"/>
    <cellStyle name="ComparesEq 2 2 4" xfId="7123" xr:uid="{00000000-0005-0000-0000-0000BE1B0000}"/>
    <cellStyle name="ComparesEq 2 2 4 2" xfId="7124" xr:uid="{00000000-0005-0000-0000-0000BF1B0000}"/>
    <cellStyle name="ComparesEq 2 2 4 2 2" xfId="7125" xr:uid="{00000000-0005-0000-0000-0000C01B0000}"/>
    <cellStyle name="ComparesEq 2 2 4 2 3" xfId="7126" xr:uid="{00000000-0005-0000-0000-0000C11B0000}"/>
    <cellStyle name="ComparesEq 2 2 4 2 4" xfId="7127" xr:uid="{00000000-0005-0000-0000-0000C21B0000}"/>
    <cellStyle name="ComparesEq 2 2 4 3" xfId="7128" xr:uid="{00000000-0005-0000-0000-0000C31B0000}"/>
    <cellStyle name="ComparesEq 2 2 4 4" xfId="7129" xr:uid="{00000000-0005-0000-0000-0000C41B0000}"/>
    <cellStyle name="ComparesEq 2 2 4 5" xfId="7130" xr:uid="{00000000-0005-0000-0000-0000C51B0000}"/>
    <cellStyle name="ComparesEq 2 2 5" xfId="7131" xr:uid="{00000000-0005-0000-0000-0000C61B0000}"/>
    <cellStyle name="ComparesEq 2 2 5 2" xfId="7132" xr:uid="{00000000-0005-0000-0000-0000C71B0000}"/>
    <cellStyle name="ComparesEq 2 2 5 3" xfId="7133" xr:uid="{00000000-0005-0000-0000-0000C81B0000}"/>
    <cellStyle name="ComparesEq 2 2 5 4" xfId="7134" xr:uid="{00000000-0005-0000-0000-0000C91B0000}"/>
    <cellStyle name="ComparesEq 2 2 5 5" xfId="7135" xr:uid="{00000000-0005-0000-0000-0000CA1B0000}"/>
    <cellStyle name="ComparesEq 2 2 6" xfId="7136" xr:uid="{00000000-0005-0000-0000-0000CB1B0000}"/>
    <cellStyle name="ComparesEq 2 2 6 2" xfId="7137" xr:uid="{00000000-0005-0000-0000-0000CC1B0000}"/>
    <cellStyle name="ComparesEq 2 2 6 3" xfId="7138" xr:uid="{00000000-0005-0000-0000-0000CD1B0000}"/>
    <cellStyle name="ComparesEq 2 2 6 4" xfId="7139" xr:uid="{00000000-0005-0000-0000-0000CE1B0000}"/>
    <cellStyle name="ComparesEq 2 2 6 5" xfId="7140" xr:uid="{00000000-0005-0000-0000-0000CF1B0000}"/>
    <cellStyle name="ComparesEq 2 2 7" xfId="7141" xr:uid="{00000000-0005-0000-0000-0000D01B0000}"/>
    <cellStyle name="ComparesEq 2 2 8" xfId="7142" xr:uid="{00000000-0005-0000-0000-0000D11B0000}"/>
    <cellStyle name="ComparesEq 2 2 9" xfId="7143" xr:uid="{00000000-0005-0000-0000-0000D21B0000}"/>
    <cellStyle name="ComparesEq 2 3" xfId="7144" xr:uid="{00000000-0005-0000-0000-0000D31B0000}"/>
    <cellStyle name="ComparesEq 2 3 2" xfId="7145" xr:uid="{00000000-0005-0000-0000-0000D41B0000}"/>
    <cellStyle name="ComparesEq 2 3 2 2" xfId="7146" xr:uid="{00000000-0005-0000-0000-0000D51B0000}"/>
    <cellStyle name="ComparesEq 2 3 2 2 2" xfId="7147" xr:uid="{00000000-0005-0000-0000-0000D61B0000}"/>
    <cellStyle name="ComparesEq 2 3 2 2 3" xfId="7148" xr:uid="{00000000-0005-0000-0000-0000D71B0000}"/>
    <cellStyle name="ComparesEq 2 3 2 2 4" xfId="7149" xr:uid="{00000000-0005-0000-0000-0000D81B0000}"/>
    <cellStyle name="ComparesEq 2 3 2 2 5" xfId="7150" xr:uid="{00000000-0005-0000-0000-0000D91B0000}"/>
    <cellStyle name="ComparesEq 2 3 2 3" xfId="7151" xr:uid="{00000000-0005-0000-0000-0000DA1B0000}"/>
    <cellStyle name="ComparesEq 2 3 2 4" xfId="7152" xr:uid="{00000000-0005-0000-0000-0000DB1B0000}"/>
    <cellStyle name="ComparesEq 2 3 2 5" xfId="7153" xr:uid="{00000000-0005-0000-0000-0000DC1B0000}"/>
    <cellStyle name="ComparesEq 2 3 2 6" xfId="7154" xr:uid="{00000000-0005-0000-0000-0000DD1B0000}"/>
    <cellStyle name="ComparesEq 2 3 2 7" xfId="7155" xr:uid="{00000000-0005-0000-0000-0000DE1B0000}"/>
    <cellStyle name="ComparesEq 2 3 3" xfId="7156" xr:uid="{00000000-0005-0000-0000-0000DF1B0000}"/>
    <cellStyle name="ComparesEq 2 3 3 2" xfId="7157" xr:uid="{00000000-0005-0000-0000-0000E01B0000}"/>
    <cellStyle name="ComparesEq 2 3 3 2 2" xfId="7158" xr:uid="{00000000-0005-0000-0000-0000E11B0000}"/>
    <cellStyle name="ComparesEq 2 3 3 2 3" xfId="7159" xr:uid="{00000000-0005-0000-0000-0000E21B0000}"/>
    <cellStyle name="ComparesEq 2 3 3 2 4" xfId="7160" xr:uid="{00000000-0005-0000-0000-0000E31B0000}"/>
    <cellStyle name="ComparesEq 2 3 3 3" xfId="7161" xr:uid="{00000000-0005-0000-0000-0000E41B0000}"/>
    <cellStyle name="ComparesEq 2 3 3 4" xfId="7162" xr:uid="{00000000-0005-0000-0000-0000E51B0000}"/>
    <cellStyle name="ComparesEq 2 3 3 5" xfId="7163" xr:uid="{00000000-0005-0000-0000-0000E61B0000}"/>
    <cellStyle name="ComparesEq 2 3 4" xfId="7164" xr:uid="{00000000-0005-0000-0000-0000E71B0000}"/>
    <cellStyle name="ComparesEq 2 3 4 2" xfId="7165" xr:uid="{00000000-0005-0000-0000-0000E81B0000}"/>
    <cellStyle name="ComparesEq 2 3 4 3" xfId="7166" xr:uid="{00000000-0005-0000-0000-0000E91B0000}"/>
    <cellStyle name="ComparesEq 2 3 4 4" xfId="7167" xr:uid="{00000000-0005-0000-0000-0000EA1B0000}"/>
    <cellStyle name="ComparesEq 2 3 4 5" xfId="7168" xr:uid="{00000000-0005-0000-0000-0000EB1B0000}"/>
    <cellStyle name="ComparesEq 2 3 5" xfId="7169" xr:uid="{00000000-0005-0000-0000-0000EC1B0000}"/>
    <cellStyle name="ComparesEq 2 3 5 2" xfId="7170" xr:uid="{00000000-0005-0000-0000-0000ED1B0000}"/>
    <cellStyle name="ComparesEq 2 3 5 3" xfId="7171" xr:uid="{00000000-0005-0000-0000-0000EE1B0000}"/>
    <cellStyle name="ComparesEq 2 3 5 4" xfId="7172" xr:uid="{00000000-0005-0000-0000-0000EF1B0000}"/>
    <cellStyle name="ComparesEq 2 3 5 5" xfId="7173" xr:uid="{00000000-0005-0000-0000-0000F01B0000}"/>
    <cellStyle name="ComparesEq 2 3 6" xfId="7174" xr:uid="{00000000-0005-0000-0000-0000F11B0000}"/>
    <cellStyle name="ComparesEq 2 3 7" xfId="7175" xr:uid="{00000000-0005-0000-0000-0000F21B0000}"/>
    <cellStyle name="ComparesEq 2 3 8" xfId="7176" xr:uid="{00000000-0005-0000-0000-0000F31B0000}"/>
    <cellStyle name="ComparesEq 2 4" xfId="7177" xr:uid="{00000000-0005-0000-0000-0000F41B0000}"/>
    <cellStyle name="ComparesEq 2 4 2" xfId="7178" xr:uid="{00000000-0005-0000-0000-0000F51B0000}"/>
    <cellStyle name="ComparesEq 2 4 2 2" xfId="7179" xr:uid="{00000000-0005-0000-0000-0000F61B0000}"/>
    <cellStyle name="ComparesEq 2 4 2 2 2" xfId="7180" xr:uid="{00000000-0005-0000-0000-0000F71B0000}"/>
    <cellStyle name="ComparesEq 2 4 2 2 3" xfId="7181" xr:uid="{00000000-0005-0000-0000-0000F81B0000}"/>
    <cellStyle name="ComparesEq 2 4 2 2 4" xfId="7182" xr:uid="{00000000-0005-0000-0000-0000F91B0000}"/>
    <cellStyle name="ComparesEq 2 4 2 2 5" xfId="7183" xr:uid="{00000000-0005-0000-0000-0000FA1B0000}"/>
    <cellStyle name="ComparesEq 2 4 2 3" xfId="7184" xr:uid="{00000000-0005-0000-0000-0000FB1B0000}"/>
    <cellStyle name="ComparesEq 2 4 2 4" xfId="7185" xr:uid="{00000000-0005-0000-0000-0000FC1B0000}"/>
    <cellStyle name="ComparesEq 2 4 2 5" xfId="7186" xr:uid="{00000000-0005-0000-0000-0000FD1B0000}"/>
    <cellStyle name="ComparesEq 2 4 2 6" xfId="7187" xr:uid="{00000000-0005-0000-0000-0000FE1B0000}"/>
    <cellStyle name="ComparesEq 2 4 2 7" xfId="7188" xr:uid="{00000000-0005-0000-0000-0000FF1B0000}"/>
    <cellStyle name="ComparesEq 2 4 3" xfId="7189" xr:uid="{00000000-0005-0000-0000-0000001C0000}"/>
    <cellStyle name="ComparesEq 2 4 3 2" xfId="7190" xr:uid="{00000000-0005-0000-0000-0000011C0000}"/>
    <cellStyle name="ComparesEq 2 4 3 2 2" xfId="7191" xr:uid="{00000000-0005-0000-0000-0000021C0000}"/>
    <cellStyle name="ComparesEq 2 4 3 2 3" xfId="7192" xr:uid="{00000000-0005-0000-0000-0000031C0000}"/>
    <cellStyle name="ComparesEq 2 4 3 2 4" xfId="7193" xr:uid="{00000000-0005-0000-0000-0000041C0000}"/>
    <cellStyle name="ComparesEq 2 4 3 3" xfId="7194" xr:uid="{00000000-0005-0000-0000-0000051C0000}"/>
    <cellStyle name="ComparesEq 2 4 3 4" xfId="7195" xr:uid="{00000000-0005-0000-0000-0000061C0000}"/>
    <cellStyle name="ComparesEq 2 4 3 5" xfId="7196" xr:uid="{00000000-0005-0000-0000-0000071C0000}"/>
    <cellStyle name="ComparesEq 2 4 4" xfId="7197" xr:uid="{00000000-0005-0000-0000-0000081C0000}"/>
    <cellStyle name="ComparesEq 2 4 4 2" xfId="7198" xr:uid="{00000000-0005-0000-0000-0000091C0000}"/>
    <cellStyle name="ComparesEq 2 4 4 3" xfId="7199" xr:uid="{00000000-0005-0000-0000-00000A1C0000}"/>
    <cellStyle name="ComparesEq 2 4 4 4" xfId="7200" xr:uid="{00000000-0005-0000-0000-00000B1C0000}"/>
    <cellStyle name="ComparesEq 2 4 4 5" xfId="7201" xr:uid="{00000000-0005-0000-0000-00000C1C0000}"/>
    <cellStyle name="ComparesEq 2 4 5" xfId="7202" xr:uid="{00000000-0005-0000-0000-00000D1C0000}"/>
    <cellStyle name="ComparesEq 2 4 5 2" xfId="7203" xr:uid="{00000000-0005-0000-0000-00000E1C0000}"/>
    <cellStyle name="ComparesEq 2 4 5 3" xfId="7204" xr:uid="{00000000-0005-0000-0000-00000F1C0000}"/>
    <cellStyle name="ComparesEq 2 4 5 4" xfId="7205" xr:uid="{00000000-0005-0000-0000-0000101C0000}"/>
    <cellStyle name="ComparesEq 2 4 5 5" xfId="7206" xr:uid="{00000000-0005-0000-0000-0000111C0000}"/>
    <cellStyle name="ComparesEq 2 4 6" xfId="7207" xr:uid="{00000000-0005-0000-0000-0000121C0000}"/>
    <cellStyle name="ComparesEq 2 4 7" xfId="7208" xr:uid="{00000000-0005-0000-0000-0000131C0000}"/>
    <cellStyle name="ComparesEq 2 4 8" xfId="7209" xr:uid="{00000000-0005-0000-0000-0000141C0000}"/>
    <cellStyle name="ComparesEq 2 5" xfId="7210" xr:uid="{00000000-0005-0000-0000-0000151C0000}"/>
    <cellStyle name="ComparesEq 2 5 10" xfId="7211" xr:uid="{00000000-0005-0000-0000-0000161C0000}"/>
    <cellStyle name="ComparesEq 2 5 2" xfId="7212" xr:uid="{00000000-0005-0000-0000-0000171C0000}"/>
    <cellStyle name="ComparesEq 2 5 2 2" xfId="7213" xr:uid="{00000000-0005-0000-0000-0000181C0000}"/>
    <cellStyle name="ComparesEq 2 5 2 2 2" xfId="7214" xr:uid="{00000000-0005-0000-0000-0000191C0000}"/>
    <cellStyle name="ComparesEq 2 5 2 2 3" xfId="7215" xr:uid="{00000000-0005-0000-0000-00001A1C0000}"/>
    <cellStyle name="ComparesEq 2 5 2 2 4" xfId="7216" xr:uid="{00000000-0005-0000-0000-00001B1C0000}"/>
    <cellStyle name="ComparesEq 2 5 2 2 5" xfId="7217" xr:uid="{00000000-0005-0000-0000-00001C1C0000}"/>
    <cellStyle name="ComparesEq 2 5 2 3" xfId="7218" xr:uid="{00000000-0005-0000-0000-00001D1C0000}"/>
    <cellStyle name="ComparesEq 2 5 2 4" xfId="7219" xr:uid="{00000000-0005-0000-0000-00001E1C0000}"/>
    <cellStyle name="ComparesEq 2 5 2 5" xfId="7220" xr:uid="{00000000-0005-0000-0000-00001F1C0000}"/>
    <cellStyle name="ComparesEq 2 5 2 6" xfId="7221" xr:uid="{00000000-0005-0000-0000-0000201C0000}"/>
    <cellStyle name="ComparesEq 2 5 2 7" xfId="7222" xr:uid="{00000000-0005-0000-0000-0000211C0000}"/>
    <cellStyle name="ComparesEq 2 5 3" xfId="7223" xr:uid="{00000000-0005-0000-0000-0000221C0000}"/>
    <cellStyle name="ComparesEq 2 5 3 2" xfId="7224" xr:uid="{00000000-0005-0000-0000-0000231C0000}"/>
    <cellStyle name="ComparesEq 2 5 3 2 2" xfId="7225" xr:uid="{00000000-0005-0000-0000-0000241C0000}"/>
    <cellStyle name="ComparesEq 2 5 3 2 3" xfId="7226" xr:uid="{00000000-0005-0000-0000-0000251C0000}"/>
    <cellStyle name="ComparesEq 2 5 3 2 4" xfId="7227" xr:uid="{00000000-0005-0000-0000-0000261C0000}"/>
    <cellStyle name="ComparesEq 2 5 3 3" xfId="7228" xr:uid="{00000000-0005-0000-0000-0000271C0000}"/>
    <cellStyle name="ComparesEq 2 5 3 4" xfId="7229" xr:uid="{00000000-0005-0000-0000-0000281C0000}"/>
    <cellStyle name="ComparesEq 2 5 3 5" xfId="7230" xr:uid="{00000000-0005-0000-0000-0000291C0000}"/>
    <cellStyle name="ComparesEq 2 5 4" xfId="7231" xr:uid="{00000000-0005-0000-0000-00002A1C0000}"/>
    <cellStyle name="ComparesEq 2 5 4 2" xfId="7232" xr:uid="{00000000-0005-0000-0000-00002B1C0000}"/>
    <cellStyle name="ComparesEq 2 5 4 2 2" xfId="7233" xr:uid="{00000000-0005-0000-0000-00002C1C0000}"/>
    <cellStyle name="ComparesEq 2 5 4 2 3" xfId="7234" xr:uid="{00000000-0005-0000-0000-00002D1C0000}"/>
    <cellStyle name="ComparesEq 2 5 4 2 4" xfId="7235" xr:uid="{00000000-0005-0000-0000-00002E1C0000}"/>
    <cellStyle name="ComparesEq 2 5 4 3" xfId="7236" xr:uid="{00000000-0005-0000-0000-00002F1C0000}"/>
    <cellStyle name="ComparesEq 2 5 4 4" xfId="7237" xr:uid="{00000000-0005-0000-0000-0000301C0000}"/>
    <cellStyle name="ComparesEq 2 5 4 5" xfId="7238" xr:uid="{00000000-0005-0000-0000-0000311C0000}"/>
    <cellStyle name="ComparesEq 2 5 5" xfId="7239" xr:uid="{00000000-0005-0000-0000-0000321C0000}"/>
    <cellStyle name="ComparesEq 2 5 5 2" xfId="7240" xr:uid="{00000000-0005-0000-0000-0000331C0000}"/>
    <cellStyle name="ComparesEq 2 5 5 3" xfId="7241" xr:uid="{00000000-0005-0000-0000-0000341C0000}"/>
    <cellStyle name="ComparesEq 2 5 5 4" xfId="7242" xr:uid="{00000000-0005-0000-0000-0000351C0000}"/>
    <cellStyle name="ComparesEq 2 5 5 5" xfId="7243" xr:uid="{00000000-0005-0000-0000-0000361C0000}"/>
    <cellStyle name="ComparesEq 2 5 6" xfId="7244" xr:uid="{00000000-0005-0000-0000-0000371C0000}"/>
    <cellStyle name="ComparesEq 2 5 6 2" xfId="7245" xr:uid="{00000000-0005-0000-0000-0000381C0000}"/>
    <cellStyle name="ComparesEq 2 5 6 3" xfId="7246" xr:uid="{00000000-0005-0000-0000-0000391C0000}"/>
    <cellStyle name="ComparesEq 2 5 6 4" xfId="7247" xr:uid="{00000000-0005-0000-0000-00003A1C0000}"/>
    <cellStyle name="ComparesEq 2 5 6 5" xfId="7248" xr:uid="{00000000-0005-0000-0000-00003B1C0000}"/>
    <cellStyle name="ComparesEq 2 5 7" xfId="7249" xr:uid="{00000000-0005-0000-0000-00003C1C0000}"/>
    <cellStyle name="ComparesEq 2 5 8" xfId="7250" xr:uid="{00000000-0005-0000-0000-00003D1C0000}"/>
    <cellStyle name="ComparesEq 2 5 9" xfId="7251" xr:uid="{00000000-0005-0000-0000-00003E1C0000}"/>
    <cellStyle name="ComparesEq 2 6" xfId="7252" xr:uid="{00000000-0005-0000-0000-00003F1C0000}"/>
    <cellStyle name="ComparesEq 2 6 2" xfId="7253" xr:uid="{00000000-0005-0000-0000-0000401C0000}"/>
    <cellStyle name="ComparesEq 2 6 2 2" xfId="7254" xr:uid="{00000000-0005-0000-0000-0000411C0000}"/>
    <cellStyle name="ComparesEq 2 6 2 2 2" xfId="7255" xr:uid="{00000000-0005-0000-0000-0000421C0000}"/>
    <cellStyle name="ComparesEq 2 6 2 2 3" xfId="7256" xr:uid="{00000000-0005-0000-0000-0000431C0000}"/>
    <cellStyle name="ComparesEq 2 6 2 2 4" xfId="7257" xr:uid="{00000000-0005-0000-0000-0000441C0000}"/>
    <cellStyle name="ComparesEq 2 6 2 2 5" xfId="7258" xr:uid="{00000000-0005-0000-0000-0000451C0000}"/>
    <cellStyle name="ComparesEq 2 6 2 3" xfId="7259" xr:uid="{00000000-0005-0000-0000-0000461C0000}"/>
    <cellStyle name="ComparesEq 2 6 2 4" xfId="7260" xr:uid="{00000000-0005-0000-0000-0000471C0000}"/>
    <cellStyle name="ComparesEq 2 6 2 5" xfId="7261" xr:uid="{00000000-0005-0000-0000-0000481C0000}"/>
    <cellStyle name="ComparesEq 2 6 2 6" xfId="7262" xr:uid="{00000000-0005-0000-0000-0000491C0000}"/>
    <cellStyle name="ComparesEq 2 6 2 7" xfId="7263" xr:uid="{00000000-0005-0000-0000-00004A1C0000}"/>
    <cellStyle name="ComparesEq 2 6 3" xfId="7264" xr:uid="{00000000-0005-0000-0000-00004B1C0000}"/>
    <cellStyle name="ComparesEq 2 6 3 2" xfId="7265" xr:uid="{00000000-0005-0000-0000-00004C1C0000}"/>
    <cellStyle name="ComparesEq 2 6 3 2 2" xfId="7266" xr:uid="{00000000-0005-0000-0000-00004D1C0000}"/>
    <cellStyle name="ComparesEq 2 6 3 2 3" xfId="7267" xr:uid="{00000000-0005-0000-0000-00004E1C0000}"/>
    <cellStyle name="ComparesEq 2 6 3 2 4" xfId="7268" xr:uid="{00000000-0005-0000-0000-00004F1C0000}"/>
    <cellStyle name="ComparesEq 2 6 3 3" xfId="7269" xr:uid="{00000000-0005-0000-0000-0000501C0000}"/>
    <cellStyle name="ComparesEq 2 6 3 4" xfId="7270" xr:uid="{00000000-0005-0000-0000-0000511C0000}"/>
    <cellStyle name="ComparesEq 2 6 3 5" xfId="7271" xr:uid="{00000000-0005-0000-0000-0000521C0000}"/>
    <cellStyle name="ComparesEq 2 6 4" xfId="7272" xr:uid="{00000000-0005-0000-0000-0000531C0000}"/>
    <cellStyle name="ComparesEq 2 6 4 2" xfId="7273" xr:uid="{00000000-0005-0000-0000-0000541C0000}"/>
    <cellStyle name="ComparesEq 2 6 4 3" xfId="7274" xr:uid="{00000000-0005-0000-0000-0000551C0000}"/>
    <cellStyle name="ComparesEq 2 6 4 4" xfId="7275" xr:uid="{00000000-0005-0000-0000-0000561C0000}"/>
    <cellStyle name="ComparesEq 2 6 4 5" xfId="7276" xr:uid="{00000000-0005-0000-0000-0000571C0000}"/>
    <cellStyle name="ComparesEq 2 6 5" xfId="7277" xr:uid="{00000000-0005-0000-0000-0000581C0000}"/>
    <cellStyle name="ComparesEq 2 6 5 2" xfId="7278" xr:uid="{00000000-0005-0000-0000-0000591C0000}"/>
    <cellStyle name="ComparesEq 2 6 5 3" xfId="7279" xr:uid="{00000000-0005-0000-0000-00005A1C0000}"/>
    <cellStyle name="ComparesEq 2 6 5 4" xfId="7280" xr:uid="{00000000-0005-0000-0000-00005B1C0000}"/>
    <cellStyle name="ComparesEq 2 6 5 5" xfId="7281" xr:uid="{00000000-0005-0000-0000-00005C1C0000}"/>
    <cellStyle name="ComparesEq 2 6 6" xfId="7282" xr:uid="{00000000-0005-0000-0000-00005D1C0000}"/>
    <cellStyle name="ComparesEq 2 6 7" xfId="7283" xr:uid="{00000000-0005-0000-0000-00005E1C0000}"/>
    <cellStyle name="ComparesEq 2 6 8" xfId="7284" xr:uid="{00000000-0005-0000-0000-00005F1C0000}"/>
    <cellStyle name="ComparesEq 2 7" xfId="7285" xr:uid="{00000000-0005-0000-0000-0000601C0000}"/>
    <cellStyle name="ComparesEq 2 7 2" xfId="7286" xr:uid="{00000000-0005-0000-0000-0000611C0000}"/>
    <cellStyle name="ComparesEq 2 7 2 2" xfId="7287" xr:uid="{00000000-0005-0000-0000-0000621C0000}"/>
    <cellStyle name="ComparesEq 2 7 2 2 2" xfId="7288" xr:uid="{00000000-0005-0000-0000-0000631C0000}"/>
    <cellStyle name="ComparesEq 2 7 2 2 3" xfId="7289" xr:uid="{00000000-0005-0000-0000-0000641C0000}"/>
    <cellStyle name="ComparesEq 2 7 2 2 4" xfId="7290" xr:uid="{00000000-0005-0000-0000-0000651C0000}"/>
    <cellStyle name="ComparesEq 2 7 2 2 5" xfId="7291" xr:uid="{00000000-0005-0000-0000-0000661C0000}"/>
    <cellStyle name="ComparesEq 2 7 2 3" xfId="7292" xr:uid="{00000000-0005-0000-0000-0000671C0000}"/>
    <cellStyle name="ComparesEq 2 7 2 4" xfId="7293" xr:uid="{00000000-0005-0000-0000-0000681C0000}"/>
    <cellStyle name="ComparesEq 2 7 2 5" xfId="7294" xr:uid="{00000000-0005-0000-0000-0000691C0000}"/>
    <cellStyle name="ComparesEq 2 7 2 6" xfId="7295" xr:uid="{00000000-0005-0000-0000-00006A1C0000}"/>
    <cellStyle name="ComparesEq 2 7 2 7" xfId="7296" xr:uid="{00000000-0005-0000-0000-00006B1C0000}"/>
    <cellStyle name="ComparesEq 2 7 3" xfId="7297" xr:uid="{00000000-0005-0000-0000-00006C1C0000}"/>
    <cellStyle name="ComparesEq 2 7 3 2" xfId="7298" xr:uid="{00000000-0005-0000-0000-00006D1C0000}"/>
    <cellStyle name="ComparesEq 2 7 3 3" xfId="7299" xr:uid="{00000000-0005-0000-0000-00006E1C0000}"/>
    <cellStyle name="ComparesEq 2 7 3 4" xfId="7300" xr:uid="{00000000-0005-0000-0000-00006F1C0000}"/>
    <cellStyle name="ComparesEq 2 7 3 5" xfId="7301" xr:uid="{00000000-0005-0000-0000-0000701C0000}"/>
    <cellStyle name="ComparesEq 2 7 4" xfId="7302" xr:uid="{00000000-0005-0000-0000-0000711C0000}"/>
    <cellStyle name="ComparesEq 2 7 5" xfId="7303" xr:uid="{00000000-0005-0000-0000-0000721C0000}"/>
    <cellStyle name="ComparesEq 2 7 6" xfId="7304" xr:uid="{00000000-0005-0000-0000-0000731C0000}"/>
    <cellStyle name="ComparesEq 2 7 7" xfId="7305" xr:uid="{00000000-0005-0000-0000-0000741C0000}"/>
    <cellStyle name="ComparesEq 2 7 8" xfId="7306" xr:uid="{00000000-0005-0000-0000-0000751C0000}"/>
    <cellStyle name="ComparesEq 2 8" xfId="7307" xr:uid="{00000000-0005-0000-0000-0000761C0000}"/>
    <cellStyle name="ComparesEq 2 8 2" xfId="7308" xr:uid="{00000000-0005-0000-0000-0000771C0000}"/>
    <cellStyle name="ComparesEq 2 8 2 2" xfId="7309" xr:uid="{00000000-0005-0000-0000-0000781C0000}"/>
    <cellStyle name="ComparesEq 2 8 2 3" xfId="7310" xr:uid="{00000000-0005-0000-0000-0000791C0000}"/>
    <cellStyle name="ComparesEq 2 8 2 4" xfId="7311" xr:uid="{00000000-0005-0000-0000-00007A1C0000}"/>
    <cellStyle name="ComparesEq 2 8 2 5" xfId="7312" xr:uid="{00000000-0005-0000-0000-00007B1C0000}"/>
    <cellStyle name="ComparesEq 2 8 3" xfId="7313" xr:uid="{00000000-0005-0000-0000-00007C1C0000}"/>
    <cellStyle name="ComparesEq 2 8 4" xfId="7314" xr:uid="{00000000-0005-0000-0000-00007D1C0000}"/>
    <cellStyle name="ComparesEq 2 8 5" xfId="7315" xr:uid="{00000000-0005-0000-0000-00007E1C0000}"/>
    <cellStyle name="ComparesEq 2 8 6" xfId="7316" xr:uid="{00000000-0005-0000-0000-00007F1C0000}"/>
    <cellStyle name="ComparesEq 2 8 7" xfId="7317" xr:uid="{00000000-0005-0000-0000-0000801C0000}"/>
    <cellStyle name="ComparesEq 2 9" xfId="7318" xr:uid="{00000000-0005-0000-0000-0000811C0000}"/>
    <cellStyle name="ComparesEq 2 9 2" xfId="7319" xr:uid="{00000000-0005-0000-0000-0000821C0000}"/>
    <cellStyle name="ComparesEq 2 9 2 2" xfId="7320" xr:uid="{00000000-0005-0000-0000-0000831C0000}"/>
    <cellStyle name="ComparesEq 2 9 2 3" xfId="7321" xr:uid="{00000000-0005-0000-0000-0000841C0000}"/>
    <cellStyle name="ComparesEq 2 9 2 4" xfId="7322" xr:uid="{00000000-0005-0000-0000-0000851C0000}"/>
    <cellStyle name="ComparesEq 2 9 3" xfId="7323" xr:uid="{00000000-0005-0000-0000-0000861C0000}"/>
    <cellStyle name="ComparesEq 2 9 4" xfId="7324" xr:uid="{00000000-0005-0000-0000-0000871C0000}"/>
    <cellStyle name="ComparesEq 2 9 5" xfId="7325" xr:uid="{00000000-0005-0000-0000-0000881C0000}"/>
    <cellStyle name="ComparesEq 3" xfId="7326" xr:uid="{00000000-0005-0000-0000-0000891C0000}"/>
    <cellStyle name="ComparesEq 3 2" xfId="7327" xr:uid="{00000000-0005-0000-0000-00008A1C0000}"/>
    <cellStyle name="ComparesEq 3 2 2" xfId="7328" xr:uid="{00000000-0005-0000-0000-00008B1C0000}"/>
    <cellStyle name="ComparesEq 3 2 2 2" xfId="7329" xr:uid="{00000000-0005-0000-0000-00008C1C0000}"/>
    <cellStyle name="ComparesEq 3 2 2 3" xfId="7330" xr:uid="{00000000-0005-0000-0000-00008D1C0000}"/>
    <cellStyle name="ComparesEq 3 2 2 4" xfId="7331" xr:uid="{00000000-0005-0000-0000-00008E1C0000}"/>
    <cellStyle name="ComparesEq 3 2 2 5" xfId="7332" xr:uid="{00000000-0005-0000-0000-00008F1C0000}"/>
    <cellStyle name="ComparesEq 3 2 3" xfId="7333" xr:uid="{00000000-0005-0000-0000-0000901C0000}"/>
    <cellStyle name="ComparesEq 3 2 4" xfId="7334" xr:uid="{00000000-0005-0000-0000-0000911C0000}"/>
    <cellStyle name="ComparesEq 3 2 5" xfId="7335" xr:uid="{00000000-0005-0000-0000-0000921C0000}"/>
    <cellStyle name="ComparesEq 3 2 6" xfId="7336" xr:uid="{00000000-0005-0000-0000-0000931C0000}"/>
    <cellStyle name="ComparesEq 3 2 7" xfId="7337" xr:uid="{00000000-0005-0000-0000-0000941C0000}"/>
    <cellStyle name="ComparesEq 3 3" xfId="7338" xr:uid="{00000000-0005-0000-0000-0000951C0000}"/>
    <cellStyle name="ComparesEq 3 3 2" xfId="7339" xr:uid="{00000000-0005-0000-0000-0000961C0000}"/>
    <cellStyle name="ComparesEq 3 3 2 2" xfId="7340" xr:uid="{00000000-0005-0000-0000-0000971C0000}"/>
    <cellStyle name="ComparesEq 3 3 2 3" xfId="7341" xr:uid="{00000000-0005-0000-0000-0000981C0000}"/>
    <cellStyle name="ComparesEq 3 3 2 4" xfId="7342" xr:uid="{00000000-0005-0000-0000-0000991C0000}"/>
    <cellStyle name="ComparesEq 3 3 3" xfId="7343" xr:uid="{00000000-0005-0000-0000-00009A1C0000}"/>
    <cellStyle name="ComparesEq 3 3 4" xfId="7344" xr:uid="{00000000-0005-0000-0000-00009B1C0000}"/>
    <cellStyle name="ComparesEq 3 3 5" xfId="7345" xr:uid="{00000000-0005-0000-0000-00009C1C0000}"/>
    <cellStyle name="ComparesEq 3 4" xfId="7346" xr:uid="{00000000-0005-0000-0000-00009D1C0000}"/>
    <cellStyle name="ComparesEq 3 4 2" xfId="7347" xr:uid="{00000000-0005-0000-0000-00009E1C0000}"/>
    <cellStyle name="ComparesEq 3 4 3" xfId="7348" xr:uid="{00000000-0005-0000-0000-00009F1C0000}"/>
    <cellStyle name="ComparesEq 3 4 4" xfId="7349" xr:uid="{00000000-0005-0000-0000-0000A01C0000}"/>
    <cellStyle name="ComparesEq 3 4 5" xfId="7350" xr:uid="{00000000-0005-0000-0000-0000A11C0000}"/>
    <cellStyle name="ComparesEq 3 5" xfId="7351" xr:uid="{00000000-0005-0000-0000-0000A21C0000}"/>
    <cellStyle name="ComparesEq 3 5 2" xfId="7352" xr:uid="{00000000-0005-0000-0000-0000A31C0000}"/>
    <cellStyle name="ComparesEq 3 5 3" xfId="7353" xr:uid="{00000000-0005-0000-0000-0000A41C0000}"/>
    <cellStyle name="ComparesEq 3 5 4" xfId="7354" xr:uid="{00000000-0005-0000-0000-0000A51C0000}"/>
    <cellStyle name="ComparesEq 3 5 5" xfId="7355" xr:uid="{00000000-0005-0000-0000-0000A61C0000}"/>
    <cellStyle name="ComparesEq 3 6" xfId="7356" xr:uid="{00000000-0005-0000-0000-0000A71C0000}"/>
    <cellStyle name="ComparesEq 3 7" xfId="7357" xr:uid="{00000000-0005-0000-0000-0000A81C0000}"/>
    <cellStyle name="ComparesEq 3 8" xfId="7358" xr:uid="{00000000-0005-0000-0000-0000A91C0000}"/>
    <cellStyle name="ComparesEq 4" xfId="7359" xr:uid="{00000000-0005-0000-0000-0000AA1C0000}"/>
    <cellStyle name="ComparesEq 4 2" xfId="7360" xr:uid="{00000000-0005-0000-0000-0000AB1C0000}"/>
    <cellStyle name="ComparesEq 4 2 2" xfId="7361" xr:uid="{00000000-0005-0000-0000-0000AC1C0000}"/>
    <cellStyle name="ComparesEq 4 2 3" xfId="7362" xr:uid="{00000000-0005-0000-0000-0000AD1C0000}"/>
    <cellStyle name="ComparesEq 4 2 4" xfId="7363" xr:uid="{00000000-0005-0000-0000-0000AE1C0000}"/>
    <cellStyle name="ComparesEq 4 2 5" xfId="7364" xr:uid="{00000000-0005-0000-0000-0000AF1C0000}"/>
    <cellStyle name="ComparesEq 4 3" xfId="7365" xr:uid="{00000000-0005-0000-0000-0000B01C0000}"/>
    <cellStyle name="ComparesEq 4 4" xfId="7366" xr:uid="{00000000-0005-0000-0000-0000B11C0000}"/>
    <cellStyle name="ComparesEq 4 5" xfId="7367" xr:uid="{00000000-0005-0000-0000-0000B21C0000}"/>
    <cellStyle name="ComparesEq 4 6" xfId="7368" xr:uid="{00000000-0005-0000-0000-0000B31C0000}"/>
    <cellStyle name="ComparesEq 4 7" xfId="7369" xr:uid="{00000000-0005-0000-0000-0000B41C0000}"/>
    <cellStyle name="ComparesEq 5" xfId="7370" xr:uid="{00000000-0005-0000-0000-0000B51C0000}"/>
    <cellStyle name="ComparesEq 5 2" xfId="7371" xr:uid="{00000000-0005-0000-0000-0000B61C0000}"/>
    <cellStyle name="ComparesEq 5 3" xfId="7372" xr:uid="{00000000-0005-0000-0000-0000B71C0000}"/>
    <cellStyle name="ComparesEq 5 4" xfId="7373" xr:uid="{00000000-0005-0000-0000-0000B81C0000}"/>
    <cellStyle name="ComparesEq 5 5" xfId="7374" xr:uid="{00000000-0005-0000-0000-0000B91C0000}"/>
    <cellStyle name="ComparesEq 6" xfId="7375" xr:uid="{00000000-0005-0000-0000-0000BA1C0000}"/>
    <cellStyle name="ComparesEq 7" xfId="7376" xr:uid="{00000000-0005-0000-0000-0000BB1C0000}"/>
    <cellStyle name="ComparesEq 8" xfId="7377" xr:uid="{00000000-0005-0000-0000-0000BC1C0000}"/>
    <cellStyle name="ComparesEq 9" xfId="7378" xr:uid="{00000000-0005-0000-0000-0000BD1C0000}"/>
    <cellStyle name="ComparesHi" xfId="7379" xr:uid="{00000000-0005-0000-0000-0000BE1C0000}"/>
    <cellStyle name="ComparesHi 2" xfId="7380" xr:uid="{00000000-0005-0000-0000-0000BF1C0000}"/>
    <cellStyle name="ComparesHi 2 10" xfId="7381" xr:uid="{00000000-0005-0000-0000-0000C01C0000}"/>
    <cellStyle name="ComparesHi 2 10 2" xfId="7382" xr:uid="{00000000-0005-0000-0000-0000C11C0000}"/>
    <cellStyle name="ComparesHi 2 10 3" xfId="7383" xr:uid="{00000000-0005-0000-0000-0000C21C0000}"/>
    <cellStyle name="ComparesHi 2 10 4" xfId="7384" xr:uid="{00000000-0005-0000-0000-0000C31C0000}"/>
    <cellStyle name="ComparesHi 2 10 5" xfId="7385" xr:uid="{00000000-0005-0000-0000-0000C41C0000}"/>
    <cellStyle name="ComparesHi 2 11" xfId="7386" xr:uid="{00000000-0005-0000-0000-0000C51C0000}"/>
    <cellStyle name="ComparesHi 2 11 2" xfId="7387" xr:uid="{00000000-0005-0000-0000-0000C61C0000}"/>
    <cellStyle name="ComparesHi 2 11 3" xfId="7388" xr:uid="{00000000-0005-0000-0000-0000C71C0000}"/>
    <cellStyle name="ComparesHi 2 11 4" xfId="7389" xr:uid="{00000000-0005-0000-0000-0000C81C0000}"/>
    <cellStyle name="ComparesHi 2 11 5" xfId="7390" xr:uid="{00000000-0005-0000-0000-0000C91C0000}"/>
    <cellStyle name="ComparesHi 2 12" xfId="7391" xr:uid="{00000000-0005-0000-0000-0000CA1C0000}"/>
    <cellStyle name="ComparesHi 2 13" xfId="7392" xr:uid="{00000000-0005-0000-0000-0000CB1C0000}"/>
    <cellStyle name="ComparesHi 2 14" xfId="7393" xr:uid="{00000000-0005-0000-0000-0000CC1C0000}"/>
    <cellStyle name="ComparesHi 2 2" xfId="7394" xr:uid="{00000000-0005-0000-0000-0000CD1C0000}"/>
    <cellStyle name="ComparesHi 2 2 2" xfId="7395" xr:uid="{00000000-0005-0000-0000-0000CE1C0000}"/>
    <cellStyle name="ComparesHi 2 2 2 2" xfId="7396" xr:uid="{00000000-0005-0000-0000-0000CF1C0000}"/>
    <cellStyle name="ComparesHi 2 2 2 2 2" xfId="7397" xr:uid="{00000000-0005-0000-0000-0000D01C0000}"/>
    <cellStyle name="ComparesHi 2 2 2 2 2 2" xfId="7398" xr:uid="{00000000-0005-0000-0000-0000D11C0000}"/>
    <cellStyle name="ComparesHi 2 2 2 2 2 3" xfId="7399" xr:uid="{00000000-0005-0000-0000-0000D21C0000}"/>
    <cellStyle name="ComparesHi 2 2 2 2 2 4" xfId="7400" xr:uid="{00000000-0005-0000-0000-0000D31C0000}"/>
    <cellStyle name="ComparesHi 2 2 2 2 2 5" xfId="7401" xr:uid="{00000000-0005-0000-0000-0000D41C0000}"/>
    <cellStyle name="ComparesHi 2 2 2 2 3" xfId="7402" xr:uid="{00000000-0005-0000-0000-0000D51C0000}"/>
    <cellStyle name="ComparesHi 2 2 2 2 4" xfId="7403" xr:uid="{00000000-0005-0000-0000-0000D61C0000}"/>
    <cellStyle name="ComparesHi 2 2 2 2 5" xfId="7404" xr:uid="{00000000-0005-0000-0000-0000D71C0000}"/>
    <cellStyle name="ComparesHi 2 2 2 2 6" xfId="7405" xr:uid="{00000000-0005-0000-0000-0000D81C0000}"/>
    <cellStyle name="ComparesHi 2 2 2 2 7" xfId="7406" xr:uid="{00000000-0005-0000-0000-0000D91C0000}"/>
    <cellStyle name="ComparesHi 2 2 2 3" xfId="7407" xr:uid="{00000000-0005-0000-0000-0000DA1C0000}"/>
    <cellStyle name="ComparesHi 2 2 2 3 2" xfId="7408" xr:uid="{00000000-0005-0000-0000-0000DB1C0000}"/>
    <cellStyle name="ComparesHi 2 2 2 3 3" xfId="7409" xr:uid="{00000000-0005-0000-0000-0000DC1C0000}"/>
    <cellStyle name="ComparesHi 2 2 2 3 4" xfId="7410" xr:uid="{00000000-0005-0000-0000-0000DD1C0000}"/>
    <cellStyle name="ComparesHi 2 2 2 3 5" xfId="7411" xr:uid="{00000000-0005-0000-0000-0000DE1C0000}"/>
    <cellStyle name="ComparesHi 2 2 2 4" xfId="7412" xr:uid="{00000000-0005-0000-0000-0000DF1C0000}"/>
    <cellStyle name="ComparesHi 2 2 2 5" xfId="7413" xr:uid="{00000000-0005-0000-0000-0000E01C0000}"/>
    <cellStyle name="ComparesHi 2 2 2 6" xfId="7414" xr:uid="{00000000-0005-0000-0000-0000E11C0000}"/>
    <cellStyle name="ComparesHi 2 2 2 7" xfId="7415" xr:uid="{00000000-0005-0000-0000-0000E21C0000}"/>
    <cellStyle name="ComparesHi 2 2 2 8" xfId="7416" xr:uid="{00000000-0005-0000-0000-0000E31C0000}"/>
    <cellStyle name="ComparesHi 2 2 3" xfId="7417" xr:uid="{00000000-0005-0000-0000-0000E41C0000}"/>
    <cellStyle name="ComparesHi 2 2 3 2" xfId="7418" xr:uid="{00000000-0005-0000-0000-0000E51C0000}"/>
    <cellStyle name="ComparesHi 2 2 3 2 2" xfId="7419" xr:uid="{00000000-0005-0000-0000-0000E61C0000}"/>
    <cellStyle name="ComparesHi 2 2 3 2 3" xfId="7420" xr:uid="{00000000-0005-0000-0000-0000E71C0000}"/>
    <cellStyle name="ComparesHi 2 2 3 2 4" xfId="7421" xr:uid="{00000000-0005-0000-0000-0000E81C0000}"/>
    <cellStyle name="ComparesHi 2 2 3 2 5" xfId="7422" xr:uid="{00000000-0005-0000-0000-0000E91C0000}"/>
    <cellStyle name="ComparesHi 2 2 3 3" xfId="7423" xr:uid="{00000000-0005-0000-0000-0000EA1C0000}"/>
    <cellStyle name="ComparesHi 2 2 3 4" xfId="7424" xr:uid="{00000000-0005-0000-0000-0000EB1C0000}"/>
    <cellStyle name="ComparesHi 2 2 3 5" xfId="7425" xr:uid="{00000000-0005-0000-0000-0000EC1C0000}"/>
    <cellStyle name="ComparesHi 2 2 3 6" xfId="7426" xr:uid="{00000000-0005-0000-0000-0000ED1C0000}"/>
    <cellStyle name="ComparesHi 2 2 3 7" xfId="7427" xr:uid="{00000000-0005-0000-0000-0000EE1C0000}"/>
    <cellStyle name="ComparesHi 2 2 4" xfId="7428" xr:uid="{00000000-0005-0000-0000-0000EF1C0000}"/>
    <cellStyle name="ComparesHi 2 2 4 2" xfId="7429" xr:uid="{00000000-0005-0000-0000-0000F01C0000}"/>
    <cellStyle name="ComparesHi 2 2 4 2 2" xfId="7430" xr:uid="{00000000-0005-0000-0000-0000F11C0000}"/>
    <cellStyle name="ComparesHi 2 2 4 2 3" xfId="7431" xr:uid="{00000000-0005-0000-0000-0000F21C0000}"/>
    <cellStyle name="ComparesHi 2 2 4 2 4" xfId="7432" xr:uid="{00000000-0005-0000-0000-0000F31C0000}"/>
    <cellStyle name="ComparesHi 2 2 4 3" xfId="7433" xr:uid="{00000000-0005-0000-0000-0000F41C0000}"/>
    <cellStyle name="ComparesHi 2 2 4 4" xfId="7434" xr:uid="{00000000-0005-0000-0000-0000F51C0000}"/>
    <cellStyle name="ComparesHi 2 2 4 5" xfId="7435" xr:uid="{00000000-0005-0000-0000-0000F61C0000}"/>
    <cellStyle name="ComparesHi 2 2 5" xfId="7436" xr:uid="{00000000-0005-0000-0000-0000F71C0000}"/>
    <cellStyle name="ComparesHi 2 2 5 2" xfId="7437" xr:uid="{00000000-0005-0000-0000-0000F81C0000}"/>
    <cellStyle name="ComparesHi 2 2 5 3" xfId="7438" xr:uid="{00000000-0005-0000-0000-0000F91C0000}"/>
    <cellStyle name="ComparesHi 2 2 5 4" xfId="7439" xr:uid="{00000000-0005-0000-0000-0000FA1C0000}"/>
    <cellStyle name="ComparesHi 2 2 5 5" xfId="7440" xr:uid="{00000000-0005-0000-0000-0000FB1C0000}"/>
    <cellStyle name="ComparesHi 2 2 6" xfId="7441" xr:uid="{00000000-0005-0000-0000-0000FC1C0000}"/>
    <cellStyle name="ComparesHi 2 2 6 2" xfId="7442" xr:uid="{00000000-0005-0000-0000-0000FD1C0000}"/>
    <cellStyle name="ComparesHi 2 2 6 3" xfId="7443" xr:uid="{00000000-0005-0000-0000-0000FE1C0000}"/>
    <cellStyle name="ComparesHi 2 2 6 4" xfId="7444" xr:uid="{00000000-0005-0000-0000-0000FF1C0000}"/>
    <cellStyle name="ComparesHi 2 2 6 5" xfId="7445" xr:uid="{00000000-0005-0000-0000-0000001D0000}"/>
    <cellStyle name="ComparesHi 2 2 7" xfId="7446" xr:uid="{00000000-0005-0000-0000-0000011D0000}"/>
    <cellStyle name="ComparesHi 2 2 8" xfId="7447" xr:uid="{00000000-0005-0000-0000-0000021D0000}"/>
    <cellStyle name="ComparesHi 2 2 9" xfId="7448" xr:uid="{00000000-0005-0000-0000-0000031D0000}"/>
    <cellStyle name="ComparesHi 2 3" xfId="7449" xr:uid="{00000000-0005-0000-0000-0000041D0000}"/>
    <cellStyle name="ComparesHi 2 3 2" xfId="7450" xr:uid="{00000000-0005-0000-0000-0000051D0000}"/>
    <cellStyle name="ComparesHi 2 3 2 2" xfId="7451" xr:uid="{00000000-0005-0000-0000-0000061D0000}"/>
    <cellStyle name="ComparesHi 2 3 2 2 2" xfId="7452" xr:uid="{00000000-0005-0000-0000-0000071D0000}"/>
    <cellStyle name="ComparesHi 2 3 2 2 3" xfId="7453" xr:uid="{00000000-0005-0000-0000-0000081D0000}"/>
    <cellStyle name="ComparesHi 2 3 2 2 4" xfId="7454" xr:uid="{00000000-0005-0000-0000-0000091D0000}"/>
    <cellStyle name="ComparesHi 2 3 2 2 5" xfId="7455" xr:uid="{00000000-0005-0000-0000-00000A1D0000}"/>
    <cellStyle name="ComparesHi 2 3 2 3" xfId="7456" xr:uid="{00000000-0005-0000-0000-00000B1D0000}"/>
    <cellStyle name="ComparesHi 2 3 2 4" xfId="7457" xr:uid="{00000000-0005-0000-0000-00000C1D0000}"/>
    <cellStyle name="ComparesHi 2 3 2 5" xfId="7458" xr:uid="{00000000-0005-0000-0000-00000D1D0000}"/>
    <cellStyle name="ComparesHi 2 3 2 6" xfId="7459" xr:uid="{00000000-0005-0000-0000-00000E1D0000}"/>
    <cellStyle name="ComparesHi 2 3 2 7" xfId="7460" xr:uid="{00000000-0005-0000-0000-00000F1D0000}"/>
    <cellStyle name="ComparesHi 2 3 3" xfId="7461" xr:uid="{00000000-0005-0000-0000-0000101D0000}"/>
    <cellStyle name="ComparesHi 2 3 3 2" xfId="7462" xr:uid="{00000000-0005-0000-0000-0000111D0000}"/>
    <cellStyle name="ComparesHi 2 3 3 2 2" xfId="7463" xr:uid="{00000000-0005-0000-0000-0000121D0000}"/>
    <cellStyle name="ComparesHi 2 3 3 2 3" xfId="7464" xr:uid="{00000000-0005-0000-0000-0000131D0000}"/>
    <cellStyle name="ComparesHi 2 3 3 2 4" xfId="7465" xr:uid="{00000000-0005-0000-0000-0000141D0000}"/>
    <cellStyle name="ComparesHi 2 3 3 3" xfId="7466" xr:uid="{00000000-0005-0000-0000-0000151D0000}"/>
    <cellStyle name="ComparesHi 2 3 3 4" xfId="7467" xr:uid="{00000000-0005-0000-0000-0000161D0000}"/>
    <cellStyle name="ComparesHi 2 3 3 5" xfId="7468" xr:uid="{00000000-0005-0000-0000-0000171D0000}"/>
    <cellStyle name="ComparesHi 2 3 4" xfId="7469" xr:uid="{00000000-0005-0000-0000-0000181D0000}"/>
    <cellStyle name="ComparesHi 2 3 4 2" xfId="7470" xr:uid="{00000000-0005-0000-0000-0000191D0000}"/>
    <cellStyle name="ComparesHi 2 3 4 3" xfId="7471" xr:uid="{00000000-0005-0000-0000-00001A1D0000}"/>
    <cellStyle name="ComparesHi 2 3 4 4" xfId="7472" xr:uid="{00000000-0005-0000-0000-00001B1D0000}"/>
    <cellStyle name="ComparesHi 2 3 4 5" xfId="7473" xr:uid="{00000000-0005-0000-0000-00001C1D0000}"/>
    <cellStyle name="ComparesHi 2 3 5" xfId="7474" xr:uid="{00000000-0005-0000-0000-00001D1D0000}"/>
    <cellStyle name="ComparesHi 2 3 5 2" xfId="7475" xr:uid="{00000000-0005-0000-0000-00001E1D0000}"/>
    <cellStyle name="ComparesHi 2 3 5 3" xfId="7476" xr:uid="{00000000-0005-0000-0000-00001F1D0000}"/>
    <cellStyle name="ComparesHi 2 3 5 4" xfId="7477" xr:uid="{00000000-0005-0000-0000-0000201D0000}"/>
    <cellStyle name="ComparesHi 2 3 5 5" xfId="7478" xr:uid="{00000000-0005-0000-0000-0000211D0000}"/>
    <cellStyle name="ComparesHi 2 3 6" xfId="7479" xr:uid="{00000000-0005-0000-0000-0000221D0000}"/>
    <cellStyle name="ComparesHi 2 3 7" xfId="7480" xr:uid="{00000000-0005-0000-0000-0000231D0000}"/>
    <cellStyle name="ComparesHi 2 3 8" xfId="7481" xr:uid="{00000000-0005-0000-0000-0000241D0000}"/>
    <cellStyle name="ComparesHi 2 4" xfId="7482" xr:uid="{00000000-0005-0000-0000-0000251D0000}"/>
    <cellStyle name="ComparesHi 2 4 2" xfId="7483" xr:uid="{00000000-0005-0000-0000-0000261D0000}"/>
    <cellStyle name="ComparesHi 2 4 2 2" xfId="7484" xr:uid="{00000000-0005-0000-0000-0000271D0000}"/>
    <cellStyle name="ComparesHi 2 4 2 2 2" xfId="7485" xr:uid="{00000000-0005-0000-0000-0000281D0000}"/>
    <cellStyle name="ComparesHi 2 4 2 2 3" xfId="7486" xr:uid="{00000000-0005-0000-0000-0000291D0000}"/>
    <cellStyle name="ComparesHi 2 4 2 2 4" xfId="7487" xr:uid="{00000000-0005-0000-0000-00002A1D0000}"/>
    <cellStyle name="ComparesHi 2 4 2 2 5" xfId="7488" xr:uid="{00000000-0005-0000-0000-00002B1D0000}"/>
    <cellStyle name="ComparesHi 2 4 2 3" xfId="7489" xr:uid="{00000000-0005-0000-0000-00002C1D0000}"/>
    <cellStyle name="ComparesHi 2 4 2 4" xfId="7490" xr:uid="{00000000-0005-0000-0000-00002D1D0000}"/>
    <cellStyle name="ComparesHi 2 4 2 5" xfId="7491" xr:uid="{00000000-0005-0000-0000-00002E1D0000}"/>
    <cellStyle name="ComparesHi 2 4 2 6" xfId="7492" xr:uid="{00000000-0005-0000-0000-00002F1D0000}"/>
    <cellStyle name="ComparesHi 2 4 2 7" xfId="7493" xr:uid="{00000000-0005-0000-0000-0000301D0000}"/>
    <cellStyle name="ComparesHi 2 4 3" xfId="7494" xr:uid="{00000000-0005-0000-0000-0000311D0000}"/>
    <cellStyle name="ComparesHi 2 4 3 2" xfId="7495" xr:uid="{00000000-0005-0000-0000-0000321D0000}"/>
    <cellStyle name="ComparesHi 2 4 3 2 2" xfId="7496" xr:uid="{00000000-0005-0000-0000-0000331D0000}"/>
    <cellStyle name="ComparesHi 2 4 3 2 3" xfId="7497" xr:uid="{00000000-0005-0000-0000-0000341D0000}"/>
    <cellStyle name="ComparesHi 2 4 3 2 4" xfId="7498" xr:uid="{00000000-0005-0000-0000-0000351D0000}"/>
    <cellStyle name="ComparesHi 2 4 3 3" xfId="7499" xr:uid="{00000000-0005-0000-0000-0000361D0000}"/>
    <cellStyle name="ComparesHi 2 4 3 4" xfId="7500" xr:uid="{00000000-0005-0000-0000-0000371D0000}"/>
    <cellStyle name="ComparesHi 2 4 3 5" xfId="7501" xr:uid="{00000000-0005-0000-0000-0000381D0000}"/>
    <cellStyle name="ComparesHi 2 4 4" xfId="7502" xr:uid="{00000000-0005-0000-0000-0000391D0000}"/>
    <cellStyle name="ComparesHi 2 4 4 2" xfId="7503" xr:uid="{00000000-0005-0000-0000-00003A1D0000}"/>
    <cellStyle name="ComparesHi 2 4 4 3" xfId="7504" xr:uid="{00000000-0005-0000-0000-00003B1D0000}"/>
    <cellStyle name="ComparesHi 2 4 4 4" xfId="7505" xr:uid="{00000000-0005-0000-0000-00003C1D0000}"/>
    <cellStyle name="ComparesHi 2 4 4 5" xfId="7506" xr:uid="{00000000-0005-0000-0000-00003D1D0000}"/>
    <cellStyle name="ComparesHi 2 4 5" xfId="7507" xr:uid="{00000000-0005-0000-0000-00003E1D0000}"/>
    <cellStyle name="ComparesHi 2 4 5 2" xfId="7508" xr:uid="{00000000-0005-0000-0000-00003F1D0000}"/>
    <cellStyle name="ComparesHi 2 4 5 3" xfId="7509" xr:uid="{00000000-0005-0000-0000-0000401D0000}"/>
    <cellStyle name="ComparesHi 2 4 5 4" xfId="7510" xr:uid="{00000000-0005-0000-0000-0000411D0000}"/>
    <cellStyle name="ComparesHi 2 4 5 5" xfId="7511" xr:uid="{00000000-0005-0000-0000-0000421D0000}"/>
    <cellStyle name="ComparesHi 2 4 6" xfId="7512" xr:uid="{00000000-0005-0000-0000-0000431D0000}"/>
    <cellStyle name="ComparesHi 2 4 7" xfId="7513" xr:uid="{00000000-0005-0000-0000-0000441D0000}"/>
    <cellStyle name="ComparesHi 2 4 8" xfId="7514" xr:uid="{00000000-0005-0000-0000-0000451D0000}"/>
    <cellStyle name="ComparesHi 2 5" xfId="7515" xr:uid="{00000000-0005-0000-0000-0000461D0000}"/>
    <cellStyle name="ComparesHi 2 5 10" xfId="7516" xr:uid="{00000000-0005-0000-0000-0000471D0000}"/>
    <cellStyle name="ComparesHi 2 5 2" xfId="7517" xr:uid="{00000000-0005-0000-0000-0000481D0000}"/>
    <cellStyle name="ComparesHi 2 5 2 2" xfId="7518" xr:uid="{00000000-0005-0000-0000-0000491D0000}"/>
    <cellStyle name="ComparesHi 2 5 2 2 2" xfId="7519" xr:uid="{00000000-0005-0000-0000-00004A1D0000}"/>
    <cellStyle name="ComparesHi 2 5 2 2 3" xfId="7520" xr:uid="{00000000-0005-0000-0000-00004B1D0000}"/>
    <cellStyle name="ComparesHi 2 5 2 2 4" xfId="7521" xr:uid="{00000000-0005-0000-0000-00004C1D0000}"/>
    <cellStyle name="ComparesHi 2 5 2 2 5" xfId="7522" xr:uid="{00000000-0005-0000-0000-00004D1D0000}"/>
    <cellStyle name="ComparesHi 2 5 2 3" xfId="7523" xr:uid="{00000000-0005-0000-0000-00004E1D0000}"/>
    <cellStyle name="ComparesHi 2 5 2 4" xfId="7524" xr:uid="{00000000-0005-0000-0000-00004F1D0000}"/>
    <cellStyle name="ComparesHi 2 5 2 5" xfId="7525" xr:uid="{00000000-0005-0000-0000-0000501D0000}"/>
    <cellStyle name="ComparesHi 2 5 2 6" xfId="7526" xr:uid="{00000000-0005-0000-0000-0000511D0000}"/>
    <cellStyle name="ComparesHi 2 5 2 7" xfId="7527" xr:uid="{00000000-0005-0000-0000-0000521D0000}"/>
    <cellStyle name="ComparesHi 2 5 3" xfId="7528" xr:uid="{00000000-0005-0000-0000-0000531D0000}"/>
    <cellStyle name="ComparesHi 2 5 3 2" xfId="7529" xr:uid="{00000000-0005-0000-0000-0000541D0000}"/>
    <cellStyle name="ComparesHi 2 5 3 2 2" xfId="7530" xr:uid="{00000000-0005-0000-0000-0000551D0000}"/>
    <cellStyle name="ComparesHi 2 5 3 2 3" xfId="7531" xr:uid="{00000000-0005-0000-0000-0000561D0000}"/>
    <cellStyle name="ComparesHi 2 5 3 2 4" xfId="7532" xr:uid="{00000000-0005-0000-0000-0000571D0000}"/>
    <cellStyle name="ComparesHi 2 5 3 3" xfId="7533" xr:uid="{00000000-0005-0000-0000-0000581D0000}"/>
    <cellStyle name="ComparesHi 2 5 3 4" xfId="7534" xr:uid="{00000000-0005-0000-0000-0000591D0000}"/>
    <cellStyle name="ComparesHi 2 5 3 5" xfId="7535" xr:uid="{00000000-0005-0000-0000-00005A1D0000}"/>
    <cellStyle name="ComparesHi 2 5 4" xfId="7536" xr:uid="{00000000-0005-0000-0000-00005B1D0000}"/>
    <cellStyle name="ComparesHi 2 5 4 2" xfId="7537" xr:uid="{00000000-0005-0000-0000-00005C1D0000}"/>
    <cellStyle name="ComparesHi 2 5 4 2 2" xfId="7538" xr:uid="{00000000-0005-0000-0000-00005D1D0000}"/>
    <cellStyle name="ComparesHi 2 5 4 2 3" xfId="7539" xr:uid="{00000000-0005-0000-0000-00005E1D0000}"/>
    <cellStyle name="ComparesHi 2 5 4 2 4" xfId="7540" xr:uid="{00000000-0005-0000-0000-00005F1D0000}"/>
    <cellStyle name="ComparesHi 2 5 4 3" xfId="7541" xr:uid="{00000000-0005-0000-0000-0000601D0000}"/>
    <cellStyle name="ComparesHi 2 5 4 4" xfId="7542" xr:uid="{00000000-0005-0000-0000-0000611D0000}"/>
    <cellStyle name="ComparesHi 2 5 4 5" xfId="7543" xr:uid="{00000000-0005-0000-0000-0000621D0000}"/>
    <cellStyle name="ComparesHi 2 5 5" xfId="7544" xr:uid="{00000000-0005-0000-0000-0000631D0000}"/>
    <cellStyle name="ComparesHi 2 5 5 2" xfId="7545" xr:uid="{00000000-0005-0000-0000-0000641D0000}"/>
    <cellStyle name="ComparesHi 2 5 5 3" xfId="7546" xr:uid="{00000000-0005-0000-0000-0000651D0000}"/>
    <cellStyle name="ComparesHi 2 5 5 4" xfId="7547" xr:uid="{00000000-0005-0000-0000-0000661D0000}"/>
    <cellStyle name="ComparesHi 2 5 5 5" xfId="7548" xr:uid="{00000000-0005-0000-0000-0000671D0000}"/>
    <cellStyle name="ComparesHi 2 5 6" xfId="7549" xr:uid="{00000000-0005-0000-0000-0000681D0000}"/>
    <cellStyle name="ComparesHi 2 5 6 2" xfId="7550" xr:uid="{00000000-0005-0000-0000-0000691D0000}"/>
    <cellStyle name="ComparesHi 2 5 6 3" xfId="7551" xr:uid="{00000000-0005-0000-0000-00006A1D0000}"/>
    <cellStyle name="ComparesHi 2 5 6 4" xfId="7552" xr:uid="{00000000-0005-0000-0000-00006B1D0000}"/>
    <cellStyle name="ComparesHi 2 5 6 5" xfId="7553" xr:uid="{00000000-0005-0000-0000-00006C1D0000}"/>
    <cellStyle name="ComparesHi 2 5 7" xfId="7554" xr:uid="{00000000-0005-0000-0000-00006D1D0000}"/>
    <cellStyle name="ComparesHi 2 5 8" xfId="7555" xr:uid="{00000000-0005-0000-0000-00006E1D0000}"/>
    <cellStyle name="ComparesHi 2 5 9" xfId="7556" xr:uid="{00000000-0005-0000-0000-00006F1D0000}"/>
    <cellStyle name="ComparesHi 2 6" xfId="7557" xr:uid="{00000000-0005-0000-0000-0000701D0000}"/>
    <cellStyle name="ComparesHi 2 6 2" xfId="7558" xr:uid="{00000000-0005-0000-0000-0000711D0000}"/>
    <cellStyle name="ComparesHi 2 6 2 2" xfId="7559" xr:uid="{00000000-0005-0000-0000-0000721D0000}"/>
    <cellStyle name="ComparesHi 2 6 2 2 2" xfId="7560" xr:uid="{00000000-0005-0000-0000-0000731D0000}"/>
    <cellStyle name="ComparesHi 2 6 2 2 3" xfId="7561" xr:uid="{00000000-0005-0000-0000-0000741D0000}"/>
    <cellStyle name="ComparesHi 2 6 2 2 4" xfId="7562" xr:uid="{00000000-0005-0000-0000-0000751D0000}"/>
    <cellStyle name="ComparesHi 2 6 2 2 5" xfId="7563" xr:uid="{00000000-0005-0000-0000-0000761D0000}"/>
    <cellStyle name="ComparesHi 2 6 2 3" xfId="7564" xr:uid="{00000000-0005-0000-0000-0000771D0000}"/>
    <cellStyle name="ComparesHi 2 6 2 4" xfId="7565" xr:uid="{00000000-0005-0000-0000-0000781D0000}"/>
    <cellStyle name="ComparesHi 2 6 2 5" xfId="7566" xr:uid="{00000000-0005-0000-0000-0000791D0000}"/>
    <cellStyle name="ComparesHi 2 6 2 6" xfId="7567" xr:uid="{00000000-0005-0000-0000-00007A1D0000}"/>
    <cellStyle name="ComparesHi 2 6 2 7" xfId="7568" xr:uid="{00000000-0005-0000-0000-00007B1D0000}"/>
    <cellStyle name="ComparesHi 2 6 3" xfId="7569" xr:uid="{00000000-0005-0000-0000-00007C1D0000}"/>
    <cellStyle name="ComparesHi 2 6 3 2" xfId="7570" xr:uid="{00000000-0005-0000-0000-00007D1D0000}"/>
    <cellStyle name="ComparesHi 2 6 3 2 2" xfId="7571" xr:uid="{00000000-0005-0000-0000-00007E1D0000}"/>
    <cellStyle name="ComparesHi 2 6 3 2 3" xfId="7572" xr:uid="{00000000-0005-0000-0000-00007F1D0000}"/>
    <cellStyle name="ComparesHi 2 6 3 2 4" xfId="7573" xr:uid="{00000000-0005-0000-0000-0000801D0000}"/>
    <cellStyle name="ComparesHi 2 6 3 3" xfId="7574" xr:uid="{00000000-0005-0000-0000-0000811D0000}"/>
    <cellStyle name="ComparesHi 2 6 3 4" xfId="7575" xr:uid="{00000000-0005-0000-0000-0000821D0000}"/>
    <cellStyle name="ComparesHi 2 6 3 5" xfId="7576" xr:uid="{00000000-0005-0000-0000-0000831D0000}"/>
    <cellStyle name="ComparesHi 2 6 4" xfId="7577" xr:uid="{00000000-0005-0000-0000-0000841D0000}"/>
    <cellStyle name="ComparesHi 2 6 4 2" xfId="7578" xr:uid="{00000000-0005-0000-0000-0000851D0000}"/>
    <cellStyle name="ComparesHi 2 6 4 3" xfId="7579" xr:uid="{00000000-0005-0000-0000-0000861D0000}"/>
    <cellStyle name="ComparesHi 2 6 4 4" xfId="7580" xr:uid="{00000000-0005-0000-0000-0000871D0000}"/>
    <cellStyle name="ComparesHi 2 6 4 5" xfId="7581" xr:uid="{00000000-0005-0000-0000-0000881D0000}"/>
    <cellStyle name="ComparesHi 2 6 5" xfId="7582" xr:uid="{00000000-0005-0000-0000-0000891D0000}"/>
    <cellStyle name="ComparesHi 2 6 5 2" xfId="7583" xr:uid="{00000000-0005-0000-0000-00008A1D0000}"/>
    <cellStyle name="ComparesHi 2 6 5 3" xfId="7584" xr:uid="{00000000-0005-0000-0000-00008B1D0000}"/>
    <cellStyle name="ComparesHi 2 6 5 4" xfId="7585" xr:uid="{00000000-0005-0000-0000-00008C1D0000}"/>
    <cellStyle name="ComparesHi 2 6 5 5" xfId="7586" xr:uid="{00000000-0005-0000-0000-00008D1D0000}"/>
    <cellStyle name="ComparesHi 2 6 6" xfId="7587" xr:uid="{00000000-0005-0000-0000-00008E1D0000}"/>
    <cellStyle name="ComparesHi 2 6 7" xfId="7588" xr:uid="{00000000-0005-0000-0000-00008F1D0000}"/>
    <cellStyle name="ComparesHi 2 6 8" xfId="7589" xr:uid="{00000000-0005-0000-0000-0000901D0000}"/>
    <cellStyle name="ComparesHi 2 7" xfId="7590" xr:uid="{00000000-0005-0000-0000-0000911D0000}"/>
    <cellStyle name="ComparesHi 2 7 2" xfId="7591" xr:uid="{00000000-0005-0000-0000-0000921D0000}"/>
    <cellStyle name="ComparesHi 2 7 2 2" xfId="7592" xr:uid="{00000000-0005-0000-0000-0000931D0000}"/>
    <cellStyle name="ComparesHi 2 7 2 2 2" xfId="7593" xr:uid="{00000000-0005-0000-0000-0000941D0000}"/>
    <cellStyle name="ComparesHi 2 7 2 2 3" xfId="7594" xr:uid="{00000000-0005-0000-0000-0000951D0000}"/>
    <cellStyle name="ComparesHi 2 7 2 2 4" xfId="7595" xr:uid="{00000000-0005-0000-0000-0000961D0000}"/>
    <cellStyle name="ComparesHi 2 7 2 2 5" xfId="7596" xr:uid="{00000000-0005-0000-0000-0000971D0000}"/>
    <cellStyle name="ComparesHi 2 7 2 3" xfId="7597" xr:uid="{00000000-0005-0000-0000-0000981D0000}"/>
    <cellStyle name="ComparesHi 2 7 2 4" xfId="7598" xr:uid="{00000000-0005-0000-0000-0000991D0000}"/>
    <cellStyle name="ComparesHi 2 7 2 5" xfId="7599" xr:uid="{00000000-0005-0000-0000-00009A1D0000}"/>
    <cellStyle name="ComparesHi 2 7 2 6" xfId="7600" xr:uid="{00000000-0005-0000-0000-00009B1D0000}"/>
    <cellStyle name="ComparesHi 2 7 2 7" xfId="7601" xr:uid="{00000000-0005-0000-0000-00009C1D0000}"/>
    <cellStyle name="ComparesHi 2 7 3" xfId="7602" xr:uid="{00000000-0005-0000-0000-00009D1D0000}"/>
    <cellStyle name="ComparesHi 2 7 3 2" xfId="7603" xr:uid="{00000000-0005-0000-0000-00009E1D0000}"/>
    <cellStyle name="ComparesHi 2 7 3 3" xfId="7604" xr:uid="{00000000-0005-0000-0000-00009F1D0000}"/>
    <cellStyle name="ComparesHi 2 7 3 4" xfId="7605" xr:uid="{00000000-0005-0000-0000-0000A01D0000}"/>
    <cellStyle name="ComparesHi 2 7 3 5" xfId="7606" xr:uid="{00000000-0005-0000-0000-0000A11D0000}"/>
    <cellStyle name="ComparesHi 2 7 4" xfId="7607" xr:uid="{00000000-0005-0000-0000-0000A21D0000}"/>
    <cellStyle name="ComparesHi 2 7 5" xfId="7608" xr:uid="{00000000-0005-0000-0000-0000A31D0000}"/>
    <cellStyle name="ComparesHi 2 7 6" xfId="7609" xr:uid="{00000000-0005-0000-0000-0000A41D0000}"/>
    <cellStyle name="ComparesHi 2 7 7" xfId="7610" xr:uid="{00000000-0005-0000-0000-0000A51D0000}"/>
    <cellStyle name="ComparesHi 2 7 8" xfId="7611" xr:uid="{00000000-0005-0000-0000-0000A61D0000}"/>
    <cellStyle name="ComparesHi 2 8" xfId="7612" xr:uid="{00000000-0005-0000-0000-0000A71D0000}"/>
    <cellStyle name="ComparesHi 2 8 2" xfId="7613" xr:uid="{00000000-0005-0000-0000-0000A81D0000}"/>
    <cellStyle name="ComparesHi 2 8 2 2" xfId="7614" xr:uid="{00000000-0005-0000-0000-0000A91D0000}"/>
    <cellStyle name="ComparesHi 2 8 2 3" xfId="7615" xr:uid="{00000000-0005-0000-0000-0000AA1D0000}"/>
    <cellStyle name="ComparesHi 2 8 2 4" xfId="7616" xr:uid="{00000000-0005-0000-0000-0000AB1D0000}"/>
    <cellStyle name="ComparesHi 2 8 2 5" xfId="7617" xr:uid="{00000000-0005-0000-0000-0000AC1D0000}"/>
    <cellStyle name="ComparesHi 2 8 3" xfId="7618" xr:uid="{00000000-0005-0000-0000-0000AD1D0000}"/>
    <cellStyle name="ComparesHi 2 8 4" xfId="7619" xr:uid="{00000000-0005-0000-0000-0000AE1D0000}"/>
    <cellStyle name="ComparesHi 2 8 5" xfId="7620" xr:uid="{00000000-0005-0000-0000-0000AF1D0000}"/>
    <cellStyle name="ComparesHi 2 8 6" xfId="7621" xr:uid="{00000000-0005-0000-0000-0000B01D0000}"/>
    <cellStyle name="ComparesHi 2 8 7" xfId="7622" xr:uid="{00000000-0005-0000-0000-0000B11D0000}"/>
    <cellStyle name="ComparesHi 2 9" xfId="7623" xr:uid="{00000000-0005-0000-0000-0000B21D0000}"/>
    <cellStyle name="ComparesHi 2 9 2" xfId="7624" xr:uid="{00000000-0005-0000-0000-0000B31D0000}"/>
    <cellStyle name="ComparesHi 2 9 2 2" xfId="7625" xr:uid="{00000000-0005-0000-0000-0000B41D0000}"/>
    <cellStyle name="ComparesHi 2 9 2 3" xfId="7626" xr:uid="{00000000-0005-0000-0000-0000B51D0000}"/>
    <cellStyle name="ComparesHi 2 9 2 4" xfId="7627" xr:uid="{00000000-0005-0000-0000-0000B61D0000}"/>
    <cellStyle name="ComparesHi 2 9 3" xfId="7628" xr:uid="{00000000-0005-0000-0000-0000B71D0000}"/>
    <cellStyle name="ComparesHi 2 9 4" xfId="7629" xr:uid="{00000000-0005-0000-0000-0000B81D0000}"/>
    <cellStyle name="ComparesHi 2 9 5" xfId="7630" xr:uid="{00000000-0005-0000-0000-0000B91D0000}"/>
    <cellStyle name="ComparesHi 3" xfId="7631" xr:uid="{00000000-0005-0000-0000-0000BA1D0000}"/>
    <cellStyle name="ComparesHi 3 2" xfId="7632" xr:uid="{00000000-0005-0000-0000-0000BB1D0000}"/>
    <cellStyle name="ComparesHi 3 2 2" xfId="7633" xr:uid="{00000000-0005-0000-0000-0000BC1D0000}"/>
    <cellStyle name="ComparesHi 3 2 2 2" xfId="7634" xr:uid="{00000000-0005-0000-0000-0000BD1D0000}"/>
    <cellStyle name="ComparesHi 3 2 2 3" xfId="7635" xr:uid="{00000000-0005-0000-0000-0000BE1D0000}"/>
    <cellStyle name="ComparesHi 3 2 2 4" xfId="7636" xr:uid="{00000000-0005-0000-0000-0000BF1D0000}"/>
    <cellStyle name="ComparesHi 3 2 2 5" xfId="7637" xr:uid="{00000000-0005-0000-0000-0000C01D0000}"/>
    <cellStyle name="ComparesHi 3 2 3" xfId="7638" xr:uid="{00000000-0005-0000-0000-0000C11D0000}"/>
    <cellStyle name="ComparesHi 3 2 4" xfId="7639" xr:uid="{00000000-0005-0000-0000-0000C21D0000}"/>
    <cellStyle name="ComparesHi 3 2 5" xfId="7640" xr:uid="{00000000-0005-0000-0000-0000C31D0000}"/>
    <cellStyle name="ComparesHi 3 2 6" xfId="7641" xr:uid="{00000000-0005-0000-0000-0000C41D0000}"/>
    <cellStyle name="ComparesHi 3 2 7" xfId="7642" xr:uid="{00000000-0005-0000-0000-0000C51D0000}"/>
    <cellStyle name="ComparesHi 3 3" xfId="7643" xr:uid="{00000000-0005-0000-0000-0000C61D0000}"/>
    <cellStyle name="ComparesHi 3 3 2" xfId="7644" xr:uid="{00000000-0005-0000-0000-0000C71D0000}"/>
    <cellStyle name="ComparesHi 3 3 2 2" xfId="7645" xr:uid="{00000000-0005-0000-0000-0000C81D0000}"/>
    <cellStyle name="ComparesHi 3 3 2 3" xfId="7646" xr:uid="{00000000-0005-0000-0000-0000C91D0000}"/>
    <cellStyle name="ComparesHi 3 3 2 4" xfId="7647" xr:uid="{00000000-0005-0000-0000-0000CA1D0000}"/>
    <cellStyle name="ComparesHi 3 3 3" xfId="7648" xr:uid="{00000000-0005-0000-0000-0000CB1D0000}"/>
    <cellStyle name="ComparesHi 3 3 4" xfId="7649" xr:uid="{00000000-0005-0000-0000-0000CC1D0000}"/>
    <cellStyle name="ComparesHi 3 3 5" xfId="7650" xr:uid="{00000000-0005-0000-0000-0000CD1D0000}"/>
    <cellStyle name="ComparesHi 3 4" xfId="7651" xr:uid="{00000000-0005-0000-0000-0000CE1D0000}"/>
    <cellStyle name="ComparesHi 3 4 2" xfId="7652" xr:uid="{00000000-0005-0000-0000-0000CF1D0000}"/>
    <cellStyle name="ComparesHi 3 4 3" xfId="7653" xr:uid="{00000000-0005-0000-0000-0000D01D0000}"/>
    <cellStyle name="ComparesHi 3 4 4" xfId="7654" xr:uid="{00000000-0005-0000-0000-0000D11D0000}"/>
    <cellStyle name="ComparesHi 3 4 5" xfId="7655" xr:uid="{00000000-0005-0000-0000-0000D21D0000}"/>
    <cellStyle name="ComparesHi 3 5" xfId="7656" xr:uid="{00000000-0005-0000-0000-0000D31D0000}"/>
    <cellStyle name="ComparesHi 3 5 2" xfId="7657" xr:uid="{00000000-0005-0000-0000-0000D41D0000}"/>
    <cellStyle name="ComparesHi 3 5 3" xfId="7658" xr:uid="{00000000-0005-0000-0000-0000D51D0000}"/>
    <cellStyle name="ComparesHi 3 5 4" xfId="7659" xr:uid="{00000000-0005-0000-0000-0000D61D0000}"/>
    <cellStyle name="ComparesHi 3 5 5" xfId="7660" xr:uid="{00000000-0005-0000-0000-0000D71D0000}"/>
    <cellStyle name="ComparesHi 3 6" xfId="7661" xr:uid="{00000000-0005-0000-0000-0000D81D0000}"/>
    <cellStyle name="ComparesHi 3 7" xfId="7662" xr:uid="{00000000-0005-0000-0000-0000D91D0000}"/>
    <cellStyle name="ComparesHi 3 8" xfId="7663" xr:uid="{00000000-0005-0000-0000-0000DA1D0000}"/>
    <cellStyle name="ComparesHi 4" xfId="7664" xr:uid="{00000000-0005-0000-0000-0000DB1D0000}"/>
    <cellStyle name="ComparesHi 4 2" xfId="7665" xr:uid="{00000000-0005-0000-0000-0000DC1D0000}"/>
    <cellStyle name="ComparesHi 4 2 2" xfId="7666" xr:uid="{00000000-0005-0000-0000-0000DD1D0000}"/>
    <cellStyle name="ComparesHi 4 2 3" xfId="7667" xr:uid="{00000000-0005-0000-0000-0000DE1D0000}"/>
    <cellStyle name="ComparesHi 4 2 4" xfId="7668" xr:uid="{00000000-0005-0000-0000-0000DF1D0000}"/>
    <cellStyle name="ComparesHi 4 2 5" xfId="7669" xr:uid="{00000000-0005-0000-0000-0000E01D0000}"/>
    <cellStyle name="ComparesHi 4 3" xfId="7670" xr:uid="{00000000-0005-0000-0000-0000E11D0000}"/>
    <cellStyle name="ComparesHi 4 4" xfId="7671" xr:uid="{00000000-0005-0000-0000-0000E21D0000}"/>
    <cellStyle name="ComparesHi 4 5" xfId="7672" xr:uid="{00000000-0005-0000-0000-0000E31D0000}"/>
    <cellStyle name="ComparesHi 4 6" xfId="7673" xr:uid="{00000000-0005-0000-0000-0000E41D0000}"/>
    <cellStyle name="ComparesHi 4 7" xfId="7674" xr:uid="{00000000-0005-0000-0000-0000E51D0000}"/>
    <cellStyle name="ComparesHi 5" xfId="7675" xr:uid="{00000000-0005-0000-0000-0000E61D0000}"/>
    <cellStyle name="ComparesHi 5 2" xfId="7676" xr:uid="{00000000-0005-0000-0000-0000E71D0000}"/>
    <cellStyle name="ComparesHi 5 3" xfId="7677" xr:uid="{00000000-0005-0000-0000-0000E81D0000}"/>
    <cellStyle name="ComparesHi 5 4" xfId="7678" xr:uid="{00000000-0005-0000-0000-0000E91D0000}"/>
    <cellStyle name="ComparesHi 5 5" xfId="7679" xr:uid="{00000000-0005-0000-0000-0000EA1D0000}"/>
    <cellStyle name="ComparesHi 6" xfId="7680" xr:uid="{00000000-0005-0000-0000-0000EB1D0000}"/>
    <cellStyle name="ComparesHi 7" xfId="7681" xr:uid="{00000000-0005-0000-0000-0000EC1D0000}"/>
    <cellStyle name="ComparesHi 8" xfId="7682" xr:uid="{00000000-0005-0000-0000-0000ED1D0000}"/>
    <cellStyle name="ComparesHi 9" xfId="7683" xr:uid="{00000000-0005-0000-0000-0000EE1D0000}"/>
    <cellStyle name="ComparesLo" xfId="7684" xr:uid="{00000000-0005-0000-0000-0000EF1D0000}"/>
    <cellStyle name="ComparesLo 2" xfId="7685" xr:uid="{00000000-0005-0000-0000-0000F01D0000}"/>
    <cellStyle name="ComparesLo 2 10" xfId="7686" xr:uid="{00000000-0005-0000-0000-0000F11D0000}"/>
    <cellStyle name="ComparesLo 2 10 2" xfId="7687" xr:uid="{00000000-0005-0000-0000-0000F21D0000}"/>
    <cellStyle name="ComparesLo 2 10 3" xfId="7688" xr:uid="{00000000-0005-0000-0000-0000F31D0000}"/>
    <cellStyle name="ComparesLo 2 10 4" xfId="7689" xr:uid="{00000000-0005-0000-0000-0000F41D0000}"/>
    <cellStyle name="ComparesLo 2 10 5" xfId="7690" xr:uid="{00000000-0005-0000-0000-0000F51D0000}"/>
    <cellStyle name="ComparesLo 2 11" xfId="7691" xr:uid="{00000000-0005-0000-0000-0000F61D0000}"/>
    <cellStyle name="ComparesLo 2 11 2" xfId="7692" xr:uid="{00000000-0005-0000-0000-0000F71D0000}"/>
    <cellStyle name="ComparesLo 2 11 3" xfId="7693" xr:uid="{00000000-0005-0000-0000-0000F81D0000}"/>
    <cellStyle name="ComparesLo 2 11 4" xfId="7694" xr:uid="{00000000-0005-0000-0000-0000F91D0000}"/>
    <cellStyle name="ComparesLo 2 11 5" xfId="7695" xr:uid="{00000000-0005-0000-0000-0000FA1D0000}"/>
    <cellStyle name="ComparesLo 2 12" xfId="7696" xr:uid="{00000000-0005-0000-0000-0000FB1D0000}"/>
    <cellStyle name="ComparesLo 2 13" xfId="7697" xr:uid="{00000000-0005-0000-0000-0000FC1D0000}"/>
    <cellStyle name="ComparesLo 2 14" xfId="7698" xr:uid="{00000000-0005-0000-0000-0000FD1D0000}"/>
    <cellStyle name="ComparesLo 2 2" xfId="7699" xr:uid="{00000000-0005-0000-0000-0000FE1D0000}"/>
    <cellStyle name="ComparesLo 2 2 2" xfId="7700" xr:uid="{00000000-0005-0000-0000-0000FF1D0000}"/>
    <cellStyle name="ComparesLo 2 2 2 2" xfId="7701" xr:uid="{00000000-0005-0000-0000-0000001E0000}"/>
    <cellStyle name="ComparesLo 2 2 2 2 2" xfId="7702" xr:uid="{00000000-0005-0000-0000-0000011E0000}"/>
    <cellStyle name="ComparesLo 2 2 2 2 2 2" xfId="7703" xr:uid="{00000000-0005-0000-0000-0000021E0000}"/>
    <cellStyle name="ComparesLo 2 2 2 2 2 3" xfId="7704" xr:uid="{00000000-0005-0000-0000-0000031E0000}"/>
    <cellStyle name="ComparesLo 2 2 2 2 2 4" xfId="7705" xr:uid="{00000000-0005-0000-0000-0000041E0000}"/>
    <cellStyle name="ComparesLo 2 2 2 2 2 5" xfId="7706" xr:uid="{00000000-0005-0000-0000-0000051E0000}"/>
    <cellStyle name="ComparesLo 2 2 2 2 3" xfId="7707" xr:uid="{00000000-0005-0000-0000-0000061E0000}"/>
    <cellStyle name="ComparesLo 2 2 2 2 4" xfId="7708" xr:uid="{00000000-0005-0000-0000-0000071E0000}"/>
    <cellStyle name="ComparesLo 2 2 2 2 5" xfId="7709" xr:uid="{00000000-0005-0000-0000-0000081E0000}"/>
    <cellStyle name="ComparesLo 2 2 2 2 6" xfId="7710" xr:uid="{00000000-0005-0000-0000-0000091E0000}"/>
    <cellStyle name="ComparesLo 2 2 2 2 7" xfId="7711" xr:uid="{00000000-0005-0000-0000-00000A1E0000}"/>
    <cellStyle name="ComparesLo 2 2 2 3" xfId="7712" xr:uid="{00000000-0005-0000-0000-00000B1E0000}"/>
    <cellStyle name="ComparesLo 2 2 2 3 2" xfId="7713" xr:uid="{00000000-0005-0000-0000-00000C1E0000}"/>
    <cellStyle name="ComparesLo 2 2 2 3 3" xfId="7714" xr:uid="{00000000-0005-0000-0000-00000D1E0000}"/>
    <cellStyle name="ComparesLo 2 2 2 3 4" xfId="7715" xr:uid="{00000000-0005-0000-0000-00000E1E0000}"/>
    <cellStyle name="ComparesLo 2 2 2 3 5" xfId="7716" xr:uid="{00000000-0005-0000-0000-00000F1E0000}"/>
    <cellStyle name="ComparesLo 2 2 2 4" xfId="7717" xr:uid="{00000000-0005-0000-0000-0000101E0000}"/>
    <cellStyle name="ComparesLo 2 2 2 5" xfId="7718" xr:uid="{00000000-0005-0000-0000-0000111E0000}"/>
    <cellStyle name="ComparesLo 2 2 2 6" xfId="7719" xr:uid="{00000000-0005-0000-0000-0000121E0000}"/>
    <cellStyle name="ComparesLo 2 2 2 7" xfId="7720" xr:uid="{00000000-0005-0000-0000-0000131E0000}"/>
    <cellStyle name="ComparesLo 2 2 2 8" xfId="7721" xr:uid="{00000000-0005-0000-0000-0000141E0000}"/>
    <cellStyle name="ComparesLo 2 2 3" xfId="7722" xr:uid="{00000000-0005-0000-0000-0000151E0000}"/>
    <cellStyle name="ComparesLo 2 2 3 2" xfId="7723" xr:uid="{00000000-0005-0000-0000-0000161E0000}"/>
    <cellStyle name="ComparesLo 2 2 3 2 2" xfId="7724" xr:uid="{00000000-0005-0000-0000-0000171E0000}"/>
    <cellStyle name="ComparesLo 2 2 3 2 3" xfId="7725" xr:uid="{00000000-0005-0000-0000-0000181E0000}"/>
    <cellStyle name="ComparesLo 2 2 3 2 4" xfId="7726" xr:uid="{00000000-0005-0000-0000-0000191E0000}"/>
    <cellStyle name="ComparesLo 2 2 3 2 5" xfId="7727" xr:uid="{00000000-0005-0000-0000-00001A1E0000}"/>
    <cellStyle name="ComparesLo 2 2 3 3" xfId="7728" xr:uid="{00000000-0005-0000-0000-00001B1E0000}"/>
    <cellStyle name="ComparesLo 2 2 3 4" xfId="7729" xr:uid="{00000000-0005-0000-0000-00001C1E0000}"/>
    <cellStyle name="ComparesLo 2 2 3 5" xfId="7730" xr:uid="{00000000-0005-0000-0000-00001D1E0000}"/>
    <cellStyle name="ComparesLo 2 2 3 6" xfId="7731" xr:uid="{00000000-0005-0000-0000-00001E1E0000}"/>
    <cellStyle name="ComparesLo 2 2 3 7" xfId="7732" xr:uid="{00000000-0005-0000-0000-00001F1E0000}"/>
    <cellStyle name="ComparesLo 2 2 4" xfId="7733" xr:uid="{00000000-0005-0000-0000-0000201E0000}"/>
    <cellStyle name="ComparesLo 2 2 4 2" xfId="7734" xr:uid="{00000000-0005-0000-0000-0000211E0000}"/>
    <cellStyle name="ComparesLo 2 2 4 2 2" xfId="7735" xr:uid="{00000000-0005-0000-0000-0000221E0000}"/>
    <cellStyle name="ComparesLo 2 2 4 2 3" xfId="7736" xr:uid="{00000000-0005-0000-0000-0000231E0000}"/>
    <cellStyle name="ComparesLo 2 2 4 2 4" xfId="7737" xr:uid="{00000000-0005-0000-0000-0000241E0000}"/>
    <cellStyle name="ComparesLo 2 2 4 3" xfId="7738" xr:uid="{00000000-0005-0000-0000-0000251E0000}"/>
    <cellStyle name="ComparesLo 2 2 4 4" xfId="7739" xr:uid="{00000000-0005-0000-0000-0000261E0000}"/>
    <cellStyle name="ComparesLo 2 2 4 5" xfId="7740" xr:uid="{00000000-0005-0000-0000-0000271E0000}"/>
    <cellStyle name="ComparesLo 2 2 5" xfId="7741" xr:uid="{00000000-0005-0000-0000-0000281E0000}"/>
    <cellStyle name="ComparesLo 2 2 5 2" xfId="7742" xr:uid="{00000000-0005-0000-0000-0000291E0000}"/>
    <cellStyle name="ComparesLo 2 2 5 3" xfId="7743" xr:uid="{00000000-0005-0000-0000-00002A1E0000}"/>
    <cellStyle name="ComparesLo 2 2 5 4" xfId="7744" xr:uid="{00000000-0005-0000-0000-00002B1E0000}"/>
    <cellStyle name="ComparesLo 2 2 5 5" xfId="7745" xr:uid="{00000000-0005-0000-0000-00002C1E0000}"/>
    <cellStyle name="ComparesLo 2 2 6" xfId="7746" xr:uid="{00000000-0005-0000-0000-00002D1E0000}"/>
    <cellStyle name="ComparesLo 2 2 6 2" xfId="7747" xr:uid="{00000000-0005-0000-0000-00002E1E0000}"/>
    <cellStyle name="ComparesLo 2 2 6 3" xfId="7748" xr:uid="{00000000-0005-0000-0000-00002F1E0000}"/>
    <cellStyle name="ComparesLo 2 2 6 4" xfId="7749" xr:uid="{00000000-0005-0000-0000-0000301E0000}"/>
    <cellStyle name="ComparesLo 2 2 6 5" xfId="7750" xr:uid="{00000000-0005-0000-0000-0000311E0000}"/>
    <cellStyle name="ComparesLo 2 2 7" xfId="7751" xr:uid="{00000000-0005-0000-0000-0000321E0000}"/>
    <cellStyle name="ComparesLo 2 2 8" xfId="7752" xr:uid="{00000000-0005-0000-0000-0000331E0000}"/>
    <cellStyle name="ComparesLo 2 2 9" xfId="7753" xr:uid="{00000000-0005-0000-0000-0000341E0000}"/>
    <cellStyle name="ComparesLo 2 3" xfId="7754" xr:uid="{00000000-0005-0000-0000-0000351E0000}"/>
    <cellStyle name="ComparesLo 2 3 2" xfId="7755" xr:uid="{00000000-0005-0000-0000-0000361E0000}"/>
    <cellStyle name="ComparesLo 2 3 2 2" xfId="7756" xr:uid="{00000000-0005-0000-0000-0000371E0000}"/>
    <cellStyle name="ComparesLo 2 3 2 2 2" xfId="7757" xr:uid="{00000000-0005-0000-0000-0000381E0000}"/>
    <cellStyle name="ComparesLo 2 3 2 2 3" xfId="7758" xr:uid="{00000000-0005-0000-0000-0000391E0000}"/>
    <cellStyle name="ComparesLo 2 3 2 2 4" xfId="7759" xr:uid="{00000000-0005-0000-0000-00003A1E0000}"/>
    <cellStyle name="ComparesLo 2 3 2 2 5" xfId="7760" xr:uid="{00000000-0005-0000-0000-00003B1E0000}"/>
    <cellStyle name="ComparesLo 2 3 2 3" xfId="7761" xr:uid="{00000000-0005-0000-0000-00003C1E0000}"/>
    <cellStyle name="ComparesLo 2 3 2 4" xfId="7762" xr:uid="{00000000-0005-0000-0000-00003D1E0000}"/>
    <cellStyle name="ComparesLo 2 3 2 5" xfId="7763" xr:uid="{00000000-0005-0000-0000-00003E1E0000}"/>
    <cellStyle name="ComparesLo 2 3 2 6" xfId="7764" xr:uid="{00000000-0005-0000-0000-00003F1E0000}"/>
    <cellStyle name="ComparesLo 2 3 2 7" xfId="7765" xr:uid="{00000000-0005-0000-0000-0000401E0000}"/>
    <cellStyle name="ComparesLo 2 3 3" xfId="7766" xr:uid="{00000000-0005-0000-0000-0000411E0000}"/>
    <cellStyle name="ComparesLo 2 3 3 2" xfId="7767" xr:uid="{00000000-0005-0000-0000-0000421E0000}"/>
    <cellStyle name="ComparesLo 2 3 3 2 2" xfId="7768" xr:uid="{00000000-0005-0000-0000-0000431E0000}"/>
    <cellStyle name="ComparesLo 2 3 3 2 3" xfId="7769" xr:uid="{00000000-0005-0000-0000-0000441E0000}"/>
    <cellStyle name="ComparesLo 2 3 3 2 4" xfId="7770" xr:uid="{00000000-0005-0000-0000-0000451E0000}"/>
    <cellStyle name="ComparesLo 2 3 3 3" xfId="7771" xr:uid="{00000000-0005-0000-0000-0000461E0000}"/>
    <cellStyle name="ComparesLo 2 3 3 4" xfId="7772" xr:uid="{00000000-0005-0000-0000-0000471E0000}"/>
    <cellStyle name="ComparesLo 2 3 3 5" xfId="7773" xr:uid="{00000000-0005-0000-0000-0000481E0000}"/>
    <cellStyle name="ComparesLo 2 3 4" xfId="7774" xr:uid="{00000000-0005-0000-0000-0000491E0000}"/>
    <cellStyle name="ComparesLo 2 3 4 2" xfId="7775" xr:uid="{00000000-0005-0000-0000-00004A1E0000}"/>
    <cellStyle name="ComparesLo 2 3 4 3" xfId="7776" xr:uid="{00000000-0005-0000-0000-00004B1E0000}"/>
    <cellStyle name="ComparesLo 2 3 4 4" xfId="7777" xr:uid="{00000000-0005-0000-0000-00004C1E0000}"/>
    <cellStyle name="ComparesLo 2 3 4 5" xfId="7778" xr:uid="{00000000-0005-0000-0000-00004D1E0000}"/>
    <cellStyle name="ComparesLo 2 3 5" xfId="7779" xr:uid="{00000000-0005-0000-0000-00004E1E0000}"/>
    <cellStyle name="ComparesLo 2 3 5 2" xfId="7780" xr:uid="{00000000-0005-0000-0000-00004F1E0000}"/>
    <cellStyle name="ComparesLo 2 3 5 3" xfId="7781" xr:uid="{00000000-0005-0000-0000-0000501E0000}"/>
    <cellStyle name="ComparesLo 2 3 5 4" xfId="7782" xr:uid="{00000000-0005-0000-0000-0000511E0000}"/>
    <cellStyle name="ComparesLo 2 3 5 5" xfId="7783" xr:uid="{00000000-0005-0000-0000-0000521E0000}"/>
    <cellStyle name="ComparesLo 2 3 6" xfId="7784" xr:uid="{00000000-0005-0000-0000-0000531E0000}"/>
    <cellStyle name="ComparesLo 2 3 7" xfId="7785" xr:uid="{00000000-0005-0000-0000-0000541E0000}"/>
    <cellStyle name="ComparesLo 2 3 8" xfId="7786" xr:uid="{00000000-0005-0000-0000-0000551E0000}"/>
    <cellStyle name="ComparesLo 2 4" xfId="7787" xr:uid="{00000000-0005-0000-0000-0000561E0000}"/>
    <cellStyle name="ComparesLo 2 4 2" xfId="7788" xr:uid="{00000000-0005-0000-0000-0000571E0000}"/>
    <cellStyle name="ComparesLo 2 4 2 2" xfId="7789" xr:uid="{00000000-0005-0000-0000-0000581E0000}"/>
    <cellStyle name="ComparesLo 2 4 2 2 2" xfId="7790" xr:uid="{00000000-0005-0000-0000-0000591E0000}"/>
    <cellStyle name="ComparesLo 2 4 2 2 3" xfId="7791" xr:uid="{00000000-0005-0000-0000-00005A1E0000}"/>
    <cellStyle name="ComparesLo 2 4 2 2 4" xfId="7792" xr:uid="{00000000-0005-0000-0000-00005B1E0000}"/>
    <cellStyle name="ComparesLo 2 4 2 2 5" xfId="7793" xr:uid="{00000000-0005-0000-0000-00005C1E0000}"/>
    <cellStyle name="ComparesLo 2 4 2 3" xfId="7794" xr:uid="{00000000-0005-0000-0000-00005D1E0000}"/>
    <cellStyle name="ComparesLo 2 4 2 4" xfId="7795" xr:uid="{00000000-0005-0000-0000-00005E1E0000}"/>
    <cellStyle name="ComparesLo 2 4 2 5" xfId="7796" xr:uid="{00000000-0005-0000-0000-00005F1E0000}"/>
    <cellStyle name="ComparesLo 2 4 2 6" xfId="7797" xr:uid="{00000000-0005-0000-0000-0000601E0000}"/>
    <cellStyle name="ComparesLo 2 4 2 7" xfId="7798" xr:uid="{00000000-0005-0000-0000-0000611E0000}"/>
    <cellStyle name="ComparesLo 2 4 3" xfId="7799" xr:uid="{00000000-0005-0000-0000-0000621E0000}"/>
    <cellStyle name="ComparesLo 2 4 3 2" xfId="7800" xr:uid="{00000000-0005-0000-0000-0000631E0000}"/>
    <cellStyle name="ComparesLo 2 4 3 2 2" xfId="7801" xr:uid="{00000000-0005-0000-0000-0000641E0000}"/>
    <cellStyle name="ComparesLo 2 4 3 2 3" xfId="7802" xr:uid="{00000000-0005-0000-0000-0000651E0000}"/>
    <cellStyle name="ComparesLo 2 4 3 2 4" xfId="7803" xr:uid="{00000000-0005-0000-0000-0000661E0000}"/>
    <cellStyle name="ComparesLo 2 4 3 3" xfId="7804" xr:uid="{00000000-0005-0000-0000-0000671E0000}"/>
    <cellStyle name="ComparesLo 2 4 3 4" xfId="7805" xr:uid="{00000000-0005-0000-0000-0000681E0000}"/>
    <cellStyle name="ComparesLo 2 4 3 5" xfId="7806" xr:uid="{00000000-0005-0000-0000-0000691E0000}"/>
    <cellStyle name="ComparesLo 2 4 4" xfId="7807" xr:uid="{00000000-0005-0000-0000-00006A1E0000}"/>
    <cellStyle name="ComparesLo 2 4 4 2" xfId="7808" xr:uid="{00000000-0005-0000-0000-00006B1E0000}"/>
    <cellStyle name="ComparesLo 2 4 4 3" xfId="7809" xr:uid="{00000000-0005-0000-0000-00006C1E0000}"/>
    <cellStyle name="ComparesLo 2 4 4 4" xfId="7810" xr:uid="{00000000-0005-0000-0000-00006D1E0000}"/>
    <cellStyle name="ComparesLo 2 4 4 5" xfId="7811" xr:uid="{00000000-0005-0000-0000-00006E1E0000}"/>
    <cellStyle name="ComparesLo 2 4 5" xfId="7812" xr:uid="{00000000-0005-0000-0000-00006F1E0000}"/>
    <cellStyle name="ComparesLo 2 4 5 2" xfId="7813" xr:uid="{00000000-0005-0000-0000-0000701E0000}"/>
    <cellStyle name="ComparesLo 2 4 5 3" xfId="7814" xr:uid="{00000000-0005-0000-0000-0000711E0000}"/>
    <cellStyle name="ComparesLo 2 4 5 4" xfId="7815" xr:uid="{00000000-0005-0000-0000-0000721E0000}"/>
    <cellStyle name="ComparesLo 2 4 5 5" xfId="7816" xr:uid="{00000000-0005-0000-0000-0000731E0000}"/>
    <cellStyle name="ComparesLo 2 4 6" xfId="7817" xr:uid="{00000000-0005-0000-0000-0000741E0000}"/>
    <cellStyle name="ComparesLo 2 4 7" xfId="7818" xr:uid="{00000000-0005-0000-0000-0000751E0000}"/>
    <cellStyle name="ComparesLo 2 4 8" xfId="7819" xr:uid="{00000000-0005-0000-0000-0000761E0000}"/>
    <cellStyle name="ComparesLo 2 5" xfId="7820" xr:uid="{00000000-0005-0000-0000-0000771E0000}"/>
    <cellStyle name="ComparesLo 2 5 10" xfId="7821" xr:uid="{00000000-0005-0000-0000-0000781E0000}"/>
    <cellStyle name="ComparesLo 2 5 2" xfId="7822" xr:uid="{00000000-0005-0000-0000-0000791E0000}"/>
    <cellStyle name="ComparesLo 2 5 2 2" xfId="7823" xr:uid="{00000000-0005-0000-0000-00007A1E0000}"/>
    <cellStyle name="ComparesLo 2 5 2 2 2" xfId="7824" xr:uid="{00000000-0005-0000-0000-00007B1E0000}"/>
    <cellStyle name="ComparesLo 2 5 2 2 3" xfId="7825" xr:uid="{00000000-0005-0000-0000-00007C1E0000}"/>
    <cellStyle name="ComparesLo 2 5 2 2 4" xfId="7826" xr:uid="{00000000-0005-0000-0000-00007D1E0000}"/>
    <cellStyle name="ComparesLo 2 5 2 2 5" xfId="7827" xr:uid="{00000000-0005-0000-0000-00007E1E0000}"/>
    <cellStyle name="ComparesLo 2 5 2 3" xfId="7828" xr:uid="{00000000-0005-0000-0000-00007F1E0000}"/>
    <cellStyle name="ComparesLo 2 5 2 4" xfId="7829" xr:uid="{00000000-0005-0000-0000-0000801E0000}"/>
    <cellStyle name="ComparesLo 2 5 2 5" xfId="7830" xr:uid="{00000000-0005-0000-0000-0000811E0000}"/>
    <cellStyle name="ComparesLo 2 5 2 6" xfId="7831" xr:uid="{00000000-0005-0000-0000-0000821E0000}"/>
    <cellStyle name="ComparesLo 2 5 2 7" xfId="7832" xr:uid="{00000000-0005-0000-0000-0000831E0000}"/>
    <cellStyle name="ComparesLo 2 5 3" xfId="7833" xr:uid="{00000000-0005-0000-0000-0000841E0000}"/>
    <cellStyle name="ComparesLo 2 5 3 2" xfId="7834" xr:uid="{00000000-0005-0000-0000-0000851E0000}"/>
    <cellStyle name="ComparesLo 2 5 3 2 2" xfId="7835" xr:uid="{00000000-0005-0000-0000-0000861E0000}"/>
    <cellStyle name="ComparesLo 2 5 3 2 3" xfId="7836" xr:uid="{00000000-0005-0000-0000-0000871E0000}"/>
    <cellStyle name="ComparesLo 2 5 3 2 4" xfId="7837" xr:uid="{00000000-0005-0000-0000-0000881E0000}"/>
    <cellStyle name="ComparesLo 2 5 3 3" xfId="7838" xr:uid="{00000000-0005-0000-0000-0000891E0000}"/>
    <cellStyle name="ComparesLo 2 5 3 4" xfId="7839" xr:uid="{00000000-0005-0000-0000-00008A1E0000}"/>
    <cellStyle name="ComparesLo 2 5 3 5" xfId="7840" xr:uid="{00000000-0005-0000-0000-00008B1E0000}"/>
    <cellStyle name="ComparesLo 2 5 4" xfId="7841" xr:uid="{00000000-0005-0000-0000-00008C1E0000}"/>
    <cellStyle name="ComparesLo 2 5 4 2" xfId="7842" xr:uid="{00000000-0005-0000-0000-00008D1E0000}"/>
    <cellStyle name="ComparesLo 2 5 4 2 2" xfId="7843" xr:uid="{00000000-0005-0000-0000-00008E1E0000}"/>
    <cellStyle name="ComparesLo 2 5 4 2 3" xfId="7844" xr:uid="{00000000-0005-0000-0000-00008F1E0000}"/>
    <cellStyle name="ComparesLo 2 5 4 2 4" xfId="7845" xr:uid="{00000000-0005-0000-0000-0000901E0000}"/>
    <cellStyle name="ComparesLo 2 5 4 3" xfId="7846" xr:uid="{00000000-0005-0000-0000-0000911E0000}"/>
    <cellStyle name="ComparesLo 2 5 4 4" xfId="7847" xr:uid="{00000000-0005-0000-0000-0000921E0000}"/>
    <cellStyle name="ComparesLo 2 5 4 5" xfId="7848" xr:uid="{00000000-0005-0000-0000-0000931E0000}"/>
    <cellStyle name="ComparesLo 2 5 5" xfId="7849" xr:uid="{00000000-0005-0000-0000-0000941E0000}"/>
    <cellStyle name="ComparesLo 2 5 5 2" xfId="7850" xr:uid="{00000000-0005-0000-0000-0000951E0000}"/>
    <cellStyle name="ComparesLo 2 5 5 3" xfId="7851" xr:uid="{00000000-0005-0000-0000-0000961E0000}"/>
    <cellStyle name="ComparesLo 2 5 5 4" xfId="7852" xr:uid="{00000000-0005-0000-0000-0000971E0000}"/>
    <cellStyle name="ComparesLo 2 5 5 5" xfId="7853" xr:uid="{00000000-0005-0000-0000-0000981E0000}"/>
    <cellStyle name="ComparesLo 2 5 6" xfId="7854" xr:uid="{00000000-0005-0000-0000-0000991E0000}"/>
    <cellStyle name="ComparesLo 2 5 6 2" xfId="7855" xr:uid="{00000000-0005-0000-0000-00009A1E0000}"/>
    <cellStyle name="ComparesLo 2 5 6 3" xfId="7856" xr:uid="{00000000-0005-0000-0000-00009B1E0000}"/>
    <cellStyle name="ComparesLo 2 5 6 4" xfId="7857" xr:uid="{00000000-0005-0000-0000-00009C1E0000}"/>
    <cellStyle name="ComparesLo 2 5 6 5" xfId="7858" xr:uid="{00000000-0005-0000-0000-00009D1E0000}"/>
    <cellStyle name="ComparesLo 2 5 7" xfId="7859" xr:uid="{00000000-0005-0000-0000-00009E1E0000}"/>
    <cellStyle name="ComparesLo 2 5 8" xfId="7860" xr:uid="{00000000-0005-0000-0000-00009F1E0000}"/>
    <cellStyle name="ComparesLo 2 5 9" xfId="7861" xr:uid="{00000000-0005-0000-0000-0000A01E0000}"/>
    <cellStyle name="ComparesLo 2 6" xfId="7862" xr:uid="{00000000-0005-0000-0000-0000A11E0000}"/>
    <cellStyle name="ComparesLo 2 6 2" xfId="7863" xr:uid="{00000000-0005-0000-0000-0000A21E0000}"/>
    <cellStyle name="ComparesLo 2 6 2 2" xfId="7864" xr:uid="{00000000-0005-0000-0000-0000A31E0000}"/>
    <cellStyle name="ComparesLo 2 6 2 2 2" xfId="7865" xr:uid="{00000000-0005-0000-0000-0000A41E0000}"/>
    <cellStyle name="ComparesLo 2 6 2 2 3" xfId="7866" xr:uid="{00000000-0005-0000-0000-0000A51E0000}"/>
    <cellStyle name="ComparesLo 2 6 2 2 4" xfId="7867" xr:uid="{00000000-0005-0000-0000-0000A61E0000}"/>
    <cellStyle name="ComparesLo 2 6 2 2 5" xfId="7868" xr:uid="{00000000-0005-0000-0000-0000A71E0000}"/>
    <cellStyle name="ComparesLo 2 6 2 3" xfId="7869" xr:uid="{00000000-0005-0000-0000-0000A81E0000}"/>
    <cellStyle name="ComparesLo 2 6 2 4" xfId="7870" xr:uid="{00000000-0005-0000-0000-0000A91E0000}"/>
    <cellStyle name="ComparesLo 2 6 2 5" xfId="7871" xr:uid="{00000000-0005-0000-0000-0000AA1E0000}"/>
    <cellStyle name="ComparesLo 2 6 2 6" xfId="7872" xr:uid="{00000000-0005-0000-0000-0000AB1E0000}"/>
    <cellStyle name="ComparesLo 2 6 2 7" xfId="7873" xr:uid="{00000000-0005-0000-0000-0000AC1E0000}"/>
    <cellStyle name="ComparesLo 2 6 3" xfId="7874" xr:uid="{00000000-0005-0000-0000-0000AD1E0000}"/>
    <cellStyle name="ComparesLo 2 6 3 2" xfId="7875" xr:uid="{00000000-0005-0000-0000-0000AE1E0000}"/>
    <cellStyle name="ComparesLo 2 6 3 2 2" xfId="7876" xr:uid="{00000000-0005-0000-0000-0000AF1E0000}"/>
    <cellStyle name="ComparesLo 2 6 3 2 3" xfId="7877" xr:uid="{00000000-0005-0000-0000-0000B01E0000}"/>
    <cellStyle name="ComparesLo 2 6 3 2 4" xfId="7878" xr:uid="{00000000-0005-0000-0000-0000B11E0000}"/>
    <cellStyle name="ComparesLo 2 6 3 3" xfId="7879" xr:uid="{00000000-0005-0000-0000-0000B21E0000}"/>
    <cellStyle name="ComparesLo 2 6 3 4" xfId="7880" xr:uid="{00000000-0005-0000-0000-0000B31E0000}"/>
    <cellStyle name="ComparesLo 2 6 3 5" xfId="7881" xr:uid="{00000000-0005-0000-0000-0000B41E0000}"/>
    <cellStyle name="ComparesLo 2 6 4" xfId="7882" xr:uid="{00000000-0005-0000-0000-0000B51E0000}"/>
    <cellStyle name="ComparesLo 2 6 4 2" xfId="7883" xr:uid="{00000000-0005-0000-0000-0000B61E0000}"/>
    <cellStyle name="ComparesLo 2 6 4 3" xfId="7884" xr:uid="{00000000-0005-0000-0000-0000B71E0000}"/>
    <cellStyle name="ComparesLo 2 6 4 4" xfId="7885" xr:uid="{00000000-0005-0000-0000-0000B81E0000}"/>
    <cellStyle name="ComparesLo 2 6 4 5" xfId="7886" xr:uid="{00000000-0005-0000-0000-0000B91E0000}"/>
    <cellStyle name="ComparesLo 2 6 5" xfId="7887" xr:uid="{00000000-0005-0000-0000-0000BA1E0000}"/>
    <cellStyle name="ComparesLo 2 6 5 2" xfId="7888" xr:uid="{00000000-0005-0000-0000-0000BB1E0000}"/>
    <cellStyle name="ComparesLo 2 6 5 3" xfId="7889" xr:uid="{00000000-0005-0000-0000-0000BC1E0000}"/>
    <cellStyle name="ComparesLo 2 6 5 4" xfId="7890" xr:uid="{00000000-0005-0000-0000-0000BD1E0000}"/>
    <cellStyle name="ComparesLo 2 6 5 5" xfId="7891" xr:uid="{00000000-0005-0000-0000-0000BE1E0000}"/>
    <cellStyle name="ComparesLo 2 6 6" xfId="7892" xr:uid="{00000000-0005-0000-0000-0000BF1E0000}"/>
    <cellStyle name="ComparesLo 2 6 7" xfId="7893" xr:uid="{00000000-0005-0000-0000-0000C01E0000}"/>
    <cellStyle name="ComparesLo 2 6 8" xfId="7894" xr:uid="{00000000-0005-0000-0000-0000C11E0000}"/>
    <cellStyle name="ComparesLo 2 7" xfId="7895" xr:uid="{00000000-0005-0000-0000-0000C21E0000}"/>
    <cellStyle name="ComparesLo 2 7 2" xfId="7896" xr:uid="{00000000-0005-0000-0000-0000C31E0000}"/>
    <cellStyle name="ComparesLo 2 7 2 2" xfId="7897" xr:uid="{00000000-0005-0000-0000-0000C41E0000}"/>
    <cellStyle name="ComparesLo 2 7 2 2 2" xfId="7898" xr:uid="{00000000-0005-0000-0000-0000C51E0000}"/>
    <cellStyle name="ComparesLo 2 7 2 2 3" xfId="7899" xr:uid="{00000000-0005-0000-0000-0000C61E0000}"/>
    <cellStyle name="ComparesLo 2 7 2 2 4" xfId="7900" xr:uid="{00000000-0005-0000-0000-0000C71E0000}"/>
    <cellStyle name="ComparesLo 2 7 2 2 5" xfId="7901" xr:uid="{00000000-0005-0000-0000-0000C81E0000}"/>
    <cellStyle name="ComparesLo 2 7 2 3" xfId="7902" xr:uid="{00000000-0005-0000-0000-0000C91E0000}"/>
    <cellStyle name="ComparesLo 2 7 2 4" xfId="7903" xr:uid="{00000000-0005-0000-0000-0000CA1E0000}"/>
    <cellStyle name="ComparesLo 2 7 2 5" xfId="7904" xr:uid="{00000000-0005-0000-0000-0000CB1E0000}"/>
    <cellStyle name="ComparesLo 2 7 2 6" xfId="7905" xr:uid="{00000000-0005-0000-0000-0000CC1E0000}"/>
    <cellStyle name="ComparesLo 2 7 2 7" xfId="7906" xr:uid="{00000000-0005-0000-0000-0000CD1E0000}"/>
    <cellStyle name="ComparesLo 2 7 3" xfId="7907" xr:uid="{00000000-0005-0000-0000-0000CE1E0000}"/>
    <cellStyle name="ComparesLo 2 7 3 2" xfId="7908" xr:uid="{00000000-0005-0000-0000-0000CF1E0000}"/>
    <cellStyle name="ComparesLo 2 7 3 3" xfId="7909" xr:uid="{00000000-0005-0000-0000-0000D01E0000}"/>
    <cellStyle name="ComparesLo 2 7 3 4" xfId="7910" xr:uid="{00000000-0005-0000-0000-0000D11E0000}"/>
    <cellStyle name="ComparesLo 2 7 3 5" xfId="7911" xr:uid="{00000000-0005-0000-0000-0000D21E0000}"/>
    <cellStyle name="ComparesLo 2 7 4" xfId="7912" xr:uid="{00000000-0005-0000-0000-0000D31E0000}"/>
    <cellStyle name="ComparesLo 2 7 5" xfId="7913" xr:uid="{00000000-0005-0000-0000-0000D41E0000}"/>
    <cellStyle name="ComparesLo 2 7 6" xfId="7914" xr:uid="{00000000-0005-0000-0000-0000D51E0000}"/>
    <cellStyle name="ComparesLo 2 7 7" xfId="7915" xr:uid="{00000000-0005-0000-0000-0000D61E0000}"/>
    <cellStyle name="ComparesLo 2 7 8" xfId="7916" xr:uid="{00000000-0005-0000-0000-0000D71E0000}"/>
    <cellStyle name="ComparesLo 2 8" xfId="7917" xr:uid="{00000000-0005-0000-0000-0000D81E0000}"/>
    <cellStyle name="ComparesLo 2 8 2" xfId="7918" xr:uid="{00000000-0005-0000-0000-0000D91E0000}"/>
    <cellStyle name="ComparesLo 2 8 2 2" xfId="7919" xr:uid="{00000000-0005-0000-0000-0000DA1E0000}"/>
    <cellStyle name="ComparesLo 2 8 2 3" xfId="7920" xr:uid="{00000000-0005-0000-0000-0000DB1E0000}"/>
    <cellStyle name="ComparesLo 2 8 2 4" xfId="7921" xr:uid="{00000000-0005-0000-0000-0000DC1E0000}"/>
    <cellStyle name="ComparesLo 2 8 2 5" xfId="7922" xr:uid="{00000000-0005-0000-0000-0000DD1E0000}"/>
    <cellStyle name="ComparesLo 2 8 3" xfId="7923" xr:uid="{00000000-0005-0000-0000-0000DE1E0000}"/>
    <cellStyle name="ComparesLo 2 8 4" xfId="7924" xr:uid="{00000000-0005-0000-0000-0000DF1E0000}"/>
    <cellStyle name="ComparesLo 2 8 5" xfId="7925" xr:uid="{00000000-0005-0000-0000-0000E01E0000}"/>
    <cellStyle name="ComparesLo 2 8 6" xfId="7926" xr:uid="{00000000-0005-0000-0000-0000E11E0000}"/>
    <cellStyle name="ComparesLo 2 8 7" xfId="7927" xr:uid="{00000000-0005-0000-0000-0000E21E0000}"/>
    <cellStyle name="ComparesLo 2 9" xfId="7928" xr:uid="{00000000-0005-0000-0000-0000E31E0000}"/>
    <cellStyle name="ComparesLo 2 9 2" xfId="7929" xr:uid="{00000000-0005-0000-0000-0000E41E0000}"/>
    <cellStyle name="ComparesLo 2 9 2 2" xfId="7930" xr:uid="{00000000-0005-0000-0000-0000E51E0000}"/>
    <cellStyle name="ComparesLo 2 9 2 3" xfId="7931" xr:uid="{00000000-0005-0000-0000-0000E61E0000}"/>
    <cellStyle name="ComparesLo 2 9 2 4" xfId="7932" xr:uid="{00000000-0005-0000-0000-0000E71E0000}"/>
    <cellStyle name="ComparesLo 2 9 3" xfId="7933" xr:uid="{00000000-0005-0000-0000-0000E81E0000}"/>
    <cellStyle name="ComparesLo 2 9 4" xfId="7934" xr:uid="{00000000-0005-0000-0000-0000E91E0000}"/>
    <cellStyle name="ComparesLo 2 9 5" xfId="7935" xr:uid="{00000000-0005-0000-0000-0000EA1E0000}"/>
    <cellStyle name="ComparesLo 3" xfId="7936" xr:uid="{00000000-0005-0000-0000-0000EB1E0000}"/>
    <cellStyle name="ComparesLo 3 2" xfId="7937" xr:uid="{00000000-0005-0000-0000-0000EC1E0000}"/>
    <cellStyle name="ComparesLo 3 2 2" xfId="7938" xr:uid="{00000000-0005-0000-0000-0000ED1E0000}"/>
    <cellStyle name="ComparesLo 3 2 2 2" xfId="7939" xr:uid="{00000000-0005-0000-0000-0000EE1E0000}"/>
    <cellStyle name="ComparesLo 3 2 2 3" xfId="7940" xr:uid="{00000000-0005-0000-0000-0000EF1E0000}"/>
    <cellStyle name="ComparesLo 3 2 2 4" xfId="7941" xr:uid="{00000000-0005-0000-0000-0000F01E0000}"/>
    <cellStyle name="ComparesLo 3 2 2 5" xfId="7942" xr:uid="{00000000-0005-0000-0000-0000F11E0000}"/>
    <cellStyle name="ComparesLo 3 2 3" xfId="7943" xr:uid="{00000000-0005-0000-0000-0000F21E0000}"/>
    <cellStyle name="ComparesLo 3 2 4" xfId="7944" xr:uid="{00000000-0005-0000-0000-0000F31E0000}"/>
    <cellStyle name="ComparesLo 3 2 5" xfId="7945" xr:uid="{00000000-0005-0000-0000-0000F41E0000}"/>
    <cellStyle name="ComparesLo 3 2 6" xfId="7946" xr:uid="{00000000-0005-0000-0000-0000F51E0000}"/>
    <cellStyle name="ComparesLo 3 2 7" xfId="7947" xr:uid="{00000000-0005-0000-0000-0000F61E0000}"/>
    <cellStyle name="ComparesLo 3 3" xfId="7948" xr:uid="{00000000-0005-0000-0000-0000F71E0000}"/>
    <cellStyle name="ComparesLo 3 3 2" xfId="7949" xr:uid="{00000000-0005-0000-0000-0000F81E0000}"/>
    <cellStyle name="ComparesLo 3 3 2 2" xfId="7950" xr:uid="{00000000-0005-0000-0000-0000F91E0000}"/>
    <cellStyle name="ComparesLo 3 3 2 3" xfId="7951" xr:uid="{00000000-0005-0000-0000-0000FA1E0000}"/>
    <cellStyle name="ComparesLo 3 3 2 4" xfId="7952" xr:uid="{00000000-0005-0000-0000-0000FB1E0000}"/>
    <cellStyle name="ComparesLo 3 3 3" xfId="7953" xr:uid="{00000000-0005-0000-0000-0000FC1E0000}"/>
    <cellStyle name="ComparesLo 3 3 4" xfId="7954" xr:uid="{00000000-0005-0000-0000-0000FD1E0000}"/>
    <cellStyle name="ComparesLo 3 3 5" xfId="7955" xr:uid="{00000000-0005-0000-0000-0000FE1E0000}"/>
    <cellStyle name="ComparesLo 3 4" xfId="7956" xr:uid="{00000000-0005-0000-0000-0000FF1E0000}"/>
    <cellStyle name="ComparesLo 3 4 2" xfId="7957" xr:uid="{00000000-0005-0000-0000-0000001F0000}"/>
    <cellStyle name="ComparesLo 3 4 3" xfId="7958" xr:uid="{00000000-0005-0000-0000-0000011F0000}"/>
    <cellStyle name="ComparesLo 3 4 4" xfId="7959" xr:uid="{00000000-0005-0000-0000-0000021F0000}"/>
    <cellStyle name="ComparesLo 3 4 5" xfId="7960" xr:uid="{00000000-0005-0000-0000-0000031F0000}"/>
    <cellStyle name="ComparesLo 3 5" xfId="7961" xr:uid="{00000000-0005-0000-0000-0000041F0000}"/>
    <cellStyle name="ComparesLo 3 5 2" xfId="7962" xr:uid="{00000000-0005-0000-0000-0000051F0000}"/>
    <cellStyle name="ComparesLo 3 5 3" xfId="7963" xr:uid="{00000000-0005-0000-0000-0000061F0000}"/>
    <cellStyle name="ComparesLo 3 5 4" xfId="7964" xr:uid="{00000000-0005-0000-0000-0000071F0000}"/>
    <cellStyle name="ComparesLo 3 5 5" xfId="7965" xr:uid="{00000000-0005-0000-0000-0000081F0000}"/>
    <cellStyle name="ComparesLo 3 6" xfId="7966" xr:uid="{00000000-0005-0000-0000-0000091F0000}"/>
    <cellStyle name="ComparesLo 3 7" xfId="7967" xr:uid="{00000000-0005-0000-0000-00000A1F0000}"/>
    <cellStyle name="ComparesLo 3 8" xfId="7968" xr:uid="{00000000-0005-0000-0000-00000B1F0000}"/>
    <cellStyle name="ComparesLo 4" xfId="7969" xr:uid="{00000000-0005-0000-0000-00000C1F0000}"/>
    <cellStyle name="ComparesLo 4 2" xfId="7970" xr:uid="{00000000-0005-0000-0000-00000D1F0000}"/>
    <cellStyle name="ComparesLo 4 2 2" xfId="7971" xr:uid="{00000000-0005-0000-0000-00000E1F0000}"/>
    <cellStyle name="ComparesLo 4 2 3" xfId="7972" xr:uid="{00000000-0005-0000-0000-00000F1F0000}"/>
    <cellStyle name="ComparesLo 4 2 4" xfId="7973" xr:uid="{00000000-0005-0000-0000-0000101F0000}"/>
    <cellStyle name="ComparesLo 4 2 5" xfId="7974" xr:uid="{00000000-0005-0000-0000-0000111F0000}"/>
    <cellStyle name="ComparesLo 4 3" xfId="7975" xr:uid="{00000000-0005-0000-0000-0000121F0000}"/>
    <cellStyle name="ComparesLo 4 4" xfId="7976" xr:uid="{00000000-0005-0000-0000-0000131F0000}"/>
    <cellStyle name="ComparesLo 4 5" xfId="7977" xr:uid="{00000000-0005-0000-0000-0000141F0000}"/>
    <cellStyle name="ComparesLo 4 6" xfId="7978" xr:uid="{00000000-0005-0000-0000-0000151F0000}"/>
    <cellStyle name="ComparesLo 4 7" xfId="7979" xr:uid="{00000000-0005-0000-0000-0000161F0000}"/>
    <cellStyle name="ComparesLo 5" xfId="7980" xr:uid="{00000000-0005-0000-0000-0000171F0000}"/>
    <cellStyle name="ComparesLo 5 2" xfId="7981" xr:uid="{00000000-0005-0000-0000-0000181F0000}"/>
    <cellStyle name="ComparesLo 5 3" xfId="7982" xr:uid="{00000000-0005-0000-0000-0000191F0000}"/>
    <cellStyle name="ComparesLo 5 4" xfId="7983" xr:uid="{00000000-0005-0000-0000-00001A1F0000}"/>
    <cellStyle name="ComparesLo 5 5" xfId="7984" xr:uid="{00000000-0005-0000-0000-00001B1F0000}"/>
    <cellStyle name="ComparesLo 6" xfId="7985" xr:uid="{00000000-0005-0000-0000-00001C1F0000}"/>
    <cellStyle name="ComparesLo 7" xfId="7986" xr:uid="{00000000-0005-0000-0000-00001D1F0000}"/>
    <cellStyle name="ComparesLo 8" xfId="7987" xr:uid="{00000000-0005-0000-0000-00001E1F0000}"/>
    <cellStyle name="ComparesLo 9" xfId="7988" xr:uid="{00000000-0005-0000-0000-00001F1F0000}"/>
    <cellStyle name="Currency" xfId="2" builtinId="4"/>
    <cellStyle name="Currency 10" xfId="8" xr:uid="{00000000-0005-0000-0000-0000211F0000}"/>
    <cellStyle name="Currency 10 10" xfId="7989" xr:uid="{00000000-0005-0000-0000-0000221F0000}"/>
    <cellStyle name="Currency 10 2" xfId="7990" xr:uid="{00000000-0005-0000-0000-0000231F0000}"/>
    <cellStyle name="Currency 10 3" xfId="7991" xr:uid="{00000000-0005-0000-0000-0000241F0000}"/>
    <cellStyle name="Currency 10 4" xfId="7992" xr:uid="{00000000-0005-0000-0000-0000251F0000}"/>
    <cellStyle name="Currency 10 5" xfId="7993" xr:uid="{00000000-0005-0000-0000-0000261F0000}"/>
    <cellStyle name="Currency 10 5 2" xfId="7994" xr:uid="{00000000-0005-0000-0000-0000271F0000}"/>
    <cellStyle name="Currency 10 6" xfId="7995" xr:uid="{00000000-0005-0000-0000-0000281F0000}"/>
    <cellStyle name="Currency 10 7" xfId="7996" xr:uid="{00000000-0005-0000-0000-0000291F0000}"/>
    <cellStyle name="Currency 10 8" xfId="7997" xr:uid="{00000000-0005-0000-0000-00002A1F0000}"/>
    <cellStyle name="Currency 10 9" xfId="7998" xr:uid="{00000000-0005-0000-0000-00002B1F0000}"/>
    <cellStyle name="Currency 11" xfId="7999" xr:uid="{00000000-0005-0000-0000-00002C1F0000}"/>
    <cellStyle name="Currency 11 2" xfId="8000" xr:uid="{00000000-0005-0000-0000-00002D1F0000}"/>
    <cellStyle name="Currency 11 3" xfId="8001" xr:uid="{00000000-0005-0000-0000-00002E1F0000}"/>
    <cellStyle name="Currency 11 4" xfId="8002" xr:uid="{00000000-0005-0000-0000-00002F1F0000}"/>
    <cellStyle name="Currency 11 5" xfId="8003" xr:uid="{00000000-0005-0000-0000-0000301F0000}"/>
    <cellStyle name="Currency 11 6" xfId="8004" xr:uid="{00000000-0005-0000-0000-0000311F0000}"/>
    <cellStyle name="Currency 11 6 2" xfId="8005" xr:uid="{00000000-0005-0000-0000-0000321F0000}"/>
    <cellStyle name="Currency 12" xfId="8006" xr:uid="{00000000-0005-0000-0000-0000331F0000}"/>
    <cellStyle name="Currency 12 2" xfId="8007" xr:uid="{00000000-0005-0000-0000-0000341F0000}"/>
    <cellStyle name="Currency 12 2 2" xfId="8008" xr:uid="{00000000-0005-0000-0000-0000351F0000}"/>
    <cellStyle name="Currency 12 3" xfId="8009" xr:uid="{00000000-0005-0000-0000-0000361F0000}"/>
    <cellStyle name="Currency 12 4" xfId="8010" xr:uid="{00000000-0005-0000-0000-0000371F0000}"/>
    <cellStyle name="Currency 12 5" xfId="8011" xr:uid="{00000000-0005-0000-0000-0000381F0000}"/>
    <cellStyle name="Currency 13" xfId="8012" xr:uid="{00000000-0005-0000-0000-0000391F0000}"/>
    <cellStyle name="Currency 14" xfId="8013" xr:uid="{00000000-0005-0000-0000-00003A1F0000}"/>
    <cellStyle name="Currency 14 2" xfId="8014" xr:uid="{00000000-0005-0000-0000-00003B1F0000}"/>
    <cellStyle name="Currency 15" xfId="8015" xr:uid="{00000000-0005-0000-0000-00003C1F0000}"/>
    <cellStyle name="Currency 15 2" xfId="8016" xr:uid="{00000000-0005-0000-0000-00003D1F0000}"/>
    <cellStyle name="Currency 16" xfId="8017" xr:uid="{00000000-0005-0000-0000-00003E1F0000}"/>
    <cellStyle name="Currency 16 2" xfId="8018" xr:uid="{00000000-0005-0000-0000-00003F1F0000}"/>
    <cellStyle name="Currency 17" xfId="8019" xr:uid="{00000000-0005-0000-0000-0000401F0000}"/>
    <cellStyle name="Currency 17 2" xfId="8020" xr:uid="{00000000-0005-0000-0000-0000411F0000}"/>
    <cellStyle name="Currency 18" xfId="8021" xr:uid="{00000000-0005-0000-0000-0000421F0000}"/>
    <cellStyle name="Currency 19" xfId="8022" xr:uid="{00000000-0005-0000-0000-0000431F0000}"/>
    <cellStyle name="Currency 19 2" xfId="8023" xr:uid="{00000000-0005-0000-0000-0000441F0000}"/>
    <cellStyle name="Currency 2" xfId="8024" xr:uid="{00000000-0005-0000-0000-0000451F0000}"/>
    <cellStyle name="Currency 2 10" xfId="8025" xr:uid="{00000000-0005-0000-0000-0000461F0000}"/>
    <cellStyle name="Currency 2 11" xfId="8026" xr:uid="{00000000-0005-0000-0000-0000471F0000}"/>
    <cellStyle name="Currency 2 12" xfId="8027" xr:uid="{00000000-0005-0000-0000-0000481F0000}"/>
    <cellStyle name="Currency 2 2" xfId="8028" xr:uid="{00000000-0005-0000-0000-0000491F0000}"/>
    <cellStyle name="Currency 2 2 10" xfId="8029" xr:uid="{00000000-0005-0000-0000-00004A1F0000}"/>
    <cellStyle name="Currency 2 2 11" xfId="8030" xr:uid="{00000000-0005-0000-0000-00004B1F0000}"/>
    <cellStyle name="Currency 2 2 12" xfId="8031" xr:uid="{00000000-0005-0000-0000-00004C1F0000}"/>
    <cellStyle name="Currency 2 2 13" xfId="8032" xr:uid="{00000000-0005-0000-0000-00004D1F0000}"/>
    <cellStyle name="Currency 2 2 2" xfId="8033" xr:uid="{00000000-0005-0000-0000-00004E1F0000}"/>
    <cellStyle name="Currency 2 2 2 2" xfId="8034" xr:uid="{00000000-0005-0000-0000-00004F1F0000}"/>
    <cellStyle name="Currency 2 2 2 3" xfId="8035" xr:uid="{00000000-0005-0000-0000-0000501F0000}"/>
    <cellStyle name="Currency 2 2 2 4" xfId="8036" xr:uid="{00000000-0005-0000-0000-0000511F0000}"/>
    <cellStyle name="Currency 2 2 3" xfId="8037" xr:uid="{00000000-0005-0000-0000-0000521F0000}"/>
    <cellStyle name="Currency 2 2 3 2" xfId="8038" xr:uid="{00000000-0005-0000-0000-0000531F0000}"/>
    <cellStyle name="Currency 2 2 3 3" xfId="8039" xr:uid="{00000000-0005-0000-0000-0000541F0000}"/>
    <cellStyle name="Currency 2 2 3 4" xfId="8040" xr:uid="{00000000-0005-0000-0000-0000551F0000}"/>
    <cellStyle name="Currency 2 2 3 5" xfId="8041" xr:uid="{00000000-0005-0000-0000-0000561F0000}"/>
    <cellStyle name="Currency 2 2 4" xfId="8042" xr:uid="{00000000-0005-0000-0000-0000571F0000}"/>
    <cellStyle name="Currency 2 2 4 2" xfId="8043" xr:uid="{00000000-0005-0000-0000-0000581F0000}"/>
    <cellStyle name="Currency 2 2 4 2 2" xfId="8044" xr:uid="{00000000-0005-0000-0000-0000591F0000}"/>
    <cellStyle name="Currency 2 2 5" xfId="8045" xr:uid="{00000000-0005-0000-0000-00005A1F0000}"/>
    <cellStyle name="Currency 2 2 6" xfId="8046" xr:uid="{00000000-0005-0000-0000-00005B1F0000}"/>
    <cellStyle name="Currency 2 2 7" xfId="8047" xr:uid="{00000000-0005-0000-0000-00005C1F0000}"/>
    <cellStyle name="Currency 2 2 8" xfId="8048" xr:uid="{00000000-0005-0000-0000-00005D1F0000}"/>
    <cellStyle name="Currency 2 2 9" xfId="8049" xr:uid="{00000000-0005-0000-0000-00005E1F0000}"/>
    <cellStyle name="Currency 2 2 9 2" xfId="8050" xr:uid="{00000000-0005-0000-0000-00005F1F0000}"/>
    <cellStyle name="Currency 2 3" xfId="8051" xr:uid="{00000000-0005-0000-0000-0000601F0000}"/>
    <cellStyle name="Currency 2 3 2" xfId="8052" xr:uid="{00000000-0005-0000-0000-0000611F0000}"/>
    <cellStyle name="Currency 2 3 2 2" xfId="8053" xr:uid="{00000000-0005-0000-0000-0000621F0000}"/>
    <cellStyle name="Currency 2 3 2 2 2" xfId="8054" xr:uid="{00000000-0005-0000-0000-0000631F0000}"/>
    <cellStyle name="Currency 2 3 2 3" xfId="8055" xr:uid="{00000000-0005-0000-0000-0000641F0000}"/>
    <cellStyle name="Currency 2 3 2 3 2" xfId="8056" xr:uid="{00000000-0005-0000-0000-0000651F0000}"/>
    <cellStyle name="Currency 2 3 2 4" xfId="8057" xr:uid="{00000000-0005-0000-0000-0000661F0000}"/>
    <cellStyle name="Currency 2 3 2 4 2" xfId="8058" xr:uid="{00000000-0005-0000-0000-0000671F0000}"/>
    <cellStyle name="Currency 2 3 2 5" xfId="8059" xr:uid="{00000000-0005-0000-0000-0000681F0000}"/>
    <cellStyle name="Currency 2 3 3" xfId="8060" xr:uid="{00000000-0005-0000-0000-0000691F0000}"/>
    <cellStyle name="Currency 2 3 4" xfId="8061" xr:uid="{00000000-0005-0000-0000-00006A1F0000}"/>
    <cellStyle name="Currency 2 3 4 2" xfId="8062" xr:uid="{00000000-0005-0000-0000-00006B1F0000}"/>
    <cellStyle name="Currency 2 3 5" xfId="8063" xr:uid="{00000000-0005-0000-0000-00006C1F0000}"/>
    <cellStyle name="Currency 2 3 5 2" xfId="8064" xr:uid="{00000000-0005-0000-0000-00006D1F0000}"/>
    <cellStyle name="Currency 2 3 6" xfId="8065" xr:uid="{00000000-0005-0000-0000-00006E1F0000}"/>
    <cellStyle name="Currency 2 4" xfId="8066" xr:uid="{00000000-0005-0000-0000-00006F1F0000}"/>
    <cellStyle name="Currency 2 4 2" xfId="8067" xr:uid="{00000000-0005-0000-0000-0000701F0000}"/>
    <cellStyle name="Currency 2 4 2 2" xfId="8068" xr:uid="{00000000-0005-0000-0000-0000711F0000}"/>
    <cellStyle name="Currency 2 4 2 2 2" xfId="8069" xr:uid="{00000000-0005-0000-0000-0000721F0000}"/>
    <cellStyle name="Currency 2 4 2 3" xfId="8070" xr:uid="{00000000-0005-0000-0000-0000731F0000}"/>
    <cellStyle name="Currency 2 4 2 3 2" xfId="8071" xr:uid="{00000000-0005-0000-0000-0000741F0000}"/>
    <cellStyle name="Currency 2 4 2 4" xfId="8072" xr:uid="{00000000-0005-0000-0000-0000751F0000}"/>
    <cellStyle name="Currency 2 4 3" xfId="8073" xr:uid="{00000000-0005-0000-0000-0000761F0000}"/>
    <cellStyle name="Currency 2 4 4" xfId="8074" xr:uid="{00000000-0005-0000-0000-0000771F0000}"/>
    <cellStyle name="Currency 2 4 5" xfId="8075" xr:uid="{00000000-0005-0000-0000-0000781F0000}"/>
    <cellStyle name="Currency 2 4 5 2" xfId="8076" xr:uid="{00000000-0005-0000-0000-0000791F0000}"/>
    <cellStyle name="Currency 2 4 6" xfId="8077" xr:uid="{00000000-0005-0000-0000-00007A1F0000}"/>
    <cellStyle name="Currency 2 4 7" xfId="8078" xr:uid="{00000000-0005-0000-0000-00007B1F0000}"/>
    <cellStyle name="Currency 2 4 8" xfId="8079" xr:uid="{00000000-0005-0000-0000-00007C1F0000}"/>
    <cellStyle name="Currency 2 5" xfId="8080" xr:uid="{00000000-0005-0000-0000-00007D1F0000}"/>
    <cellStyle name="Currency 2 5 2" xfId="8081" xr:uid="{00000000-0005-0000-0000-00007E1F0000}"/>
    <cellStyle name="Currency 2 5 2 2" xfId="8082" xr:uid="{00000000-0005-0000-0000-00007F1F0000}"/>
    <cellStyle name="Currency 2 5 3" xfId="8083" xr:uid="{00000000-0005-0000-0000-0000801F0000}"/>
    <cellStyle name="Currency 2 5 3 2" xfId="8084" xr:uid="{00000000-0005-0000-0000-0000811F0000}"/>
    <cellStyle name="Currency 2 5 4" xfId="8085" xr:uid="{00000000-0005-0000-0000-0000821F0000}"/>
    <cellStyle name="Currency 2 6" xfId="8086" xr:uid="{00000000-0005-0000-0000-0000831F0000}"/>
    <cellStyle name="Currency 2 6 2" xfId="8087" xr:uid="{00000000-0005-0000-0000-0000841F0000}"/>
    <cellStyle name="Currency 2 7" xfId="8088" xr:uid="{00000000-0005-0000-0000-0000851F0000}"/>
    <cellStyle name="Currency 2 7 2" xfId="8089" xr:uid="{00000000-0005-0000-0000-0000861F0000}"/>
    <cellStyle name="Currency 2 8" xfId="8090" xr:uid="{00000000-0005-0000-0000-0000871F0000}"/>
    <cellStyle name="Currency 2 8 2" xfId="8091" xr:uid="{00000000-0005-0000-0000-0000881F0000}"/>
    <cellStyle name="Currency 2 9" xfId="8092" xr:uid="{00000000-0005-0000-0000-0000891F0000}"/>
    <cellStyle name="Currency 20" xfId="8093" xr:uid="{00000000-0005-0000-0000-00008A1F0000}"/>
    <cellStyle name="Currency 3" xfId="8094" xr:uid="{00000000-0005-0000-0000-00008B1F0000}"/>
    <cellStyle name="Currency 3 2" xfId="8095" xr:uid="{00000000-0005-0000-0000-00008C1F0000}"/>
    <cellStyle name="Currency 3 2 2" xfId="8096" xr:uid="{00000000-0005-0000-0000-00008D1F0000}"/>
    <cellStyle name="Currency 3 2 2 2" xfId="8097" xr:uid="{00000000-0005-0000-0000-00008E1F0000}"/>
    <cellStyle name="Currency 3 2 2 3" xfId="8098" xr:uid="{00000000-0005-0000-0000-00008F1F0000}"/>
    <cellStyle name="Currency 3 2 2 3 2" xfId="8099" xr:uid="{00000000-0005-0000-0000-0000901F0000}"/>
    <cellStyle name="Currency 3 2 2 4" xfId="8100" xr:uid="{00000000-0005-0000-0000-0000911F0000}"/>
    <cellStyle name="Currency 3 2 2 4 2" xfId="8101" xr:uid="{00000000-0005-0000-0000-0000921F0000}"/>
    <cellStyle name="Currency 3 2 2 5" xfId="8102" xr:uid="{00000000-0005-0000-0000-0000931F0000}"/>
    <cellStyle name="Currency 3 2 3" xfId="8103" xr:uid="{00000000-0005-0000-0000-0000941F0000}"/>
    <cellStyle name="Currency 3 2 3 10" xfId="8104" xr:uid="{00000000-0005-0000-0000-0000951F0000}"/>
    <cellStyle name="Currency 3 2 3 2" xfId="8105" xr:uid="{00000000-0005-0000-0000-0000961F0000}"/>
    <cellStyle name="Currency 3 2 3 2 2" xfId="8106" xr:uid="{00000000-0005-0000-0000-0000971F0000}"/>
    <cellStyle name="Currency 3 2 3 2 2 2" xfId="8107" xr:uid="{00000000-0005-0000-0000-0000981F0000}"/>
    <cellStyle name="Currency 3 2 3 2 3" xfId="8108" xr:uid="{00000000-0005-0000-0000-0000991F0000}"/>
    <cellStyle name="Currency 3 2 3 2 4" xfId="8109" xr:uid="{00000000-0005-0000-0000-00009A1F0000}"/>
    <cellStyle name="Currency 3 2 3 2 5" xfId="8110" xr:uid="{00000000-0005-0000-0000-00009B1F0000}"/>
    <cellStyle name="Currency 3 2 3 3" xfId="8111" xr:uid="{00000000-0005-0000-0000-00009C1F0000}"/>
    <cellStyle name="Currency 3 2 3 4" xfId="8112" xr:uid="{00000000-0005-0000-0000-00009D1F0000}"/>
    <cellStyle name="Currency 3 2 3 4 2" xfId="8113" xr:uid="{00000000-0005-0000-0000-00009E1F0000}"/>
    <cellStyle name="Currency 3 2 3 4 3" xfId="8114" xr:uid="{00000000-0005-0000-0000-00009F1F0000}"/>
    <cellStyle name="Currency 3 2 3 4 3 2" xfId="8115" xr:uid="{00000000-0005-0000-0000-0000A01F0000}"/>
    <cellStyle name="Currency 3 2 3 4 3 3" xfId="8116" xr:uid="{00000000-0005-0000-0000-0000A11F0000}"/>
    <cellStyle name="Currency 3 2 3 4 3 3 2" xfId="8117" xr:uid="{00000000-0005-0000-0000-0000A21F0000}"/>
    <cellStyle name="Currency 3 2 3 4 3 3 3" xfId="8118" xr:uid="{00000000-0005-0000-0000-0000A31F0000}"/>
    <cellStyle name="Currency 3 2 3 4 3 3 3 2" xfId="8119" xr:uid="{00000000-0005-0000-0000-0000A41F0000}"/>
    <cellStyle name="Currency 3 2 3 4 3 3 3 3" xfId="8120" xr:uid="{00000000-0005-0000-0000-0000A51F0000}"/>
    <cellStyle name="Currency 3 2 3 4 3 3 3 3 2" xfId="8121" xr:uid="{00000000-0005-0000-0000-0000A61F0000}"/>
    <cellStyle name="Currency 3 2 3 4 3 3 4" xfId="8122" xr:uid="{00000000-0005-0000-0000-0000A71F0000}"/>
    <cellStyle name="Currency 3 2 3 4 3 4" xfId="8123" xr:uid="{00000000-0005-0000-0000-0000A81F0000}"/>
    <cellStyle name="Currency 3 2 3 4 3 5" xfId="8124" xr:uid="{00000000-0005-0000-0000-0000A91F0000}"/>
    <cellStyle name="Currency 3 2 3 4 4" xfId="8125" xr:uid="{00000000-0005-0000-0000-0000AA1F0000}"/>
    <cellStyle name="Currency 3 2 3 4 5" xfId="8126" xr:uid="{00000000-0005-0000-0000-0000AB1F0000}"/>
    <cellStyle name="Currency 3 2 3 4 6" xfId="8127" xr:uid="{00000000-0005-0000-0000-0000AC1F0000}"/>
    <cellStyle name="Currency 3 2 3 5" xfId="8128" xr:uid="{00000000-0005-0000-0000-0000AD1F0000}"/>
    <cellStyle name="Currency 3 2 3 6" xfId="8129" xr:uid="{00000000-0005-0000-0000-0000AE1F0000}"/>
    <cellStyle name="Currency 3 2 3 7" xfId="8130" xr:uid="{00000000-0005-0000-0000-0000AF1F0000}"/>
    <cellStyle name="Currency 3 2 3 8" xfId="8131" xr:uid="{00000000-0005-0000-0000-0000B01F0000}"/>
    <cellStyle name="Currency 3 2 3 9" xfId="8132" xr:uid="{00000000-0005-0000-0000-0000B11F0000}"/>
    <cellStyle name="Currency 3 2 4" xfId="8133" xr:uid="{00000000-0005-0000-0000-0000B21F0000}"/>
    <cellStyle name="Currency 3 2 5" xfId="8134" xr:uid="{00000000-0005-0000-0000-0000B31F0000}"/>
    <cellStyle name="Currency 3 2 5 2" xfId="8135" xr:uid="{00000000-0005-0000-0000-0000B41F0000}"/>
    <cellStyle name="Currency 3 2 6" xfId="8136" xr:uid="{00000000-0005-0000-0000-0000B51F0000}"/>
    <cellStyle name="Currency 3 2 6 2" xfId="8137" xr:uid="{00000000-0005-0000-0000-0000B61F0000}"/>
    <cellStyle name="Currency 3 2 7" xfId="8138" xr:uid="{00000000-0005-0000-0000-0000B71F0000}"/>
    <cellStyle name="Currency 3 2 8" xfId="8139" xr:uid="{00000000-0005-0000-0000-0000B81F0000}"/>
    <cellStyle name="Currency 3 3" xfId="12" xr:uid="{00000000-0005-0000-0000-0000B91F0000}"/>
    <cellStyle name="Currency 3 3 2" xfId="8140" xr:uid="{00000000-0005-0000-0000-0000BA1F0000}"/>
    <cellStyle name="Currency 3 3 2 2" xfId="8141" xr:uid="{00000000-0005-0000-0000-0000BB1F0000}"/>
    <cellStyle name="Currency 3 3 2 3" xfId="8142" xr:uid="{00000000-0005-0000-0000-0000BC1F0000}"/>
    <cellStyle name="Currency 3 3 2 4" xfId="8143" xr:uid="{00000000-0005-0000-0000-0000BD1F0000}"/>
    <cellStyle name="Currency 3 3 3" xfId="8144" xr:uid="{00000000-0005-0000-0000-0000BE1F0000}"/>
    <cellStyle name="Currency 3 3 3 2" xfId="8145" xr:uid="{00000000-0005-0000-0000-0000BF1F0000}"/>
    <cellStyle name="Currency 3 3 4" xfId="8146" xr:uid="{00000000-0005-0000-0000-0000C01F0000}"/>
    <cellStyle name="Currency 3 3 5" xfId="8147" xr:uid="{00000000-0005-0000-0000-0000C11F0000}"/>
    <cellStyle name="Currency 3 3 6" xfId="8148" xr:uid="{00000000-0005-0000-0000-0000C21F0000}"/>
    <cellStyle name="Currency 3 4" xfId="8149" xr:uid="{00000000-0005-0000-0000-0000C31F0000}"/>
    <cellStyle name="Currency 3 4 2" xfId="8150" xr:uid="{00000000-0005-0000-0000-0000C41F0000}"/>
    <cellStyle name="Currency 3 4 2 2" xfId="8151" xr:uid="{00000000-0005-0000-0000-0000C51F0000}"/>
    <cellStyle name="Currency 3 5" xfId="8152" xr:uid="{00000000-0005-0000-0000-0000C61F0000}"/>
    <cellStyle name="Currency 3 5 2" xfId="8153" xr:uid="{00000000-0005-0000-0000-0000C71F0000}"/>
    <cellStyle name="Currency 3 5 2 2" xfId="8154" xr:uid="{00000000-0005-0000-0000-0000C81F0000}"/>
    <cellStyle name="Currency 3 5 3" xfId="8155" xr:uid="{00000000-0005-0000-0000-0000C91F0000}"/>
    <cellStyle name="Currency 3 5 3 2" xfId="8156" xr:uid="{00000000-0005-0000-0000-0000CA1F0000}"/>
    <cellStyle name="Currency 3 5 4" xfId="8157" xr:uid="{00000000-0005-0000-0000-0000CB1F0000}"/>
    <cellStyle name="Currency 3 6" xfId="8158" xr:uid="{00000000-0005-0000-0000-0000CC1F0000}"/>
    <cellStyle name="Currency 3 7" xfId="8159" xr:uid="{00000000-0005-0000-0000-0000CD1F0000}"/>
    <cellStyle name="Currency 3 8" xfId="8160" xr:uid="{00000000-0005-0000-0000-0000CE1F0000}"/>
    <cellStyle name="Currency 4" xfId="8161" xr:uid="{00000000-0005-0000-0000-0000CF1F0000}"/>
    <cellStyle name="Currency 4 10" xfId="8162" xr:uid="{00000000-0005-0000-0000-0000D01F0000}"/>
    <cellStyle name="Currency 4 2" xfId="11" xr:uid="{00000000-0005-0000-0000-0000D11F0000}"/>
    <cellStyle name="Currency 4 2 2" xfId="8163" xr:uid="{00000000-0005-0000-0000-0000D21F0000}"/>
    <cellStyle name="Currency 4 2 3" xfId="8164" xr:uid="{00000000-0005-0000-0000-0000D31F0000}"/>
    <cellStyle name="Currency 4 2 4" xfId="8165" xr:uid="{00000000-0005-0000-0000-0000D41F0000}"/>
    <cellStyle name="Currency 4 2 4 2" xfId="8166" xr:uid="{00000000-0005-0000-0000-0000D51F0000}"/>
    <cellStyle name="Currency 4 2 5" xfId="8167" xr:uid="{00000000-0005-0000-0000-0000D61F0000}"/>
    <cellStyle name="Currency 4 2 5 2" xfId="8168" xr:uid="{00000000-0005-0000-0000-0000D71F0000}"/>
    <cellStyle name="Currency 4 2 6" xfId="8169" xr:uid="{00000000-0005-0000-0000-0000D81F0000}"/>
    <cellStyle name="Currency 4 2 6 2" xfId="8170" xr:uid="{00000000-0005-0000-0000-0000D91F0000}"/>
    <cellStyle name="Currency 4 2 7" xfId="8171" xr:uid="{00000000-0005-0000-0000-0000DA1F0000}"/>
    <cellStyle name="Currency 4 3" xfId="8172" xr:uid="{00000000-0005-0000-0000-0000DB1F0000}"/>
    <cellStyle name="Currency 4 3 2" xfId="8173" xr:uid="{00000000-0005-0000-0000-0000DC1F0000}"/>
    <cellStyle name="Currency 4 3 3" xfId="8174" xr:uid="{00000000-0005-0000-0000-0000DD1F0000}"/>
    <cellStyle name="Currency 4 3 4" xfId="8175" xr:uid="{00000000-0005-0000-0000-0000DE1F0000}"/>
    <cellStyle name="Currency 4 3 4 2" xfId="8176" xr:uid="{00000000-0005-0000-0000-0000DF1F0000}"/>
    <cellStyle name="Currency 4 3 5" xfId="8177" xr:uid="{00000000-0005-0000-0000-0000E01F0000}"/>
    <cellStyle name="Currency 4 3 5 2" xfId="8178" xr:uid="{00000000-0005-0000-0000-0000E11F0000}"/>
    <cellStyle name="Currency 4 3 6" xfId="8179" xr:uid="{00000000-0005-0000-0000-0000E21F0000}"/>
    <cellStyle name="Currency 4 4" xfId="8180" xr:uid="{00000000-0005-0000-0000-0000E31F0000}"/>
    <cellStyle name="Currency 4 4 2" xfId="8181" xr:uid="{00000000-0005-0000-0000-0000E41F0000}"/>
    <cellStyle name="Currency 4 4 2 2" xfId="8182" xr:uid="{00000000-0005-0000-0000-0000E51F0000}"/>
    <cellStyle name="Currency 4 4 3" xfId="8183" xr:uid="{00000000-0005-0000-0000-0000E61F0000}"/>
    <cellStyle name="Currency 4 4 4" xfId="8184" xr:uid="{00000000-0005-0000-0000-0000E71F0000}"/>
    <cellStyle name="Currency 4 4 4 2" xfId="8185" xr:uid="{00000000-0005-0000-0000-0000E81F0000}"/>
    <cellStyle name="Currency 4 4 5" xfId="8186" xr:uid="{00000000-0005-0000-0000-0000E91F0000}"/>
    <cellStyle name="Currency 4 4 5 2" xfId="8187" xr:uid="{00000000-0005-0000-0000-0000EA1F0000}"/>
    <cellStyle name="Currency 4 5" xfId="8188" xr:uid="{00000000-0005-0000-0000-0000EB1F0000}"/>
    <cellStyle name="Currency 4 6" xfId="8189" xr:uid="{00000000-0005-0000-0000-0000EC1F0000}"/>
    <cellStyle name="Currency 4 6 2" xfId="8190" xr:uid="{00000000-0005-0000-0000-0000ED1F0000}"/>
    <cellStyle name="Currency 4 7" xfId="8191" xr:uid="{00000000-0005-0000-0000-0000EE1F0000}"/>
    <cellStyle name="Currency 4 7 2" xfId="8192" xr:uid="{00000000-0005-0000-0000-0000EF1F0000}"/>
    <cellStyle name="Currency 4 8" xfId="8193" xr:uid="{00000000-0005-0000-0000-0000F01F0000}"/>
    <cellStyle name="Currency 4 8 2" xfId="8194" xr:uid="{00000000-0005-0000-0000-0000F11F0000}"/>
    <cellStyle name="Currency 4 9" xfId="8195" xr:uid="{00000000-0005-0000-0000-0000F21F0000}"/>
    <cellStyle name="Currency 5" xfId="8196" xr:uid="{00000000-0005-0000-0000-0000F31F0000}"/>
    <cellStyle name="Currency 5 2" xfId="8197" xr:uid="{00000000-0005-0000-0000-0000F41F0000}"/>
    <cellStyle name="Currency 5 2 2" xfId="8198" xr:uid="{00000000-0005-0000-0000-0000F51F0000}"/>
    <cellStyle name="Currency 5 2 2 2" xfId="8199" xr:uid="{00000000-0005-0000-0000-0000F61F0000}"/>
    <cellStyle name="Currency 5 2 2 2 2" xfId="8200" xr:uid="{00000000-0005-0000-0000-0000F71F0000}"/>
    <cellStyle name="Currency 5 2 2 3" xfId="8201" xr:uid="{00000000-0005-0000-0000-0000F81F0000}"/>
    <cellStyle name="Currency 5 2 2 4" xfId="8202" xr:uid="{00000000-0005-0000-0000-0000F91F0000}"/>
    <cellStyle name="Currency 5 2 2 5" xfId="8203" xr:uid="{00000000-0005-0000-0000-0000FA1F0000}"/>
    <cellStyle name="Currency 5 2 3" xfId="8204" xr:uid="{00000000-0005-0000-0000-0000FB1F0000}"/>
    <cellStyle name="Currency 5 2 3 2" xfId="8205" xr:uid="{00000000-0005-0000-0000-0000FC1F0000}"/>
    <cellStyle name="Currency 5 2 4" xfId="8206" xr:uid="{00000000-0005-0000-0000-0000FD1F0000}"/>
    <cellStyle name="Currency 5 2 5" xfId="8207" xr:uid="{00000000-0005-0000-0000-0000FE1F0000}"/>
    <cellStyle name="Currency 5 2 6" xfId="8208" xr:uid="{00000000-0005-0000-0000-0000FF1F0000}"/>
    <cellStyle name="Currency 5 2 7" xfId="8209" xr:uid="{00000000-0005-0000-0000-000000200000}"/>
    <cellStyle name="Currency 5 3" xfId="8210" xr:uid="{00000000-0005-0000-0000-000001200000}"/>
    <cellStyle name="Currency 5 3 2" xfId="8211" xr:uid="{00000000-0005-0000-0000-000002200000}"/>
    <cellStyle name="Currency 5 3 2 2" xfId="8212" xr:uid="{00000000-0005-0000-0000-000003200000}"/>
    <cellStyle name="Currency 5 4" xfId="8213" xr:uid="{00000000-0005-0000-0000-000004200000}"/>
    <cellStyle name="Currency 5 4 2" xfId="8214" xr:uid="{00000000-0005-0000-0000-000005200000}"/>
    <cellStyle name="Currency 5 5" xfId="8215" xr:uid="{00000000-0005-0000-0000-000006200000}"/>
    <cellStyle name="Currency 5 6" xfId="8216" xr:uid="{00000000-0005-0000-0000-000007200000}"/>
    <cellStyle name="Currency 5 6 2" xfId="8217" xr:uid="{00000000-0005-0000-0000-000008200000}"/>
    <cellStyle name="Currency 5 7" xfId="8218" xr:uid="{00000000-0005-0000-0000-000009200000}"/>
    <cellStyle name="Currency 5 8" xfId="8219" xr:uid="{00000000-0005-0000-0000-00000A200000}"/>
    <cellStyle name="Currency 6" xfId="8220" xr:uid="{00000000-0005-0000-0000-00000B200000}"/>
    <cellStyle name="Currency 6 2" xfId="8221" xr:uid="{00000000-0005-0000-0000-00000C200000}"/>
    <cellStyle name="Currency 6 2 2" xfId="8222" xr:uid="{00000000-0005-0000-0000-00000D200000}"/>
    <cellStyle name="Currency 6 2 2 2" xfId="8223" xr:uid="{00000000-0005-0000-0000-00000E200000}"/>
    <cellStyle name="Currency 6 2 2 2 2" xfId="8224" xr:uid="{00000000-0005-0000-0000-00000F200000}"/>
    <cellStyle name="Currency 6 2 2 3" xfId="8225" xr:uid="{00000000-0005-0000-0000-000010200000}"/>
    <cellStyle name="Currency 6 2 2 4" xfId="8226" xr:uid="{00000000-0005-0000-0000-000011200000}"/>
    <cellStyle name="Currency 6 2 2 5" xfId="8227" xr:uid="{00000000-0005-0000-0000-000012200000}"/>
    <cellStyle name="Currency 6 2 3" xfId="8228" xr:uid="{00000000-0005-0000-0000-000013200000}"/>
    <cellStyle name="Currency 6 2 3 2" xfId="8229" xr:uid="{00000000-0005-0000-0000-000014200000}"/>
    <cellStyle name="Currency 6 2 4" xfId="8230" xr:uid="{00000000-0005-0000-0000-000015200000}"/>
    <cellStyle name="Currency 6 2 4 2" xfId="8231" xr:uid="{00000000-0005-0000-0000-000016200000}"/>
    <cellStyle name="Currency 6 2 5" xfId="8232" xr:uid="{00000000-0005-0000-0000-000017200000}"/>
    <cellStyle name="Currency 6 3" xfId="8233" xr:uid="{00000000-0005-0000-0000-000018200000}"/>
    <cellStyle name="Currency 6 3 2" xfId="8234" xr:uid="{00000000-0005-0000-0000-000019200000}"/>
    <cellStyle name="Currency 6 3 2 2" xfId="8235" xr:uid="{00000000-0005-0000-0000-00001A200000}"/>
    <cellStyle name="Currency 6 3 2 2 2" xfId="8236" xr:uid="{00000000-0005-0000-0000-00001B200000}"/>
    <cellStyle name="Currency 6 3 2 3" xfId="8237" xr:uid="{00000000-0005-0000-0000-00001C200000}"/>
    <cellStyle name="Currency 6 3 2 3 2" xfId="8238" xr:uid="{00000000-0005-0000-0000-00001D200000}"/>
    <cellStyle name="Currency 6 3 2 4" xfId="8239" xr:uid="{00000000-0005-0000-0000-00001E200000}"/>
    <cellStyle name="Currency 6 3 3" xfId="8240" xr:uid="{00000000-0005-0000-0000-00001F200000}"/>
    <cellStyle name="Currency 6 3 3 2" xfId="8241" xr:uid="{00000000-0005-0000-0000-000020200000}"/>
    <cellStyle name="Currency 6 3 4" xfId="8242" xr:uid="{00000000-0005-0000-0000-000021200000}"/>
    <cellStyle name="Currency 6 3 5" xfId="8243" xr:uid="{00000000-0005-0000-0000-000022200000}"/>
    <cellStyle name="Currency 6 3 6" xfId="8244" xr:uid="{00000000-0005-0000-0000-000023200000}"/>
    <cellStyle name="Currency 6 4" xfId="8245" xr:uid="{00000000-0005-0000-0000-000024200000}"/>
    <cellStyle name="Currency 6 4 2" xfId="8246" xr:uid="{00000000-0005-0000-0000-000025200000}"/>
    <cellStyle name="Currency 6 5" xfId="8247" xr:uid="{00000000-0005-0000-0000-000026200000}"/>
    <cellStyle name="Currency 6 5 2" xfId="8248" xr:uid="{00000000-0005-0000-0000-000027200000}"/>
    <cellStyle name="Currency 6 6" xfId="8249" xr:uid="{00000000-0005-0000-0000-000028200000}"/>
    <cellStyle name="Currency 6 7" xfId="8250" xr:uid="{00000000-0005-0000-0000-000029200000}"/>
    <cellStyle name="Currency 7" xfId="8251" xr:uid="{00000000-0005-0000-0000-00002A200000}"/>
    <cellStyle name="Currency 7 2" xfId="8252" xr:uid="{00000000-0005-0000-0000-00002B200000}"/>
    <cellStyle name="Currency 7 2 2" xfId="8253" xr:uid="{00000000-0005-0000-0000-00002C200000}"/>
    <cellStyle name="Currency 7 2 3" xfId="8254" xr:uid="{00000000-0005-0000-0000-00002D200000}"/>
    <cellStyle name="Currency 7 2 4" xfId="8255" xr:uid="{00000000-0005-0000-0000-00002E200000}"/>
    <cellStyle name="Currency 7 2 5" xfId="8256" xr:uid="{00000000-0005-0000-0000-00002F200000}"/>
    <cellStyle name="Currency 7 3" xfId="8257" xr:uid="{00000000-0005-0000-0000-000030200000}"/>
    <cellStyle name="Currency 7 3 2" xfId="8258" xr:uid="{00000000-0005-0000-0000-000031200000}"/>
    <cellStyle name="Currency 7 3 2 2" xfId="8259" xr:uid="{00000000-0005-0000-0000-000032200000}"/>
    <cellStyle name="Currency 7 3 3" xfId="8260" xr:uid="{00000000-0005-0000-0000-000033200000}"/>
    <cellStyle name="Currency 7 3 4" xfId="8261" xr:uid="{00000000-0005-0000-0000-000034200000}"/>
    <cellStyle name="Currency 7 3 5" xfId="8262" xr:uid="{00000000-0005-0000-0000-000035200000}"/>
    <cellStyle name="Currency 7 4" xfId="8263" xr:uid="{00000000-0005-0000-0000-000036200000}"/>
    <cellStyle name="Currency 7 4 2" xfId="8264" xr:uid="{00000000-0005-0000-0000-000037200000}"/>
    <cellStyle name="Currency 7 5" xfId="8265" xr:uid="{00000000-0005-0000-0000-000038200000}"/>
    <cellStyle name="Currency 7 6" xfId="8266" xr:uid="{00000000-0005-0000-0000-000039200000}"/>
    <cellStyle name="Currency 7 7" xfId="8267" xr:uid="{00000000-0005-0000-0000-00003A200000}"/>
    <cellStyle name="Currency 7 8" xfId="8268" xr:uid="{00000000-0005-0000-0000-00003B200000}"/>
    <cellStyle name="Currency 8" xfId="8269" xr:uid="{00000000-0005-0000-0000-00003C200000}"/>
    <cellStyle name="Currency 8 2" xfId="8270" xr:uid="{00000000-0005-0000-0000-00003D200000}"/>
    <cellStyle name="Currency 8 2 2" xfId="8271" xr:uid="{00000000-0005-0000-0000-00003E200000}"/>
    <cellStyle name="Currency 8 2 2 2" xfId="8272" xr:uid="{00000000-0005-0000-0000-00003F200000}"/>
    <cellStyle name="Currency 8 2 3" xfId="8273" xr:uid="{00000000-0005-0000-0000-000040200000}"/>
    <cellStyle name="Currency 8 2 3 2" xfId="8274" xr:uid="{00000000-0005-0000-0000-000041200000}"/>
    <cellStyle name="Currency 8 2 4" xfId="8275" xr:uid="{00000000-0005-0000-0000-000042200000}"/>
    <cellStyle name="Currency 8 2 4 2" xfId="8276" xr:uid="{00000000-0005-0000-0000-000043200000}"/>
    <cellStyle name="Currency 8 2 5" xfId="8277" xr:uid="{00000000-0005-0000-0000-000044200000}"/>
    <cellStyle name="Currency 8 3" xfId="8278" xr:uid="{00000000-0005-0000-0000-000045200000}"/>
    <cellStyle name="Currency 8 4" xfId="8279" xr:uid="{00000000-0005-0000-0000-000046200000}"/>
    <cellStyle name="Currency 8 4 2" xfId="8280" xr:uid="{00000000-0005-0000-0000-000047200000}"/>
    <cellStyle name="Currency 8 5" xfId="8281" xr:uid="{00000000-0005-0000-0000-000048200000}"/>
    <cellStyle name="Currency 8 5 2" xfId="8282" xr:uid="{00000000-0005-0000-0000-000049200000}"/>
    <cellStyle name="Currency 8 6" xfId="8283" xr:uid="{00000000-0005-0000-0000-00004A200000}"/>
    <cellStyle name="Currency 9" xfId="7" xr:uid="{00000000-0005-0000-0000-00004B200000}"/>
    <cellStyle name="Currency 9 10" xfId="8284" xr:uid="{00000000-0005-0000-0000-00004C200000}"/>
    <cellStyle name="Currency 9 2" xfId="8285" xr:uid="{00000000-0005-0000-0000-00004D200000}"/>
    <cellStyle name="Currency 9 3" xfId="8286" xr:uid="{00000000-0005-0000-0000-00004E200000}"/>
    <cellStyle name="Currency 9 4" xfId="8287" xr:uid="{00000000-0005-0000-0000-00004F200000}"/>
    <cellStyle name="Currency 9 5" xfId="8288" xr:uid="{00000000-0005-0000-0000-000050200000}"/>
    <cellStyle name="Currency 9 5 2" xfId="8289" xr:uid="{00000000-0005-0000-0000-000051200000}"/>
    <cellStyle name="Currency 9 6" xfId="8290" xr:uid="{00000000-0005-0000-0000-000052200000}"/>
    <cellStyle name="Currency 9 6 2" xfId="8291" xr:uid="{00000000-0005-0000-0000-000053200000}"/>
    <cellStyle name="Currency 9 7" xfId="8292" xr:uid="{00000000-0005-0000-0000-000054200000}"/>
    <cellStyle name="Currency 9 8" xfId="8293" xr:uid="{00000000-0005-0000-0000-000055200000}"/>
    <cellStyle name="Currency 9 9" xfId="8294" xr:uid="{00000000-0005-0000-0000-000056200000}"/>
    <cellStyle name="Currency0" xfId="8295" xr:uid="{00000000-0005-0000-0000-000057200000}"/>
    <cellStyle name="Currency0 2" xfId="8296" xr:uid="{00000000-0005-0000-0000-000058200000}"/>
    <cellStyle name="Currency0_Calc" xfId="8297" xr:uid="{00000000-0005-0000-0000-000059200000}"/>
    <cellStyle name="Date" xfId="8298" xr:uid="{00000000-0005-0000-0000-00005A200000}"/>
    <cellStyle name="Date 2" xfId="8299" xr:uid="{00000000-0005-0000-0000-00005B200000}"/>
    <cellStyle name="Date_Calc" xfId="8300" xr:uid="{00000000-0005-0000-0000-00005C200000}"/>
    <cellStyle name="DateTime" xfId="8301" xr:uid="{00000000-0005-0000-0000-00005D200000}"/>
    <cellStyle name="DateTime 2" xfId="8302" xr:uid="{00000000-0005-0000-0000-00005E200000}"/>
    <cellStyle name="DateTime 2 2" xfId="8303" xr:uid="{00000000-0005-0000-0000-00005F200000}"/>
    <cellStyle name="DateTime 3" xfId="8304" xr:uid="{00000000-0005-0000-0000-000060200000}"/>
    <cellStyle name="Euro" xfId="8305" xr:uid="{00000000-0005-0000-0000-000061200000}"/>
    <cellStyle name="Explanatory Text 2" xfId="8306" xr:uid="{00000000-0005-0000-0000-000062200000}"/>
    <cellStyle name="Explanatory Text 2 2" xfId="8307" xr:uid="{00000000-0005-0000-0000-000063200000}"/>
    <cellStyle name="Explanatory Text 2 2 2" xfId="8308" xr:uid="{00000000-0005-0000-0000-000064200000}"/>
    <cellStyle name="Explanatory Text 2 2 3" xfId="8309" xr:uid="{00000000-0005-0000-0000-000065200000}"/>
    <cellStyle name="Explanatory Text 2 2 4" xfId="8310" xr:uid="{00000000-0005-0000-0000-000066200000}"/>
    <cellStyle name="Explanatory Text 2 3" xfId="8311" xr:uid="{00000000-0005-0000-0000-000067200000}"/>
    <cellStyle name="Explanatory Text 2 3 2" xfId="8312" xr:uid="{00000000-0005-0000-0000-000068200000}"/>
    <cellStyle name="Explanatory Text 2 3 3" xfId="8313" xr:uid="{00000000-0005-0000-0000-000069200000}"/>
    <cellStyle name="Explanatory Text 2 3 4" xfId="8314" xr:uid="{00000000-0005-0000-0000-00006A200000}"/>
    <cellStyle name="Explanatory Text 2 4" xfId="8315" xr:uid="{00000000-0005-0000-0000-00006B200000}"/>
    <cellStyle name="Explanatory Text 2 5" xfId="8316" xr:uid="{00000000-0005-0000-0000-00006C200000}"/>
    <cellStyle name="Explanatory Text 2 6" xfId="8317" xr:uid="{00000000-0005-0000-0000-00006D200000}"/>
    <cellStyle name="Explanatory Text 2 7" xfId="8318" xr:uid="{00000000-0005-0000-0000-00006E200000}"/>
    <cellStyle name="Explanatory Text 2 8" xfId="8319" xr:uid="{00000000-0005-0000-0000-00006F200000}"/>
    <cellStyle name="Explanatory Text 3" xfId="8320" xr:uid="{00000000-0005-0000-0000-000070200000}"/>
    <cellStyle name="Explanatory Text 3 2" xfId="8321" xr:uid="{00000000-0005-0000-0000-000071200000}"/>
    <cellStyle name="Explanatory Text 3 3" xfId="8322" xr:uid="{00000000-0005-0000-0000-000072200000}"/>
    <cellStyle name="Explanatory Text 3 4" xfId="8323" xr:uid="{00000000-0005-0000-0000-000073200000}"/>
    <cellStyle name="Explanatory Text 4" xfId="8324" xr:uid="{00000000-0005-0000-0000-000074200000}"/>
    <cellStyle name="Explanatory Text 5" xfId="8325" xr:uid="{00000000-0005-0000-0000-000075200000}"/>
    <cellStyle name="Explanatory Text 6" xfId="8326" xr:uid="{00000000-0005-0000-0000-000076200000}"/>
    <cellStyle name="FAANormal" xfId="8327" xr:uid="{00000000-0005-0000-0000-000077200000}"/>
    <cellStyle name="FAANormal 2" xfId="8328" xr:uid="{00000000-0005-0000-0000-000078200000}"/>
    <cellStyle name="FAANormal 2 10" xfId="8329" xr:uid="{00000000-0005-0000-0000-000079200000}"/>
    <cellStyle name="FAANormal 2 10 2" xfId="8330" xr:uid="{00000000-0005-0000-0000-00007A200000}"/>
    <cellStyle name="FAANormal 2 10 3" xfId="8331" xr:uid="{00000000-0005-0000-0000-00007B200000}"/>
    <cellStyle name="FAANormal 2 10 4" xfId="8332" xr:uid="{00000000-0005-0000-0000-00007C200000}"/>
    <cellStyle name="FAANormal 2 10 5" xfId="8333" xr:uid="{00000000-0005-0000-0000-00007D200000}"/>
    <cellStyle name="FAANormal 2 11" xfId="8334" xr:uid="{00000000-0005-0000-0000-00007E200000}"/>
    <cellStyle name="FAANormal 2 11 2" xfId="8335" xr:uid="{00000000-0005-0000-0000-00007F200000}"/>
    <cellStyle name="FAANormal 2 11 3" xfId="8336" xr:uid="{00000000-0005-0000-0000-000080200000}"/>
    <cellStyle name="FAANormal 2 11 4" xfId="8337" xr:uid="{00000000-0005-0000-0000-000081200000}"/>
    <cellStyle name="FAANormal 2 11 5" xfId="8338" xr:uid="{00000000-0005-0000-0000-000082200000}"/>
    <cellStyle name="FAANormal 2 12" xfId="8339" xr:uid="{00000000-0005-0000-0000-000083200000}"/>
    <cellStyle name="FAANormal 2 13" xfId="8340" xr:uid="{00000000-0005-0000-0000-000084200000}"/>
    <cellStyle name="FAANormal 2 14" xfId="8341" xr:uid="{00000000-0005-0000-0000-000085200000}"/>
    <cellStyle name="FAANormal 2 2" xfId="8342" xr:uid="{00000000-0005-0000-0000-000086200000}"/>
    <cellStyle name="FAANormal 2 2 2" xfId="8343" xr:uid="{00000000-0005-0000-0000-000087200000}"/>
    <cellStyle name="FAANormal 2 2 2 2" xfId="8344" xr:uid="{00000000-0005-0000-0000-000088200000}"/>
    <cellStyle name="FAANormal 2 2 2 2 2" xfId="8345" xr:uid="{00000000-0005-0000-0000-000089200000}"/>
    <cellStyle name="FAANormal 2 2 2 2 2 2" xfId="8346" xr:uid="{00000000-0005-0000-0000-00008A200000}"/>
    <cellStyle name="FAANormal 2 2 2 2 2 3" xfId="8347" xr:uid="{00000000-0005-0000-0000-00008B200000}"/>
    <cellStyle name="FAANormal 2 2 2 2 2 4" xfId="8348" xr:uid="{00000000-0005-0000-0000-00008C200000}"/>
    <cellStyle name="FAANormal 2 2 2 2 2 5" xfId="8349" xr:uid="{00000000-0005-0000-0000-00008D200000}"/>
    <cellStyle name="FAANormal 2 2 2 2 3" xfId="8350" xr:uid="{00000000-0005-0000-0000-00008E200000}"/>
    <cellStyle name="FAANormal 2 2 2 2 4" xfId="8351" xr:uid="{00000000-0005-0000-0000-00008F200000}"/>
    <cellStyle name="FAANormal 2 2 2 2 5" xfId="8352" xr:uid="{00000000-0005-0000-0000-000090200000}"/>
    <cellStyle name="FAANormal 2 2 2 2 6" xfId="8353" xr:uid="{00000000-0005-0000-0000-000091200000}"/>
    <cellStyle name="FAANormal 2 2 2 2 7" xfId="8354" xr:uid="{00000000-0005-0000-0000-000092200000}"/>
    <cellStyle name="FAANormal 2 2 2 3" xfId="8355" xr:uid="{00000000-0005-0000-0000-000093200000}"/>
    <cellStyle name="FAANormal 2 2 2 3 2" xfId="8356" xr:uid="{00000000-0005-0000-0000-000094200000}"/>
    <cellStyle name="FAANormal 2 2 2 3 3" xfId="8357" xr:uid="{00000000-0005-0000-0000-000095200000}"/>
    <cellStyle name="FAANormal 2 2 2 3 4" xfId="8358" xr:uid="{00000000-0005-0000-0000-000096200000}"/>
    <cellStyle name="FAANormal 2 2 2 3 5" xfId="8359" xr:uid="{00000000-0005-0000-0000-000097200000}"/>
    <cellStyle name="FAANormal 2 2 2 4" xfId="8360" xr:uid="{00000000-0005-0000-0000-000098200000}"/>
    <cellStyle name="FAANormal 2 2 2 5" xfId="8361" xr:uid="{00000000-0005-0000-0000-000099200000}"/>
    <cellStyle name="FAANormal 2 2 2 6" xfId="8362" xr:uid="{00000000-0005-0000-0000-00009A200000}"/>
    <cellStyle name="FAANormal 2 2 2 7" xfId="8363" xr:uid="{00000000-0005-0000-0000-00009B200000}"/>
    <cellStyle name="FAANormal 2 2 2 8" xfId="8364" xr:uid="{00000000-0005-0000-0000-00009C200000}"/>
    <cellStyle name="FAANormal 2 2 3" xfId="8365" xr:uid="{00000000-0005-0000-0000-00009D200000}"/>
    <cellStyle name="FAANormal 2 2 3 2" xfId="8366" xr:uid="{00000000-0005-0000-0000-00009E200000}"/>
    <cellStyle name="FAANormal 2 2 3 2 2" xfId="8367" xr:uid="{00000000-0005-0000-0000-00009F200000}"/>
    <cellStyle name="FAANormal 2 2 3 2 3" xfId="8368" xr:uid="{00000000-0005-0000-0000-0000A0200000}"/>
    <cellStyle name="FAANormal 2 2 3 2 4" xfId="8369" xr:uid="{00000000-0005-0000-0000-0000A1200000}"/>
    <cellStyle name="FAANormal 2 2 3 2 5" xfId="8370" xr:uid="{00000000-0005-0000-0000-0000A2200000}"/>
    <cellStyle name="FAANormal 2 2 3 3" xfId="8371" xr:uid="{00000000-0005-0000-0000-0000A3200000}"/>
    <cellStyle name="FAANormal 2 2 3 4" xfId="8372" xr:uid="{00000000-0005-0000-0000-0000A4200000}"/>
    <cellStyle name="FAANormal 2 2 3 5" xfId="8373" xr:uid="{00000000-0005-0000-0000-0000A5200000}"/>
    <cellStyle name="FAANormal 2 2 3 6" xfId="8374" xr:uid="{00000000-0005-0000-0000-0000A6200000}"/>
    <cellStyle name="FAANormal 2 2 3 7" xfId="8375" xr:uid="{00000000-0005-0000-0000-0000A7200000}"/>
    <cellStyle name="FAANormal 2 2 4" xfId="8376" xr:uid="{00000000-0005-0000-0000-0000A8200000}"/>
    <cellStyle name="FAANormal 2 2 4 2" xfId="8377" xr:uid="{00000000-0005-0000-0000-0000A9200000}"/>
    <cellStyle name="FAANormal 2 2 4 2 2" xfId="8378" xr:uid="{00000000-0005-0000-0000-0000AA200000}"/>
    <cellStyle name="FAANormal 2 2 4 2 3" xfId="8379" xr:uid="{00000000-0005-0000-0000-0000AB200000}"/>
    <cellStyle name="FAANormal 2 2 4 2 4" xfId="8380" xr:uid="{00000000-0005-0000-0000-0000AC200000}"/>
    <cellStyle name="FAANormal 2 2 4 3" xfId="8381" xr:uid="{00000000-0005-0000-0000-0000AD200000}"/>
    <cellStyle name="FAANormal 2 2 4 4" xfId="8382" xr:uid="{00000000-0005-0000-0000-0000AE200000}"/>
    <cellStyle name="FAANormal 2 2 4 5" xfId="8383" xr:uid="{00000000-0005-0000-0000-0000AF200000}"/>
    <cellStyle name="FAANormal 2 2 5" xfId="8384" xr:uid="{00000000-0005-0000-0000-0000B0200000}"/>
    <cellStyle name="FAANormal 2 2 5 2" xfId="8385" xr:uid="{00000000-0005-0000-0000-0000B1200000}"/>
    <cellStyle name="FAANormal 2 2 5 3" xfId="8386" xr:uid="{00000000-0005-0000-0000-0000B2200000}"/>
    <cellStyle name="FAANormal 2 2 5 4" xfId="8387" xr:uid="{00000000-0005-0000-0000-0000B3200000}"/>
    <cellStyle name="FAANormal 2 2 5 5" xfId="8388" xr:uid="{00000000-0005-0000-0000-0000B4200000}"/>
    <cellStyle name="FAANormal 2 2 6" xfId="8389" xr:uid="{00000000-0005-0000-0000-0000B5200000}"/>
    <cellStyle name="FAANormal 2 2 6 2" xfId="8390" xr:uid="{00000000-0005-0000-0000-0000B6200000}"/>
    <cellStyle name="FAANormal 2 2 6 3" xfId="8391" xr:uid="{00000000-0005-0000-0000-0000B7200000}"/>
    <cellStyle name="FAANormal 2 2 6 4" xfId="8392" xr:uid="{00000000-0005-0000-0000-0000B8200000}"/>
    <cellStyle name="FAANormal 2 2 6 5" xfId="8393" xr:uid="{00000000-0005-0000-0000-0000B9200000}"/>
    <cellStyle name="FAANormal 2 2 7" xfId="8394" xr:uid="{00000000-0005-0000-0000-0000BA200000}"/>
    <cellStyle name="FAANormal 2 2 8" xfId="8395" xr:uid="{00000000-0005-0000-0000-0000BB200000}"/>
    <cellStyle name="FAANormal 2 2 9" xfId="8396" xr:uid="{00000000-0005-0000-0000-0000BC200000}"/>
    <cellStyle name="FAANormal 2 3" xfId="8397" xr:uid="{00000000-0005-0000-0000-0000BD200000}"/>
    <cellStyle name="FAANormal 2 3 2" xfId="8398" xr:uid="{00000000-0005-0000-0000-0000BE200000}"/>
    <cellStyle name="FAANormal 2 3 2 2" xfId="8399" xr:uid="{00000000-0005-0000-0000-0000BF200000}"/>
    <cellStyle name="FAANormal 2 3 2 2 2" xfId="8400" xr:uid="{00000000-0005-0000-0000-0000C0200000}"/>
    <cellStyle name="FAANormal 2 3 2 2 3" xfId="8401" xr:uid="{00000000-0005-0000-0000-0000C1200000}"/>
    <cellStyle name="FAANormal 2 3 2 2 4" xfId="8402" xr:uid="{00000000-0005-0000-0000-0000C2200000}"/>
    <cellStyle name="FAANormal 2 3 2 2 5" xfId="8403" xr:uid="{00000000-0005-0000-0000-0000C3200000}"/>
    <cellStyle name="FAANormal 2 3 2 3" xfId="8404" xr:uid="{00000000-0005-0000-0000-0000C4200000}"/>
    <cellStyle name="FAANormal 2 3 2 4" xfId="8405" xr:uid="{00000000-0005-0000-0000-0000C5200000}"/>
    <cellStyle name="FAANormal 2 3 2 5" xfId="8406" xr:uid="{00000000-0005-0000-0000-0000C6200000}"/>
    <cellStyle name="FAANormal 2 3 2 6" xfId="8407" xr:uid="{00000000-0005-0000-0000-0000C7200000}"/>
    <cellStyle name="FAANormal 2 3 2 7" xfId="8408" xr:uid="{00000000-0005-0000-0000-0000C8200000}"/>
    <cellStyle name="FAANormal 2 3 3" xfId="8409" xr:uid="{00000000-0005-0000-0000-0000C9200000}"/>
    <cellStyle name="FAANormal 2 3 3 2" xfId="8410" xr:uid="{00000000-0005-0000-0000-0000CA200000}"/>
    <cellStyle name="FAANormal 2 3 3 2 2" xfId="8411" xr:uid="{00000000-0005-0000-0000-0000CB200000}"/>
    <cellStyle name="FAANormal 2 3 3 2 3" xfId="8412" xr:uid="{00000000-0005-0000-0000-0000CC200000}"/>
    <cellStyle name="FAANormal 2 3 3 2 4" xfId="8413" xr:uid="{00000000-0005-0000-0000-0000CD200000}"/>
    <cellStyle name="FAANormal 2 3 3 3" xfId="8414" xr:uid="{00000000-0005-0000-0000-0000CE200000}"/>
    <cellStyle name="FAANormal 2 3 3 4" xfId="8415" xr:uid="{00000000-0005-0000-0000-0000CF200000}"/>
    <cellStyle name="FAANormal 2 3 3 5" xfId="8416" xr:uid="{00000000-0005-0000-0000-0000D0200000}"/>
    <cellStyle name="FAANormal 2 3 4" xfId="8417" xr:uid="{00000000-0005-0000-0000-0000D1200000}"/>
    <cellStyle name="FAANormal 2 3 4 2" xfId="8418" xr:uid="{00000000-0005-0000-0000-0000D2200000}"/>
    <cellStyle name="FAANormal 2 3 4 3" xfId="8419" xr:uid="{00000000-0005-0000-0000-0000D3200000}"/>
    <cellStyle name="FAANormal 2 3 4 4" xfId="8420" xr:uid="{00000000-0005-0000-0000-0000D4200000}"/>
    <cellStyle name="FAANormal 2 3 4 5" xfId="8421" xr:uid="{00000000-0005-0000-0000-0000D5200000}"/>
    <cellStyle name="FAANormal 2 3 5" xfId="8422" xr:uid="{00000000-0005-0000-0000-0000D6200000}"/>
    <cellStyle name="FAANormal 2 3 5 2" xfId="8423" xr:uid="{00000000-0005-0000-0000-0000D7200000}"/>
    <cellStyle name="FAANormal 2 3 5 3" xfId="8424" xr:uid="{00000000-0005-0000-0000-0000D8200000}"/>
    <cellStyle name="FAANormal 2 3 5 4" xfId="8425" xr:uid="{00000000-0005-0000-0000-0000D9200000}"/>
    <cellStyle name="FAANormal 2 3 5 5" xfId="8426" xr:uid="{00000000-0005-0000-0000-0000DA200000}"/>
    <cellStyle name="FAANormal 2 3 6" xfId="8427" xr:uid="{00000000-0005-0000-0000-0000DB200000}"/>
    <cellStyle name="FAANormal 2 3 7" xfId="8428" xr:uid="{00000000-0005-0000-0000-0000DC200000}"/>
    <cellStyle name="FAANormal 2 3 8" xfId="8429" xr:uid="{00000000-0005-0000-0000-0000DD200000}"/>
    <cellStyle name="FAANormal 2 4" xfId="8430" xr:uid="{00000000-0005-0000-0000-0000DE200000}"/>
    <cellStyle name="FAANormal 2 4 2" xfId="8431" xr:uid="{00000000-0005-0000-0000-0000DF200000}"/>
    <cellStyle name="FAANormal 2 4 2 2" xfId="8432" xr:uid="{00000000-0005-0000-0000-0000E0200000}"/>
    <cellStyle name="FAANormal 2 4 2 2 2" xfId="8433" xr:uid="{00000000-0005-0000-0000-0000E1200000}"/>
    <cellStyle name="FAANormal 2 4 2 2 3" xfId="8434" xr:uid="{00000000-0005-0000-0000-0000E2200000}"/>
    <cellStyle name="FAANormal 2 4 2 2 4" xfId="8435" xr:uid="{00000000-0005-0000-0000-0000E3200000}"/>
    <cellStyle name="FAANormal 2 4 2 2 5" xfId="8436" xr:uid="{00000000-0005-0000-0000-0000E4200000}"/>
    <cellStyle name="FAANormal 2 4 2 3" xfId="8437" xr:uid="{00000000-0005-0000-0000-0000E5200000}"/>
    <cellStyle name="FAANormal 2 4 2 4" xfId="8438" xr:uid="{00000000-0005-0000-0000-0000E6200000}"/>
    <cellStyle name="FAANormal 2 4 2 5" xfId="8439" xr:uid="{00000000-0005-0000-0000-0000E7200000}"/>
    <cellStyle name="FAANormal 2 4 2 6" xfId="8440" xr:uid="{00000000-0005-0000-0000-0000E8200000}"/>
    <cellStyle name="FAANormal 2 4 2 7" xfId="8441" xr:uid="{00000000-0005-0000-0000-0000E9200000}"/>
    <cellStyle name="FAANormal 2 4 3" xfId="8442" xr:uid="{00000000-0005-0000-0000-0000EA200000}"/>
    <cellStyle name="FAANormal 2 4 3 2" xfId="8443" xr:uid="{00000000-0005-0000-0000-0000EB200000}"/>
    <cellStyle name="FAANormal 2 4 3 2 2" xfId="8444" xr:uid="{00000000-0005-0000-0000-0000EC200000}"/>
    <cellStyle name="FAANormal 2 4 3 2 3" xfId="8445" xr:uid="{00000000-0005-0000-0000-0000ED200000}"/>
    <cellStyle name="FAANormal 2 4 3 2 4" xfId="8446" xr:uid="{00000000-0005-0000-0000-0000EE200000}"/>
    <cellStyle name="FAANormal 2 4 3 3" xfId="8447" xr:uid="{00000000-0005-0000-0000-0000EF200000}"/>
    <cellStyle name="FAANormal 2 4 3 4" xfId="8448" xr:uid="{00000000-0005-0000-0000-0000F0200000}"/>
    <cellStyle name="FAANormal 2 4 3 5" xfId="8449" xr:uid="{00000000-0005-0000-0000-0000F1200000}"/>
    <cellStyle name="FAANormal 2 4 4" xfId="8450" xr:uid="{00000000-0005-0000-0000-0000F2200000}"/>
    <cellStyle name="FAANormal 2 4 4 2" xfId="8451" xr:uid="{00000000-0005-0000-0000-0000F3200000}"/>
    <cellStyle name="FAANormal 2 4 4 3" xfId="8452" xr:uid="{00000000-0005-0000-0000-0000F4200000}"/>
    <cellStyle name="FAANormal 2 4 4 4" xfId="8453" xr:uid="{00000000-0005-0000-0000-0000F5200000}"/>
    <cellStyle name="FAANormal 2 4 4 5" xfId="8454" xr:uid="{00000000-0005-0000-0000-0000F6200000}"/>
    <cellStyle name="FAANormal 2 4 5" xfId="8455" xr:uid="{00000000-0005-0000-0000-0000F7200000}"/>
    <cellStyle name="FAANormal 2 4 5 2" xfId="8456" xr:uid="{00000000-0005-0000-0000-0000F8200000}"/>
    <cellStyle name="FAANormal 2 4 5 3" xfId="8457" xr:uid="{00000000-0005-0000-0000-0000F9200000}"/>
    <cellStyle name="FAANormal 2 4 5 4" xfId="8458" xr:uid="{00000000-0005-0000-0000-0000FA200000}"/>
    <cellStyle name="FAANormal 2 4 5 5" xfId="8459" xr:uid="{00000000-0005-0000-0000-0000FB200000}"/>
    <cellStyle name="FAANormal 2 4 6" xfId="8460" xr:uid="{00000000-0005-0000-0000-0000FC200000}"/>
    <cellStyle name="FAANormal 2 4 7" xfId="8461" xr:uid="{00000000-0005-0000-0000-0000FD200000}"/>
    <cellStyle name="FAANormal 2 4 8" xfId="8462" xr:uid="{00000000-0005-0000-0000-0000FE200000}"/>
    <cellStyle name="FAANormal 2 5" xfId="8463" xr:uid="{00000000-0005-0000-0000-0000FF200000}"/>
    <cellStyle name="FAANormal 2 5 10" xfId="8464" xr:uid="{00000000-0005-0000-0000-000000210000}"/>
    <cellStyle name="FAANormal 2 5 2" xfId="8465" xr:uid="{00000000-0005-0000-0000-000001210000}"/>
    <cellStyle name="FAANormal 2 5 2 2" xfId="8466" xr:uid="{00000000-0005-0000-0000-000002210000}"/>
    <cellStyle name="FAANormal 2 5 2 2 2" xfId="8467" xr:uid="{00000000-0005-0000-0000-000003210000}"/>
    <cellStyle name="FAANormal 2 5 2 2 3" xfId="8468" xr:uid="{00000000-0005-0000-0000-000004210000}"/>
    <cellStyle name="FAANormal 2 5 2 2 4" xfId="8469" xr:uid="{00000000-0005-0000-0000-000005210000}"/>
    <cellStyle name="FAANormal 2 5 2 2 5" xfId="8470" xr:uid="{00000000-0005-0000-0000-000006210000}"/>
    <cellStyle name="FAANormal 2 5 2 3" xfId="8471" xr:uid="{00000000-0005-0000-0000-000007210000}"/>
    <cellStyle name="FAANormal 2 5 2 4" xfId="8472" xr:uid="{00000000-0005-0000-0000-000008210000}"/>
    <cellStyle name="FAANormal 2 5 2 5" xfId="8473" xr:uid="{00000000-0005-0000-0000-000009210000}"/>
    <cellStyle name="FAANormal 2 5 2 6" xfId="8474" xr:uid="{00000000-0005-0000-0000-00000A210000}"/>
    <cellStyle name="FAANormal 2 5 2 7" xfId="8475" xr:uid="{00000000-0005-0000-0000-00000B210000}"/>
    <cellStyle name="FAANormal 2 5 3" xfId="8476" xr:uid="{00000000-0005-0000-0000-00000C210000}"/>
    <cellStyle name="FAANormal 2 5 3 2" xfId="8477" xr:uid="{00000000-0005-0000-0000-00000D210000}"/>
    <cellStyle name="FAANormal 2 5 3 2 2" xfId="8478" xr:uid="{00000000-0005-0000-0000-00000E210000}"/>
    <cellStyle name="FAANormal 2 5 3 2 3" xfId="8479" xr:uid="{00000000-0005-0000-0000-00000F210000}"/>
    <cellStyle name="FAANormal 2 5 3 2 4" xfId="8480" xr:uid="{00000000-0005-0000-0000-000010210000}"/>
    <cellStyle name="FAANormal 2 5 3 3" xfId="8481" xr:uid="{00000000-0005-0000-0000-000011210000}"/>
    <cellStyle name="FAANormal 2 5 3 4" xfId="8482" xr:uid="{00000000-0005-0000-0000-000012210000}"/>
    <cellStyle name="FAANormal 2 5 3 5" xfId="8483" xr:uid="{00000000-0005-0000-0000-000013210000}"/>
    <cellStyle name="FAANormal 2 5 4" xfId="8484" xr:uid="{00000000-0005-0000-0000-000014210000}"/>
    <cellStyle name="FAANormal 2 5 4 2" xfId="8485" xr:uid="{00000000-0005-0000-0000-000015210000}"/>
    <cellStyle name="FAANormal 2 5 4 2 2" xfId="8486" xr:uid="{00000000-0005-0000-0000-000016210000}"/>
    <cellStyle name="FAANormal 2 5 4 2 3" xfId="8487" xr:uid="{00000000-0005-0000-0000-000017210000}"/>
    <cellStyle name="FAANormal 2 5 4 2 4" xfId="8488" xr:uid="{00000000-0005-0000-0000-000018210000}"/>
    <cellStyle name="FAANormal 2 5 4 3" xfId="8489" xr:uid="{00000000-0005-0000-0000-000019210000}"/>
    <cellStyle name="FAANormal 2 5 4 4" xfId="8490" xr:uid="{00000000-0005-0000-0000-00001A210000}"/>
    <cellStyle name="FAANormal 2 5 4 5" xfId="8491" xr:uid="{00000000-0005-0000-0000-00001B210000}"/>
    <cellStyle name="FAANormal 2 5 5" xfId="8492" xr:uid="{00000000-0005-0000-0000-00001C210000}"/>
    <cellStyle name="FAANormal 2 5 5 2" xfId="8493" xr:uid="{00000000-0005-0000-0000-00001D210000}"/>
    <cellStyle name="FAANormal 2 5 5 3" xfId="8494" xr:uid="{00000000-0005-0000-0000-00001E210000}"/>
    <cellStyle name="FAANormal 2 5 5 4" xfId="8495" xr:uid="{00000000-0005-0000-0000-00001F210000}"/>
    <cellStyle name="FAANormal 2 5 5 5" xfId="8496" xr:uid="{00000000-0005-0000-0000-000020210000}"/>
    <cellStyle name="FAANormal 2 5 6" xfId="8497" xr:uid="{00000000-0005-0000-0000-000021210000}"/>
    <cellStyle name="FAANormal 2 5 6 2" xfId="8498" xr:uid="{00000000-0005-0000-0000-000022210000}"/>
    <cellStyle name="FAANormal 2 5 6 3" xfId="8499" xr:uid="{00000000-0005-0000-0000-000023210000}"/>
    <cellStyle name="FAANormal 2 5 6 4" xfId="8500" xr:uid="{00000000-0005-0000-0000-000024210000}"/>
    <cellStyle name="FAANormal 2 5 6 5" xfId="8501" xr:uid="{00000000-0005-0000-0000-000025210000}"/>
    <cellStyle name="FAANormal 2 5 7" xfId="8502" xr:uid="{00000000-0005-0000-0000-000026210000}"/>
    <cellStyle name="FAANormal 2 5 8" xfId="8503" xr:uid="{00000000-0005-0000-0000-000027210000}"/>
    <cellStyle name="FAANormal 2 5 9" xfId="8504" xr:uid="{00000000-0005-0000-0000-000028210000}"/>
    <cellStyle name="FAANormal 2 6" xfId="8505" xr:uid="{00000000-0005-0000-0000-000029210000}"/>
    <cellStyle name="FAANormal 2 6 2" xfId="8506" xr:uid="{00000000-0005-0000-0000-00002A210000}"/>
    <cellStyle name="FAANormal 2 6 2 2" xfId="8507" xr:uid="{00000000-0005-0000-0000-00002B210000}"/>
    <cellStyle name="FAANormal 2 6 2 2 2" xfId="8508" xr:uid="{00000000-0005-0000-0000-00002C210000}"/>
    <cellStyle name="FAANormal 2 6 2 2 3" xfId="8509" xr:uid="{00000000-0005-0000-0000-00002D210000}"/>
    <cellStyle name="FAANormal 2 6 2 2 4" xfId="8510" xr:uid="{00000000-0005-0000-0000-00002E210000}"/>
    <cellStyle name="FAANormal 2 6 2 2 5" xfId="8511" xr:uid="{00000000-0005-0000-0000-00002F210000}"/>
    <cellStyle name="FAANormal 2 6 2 3" xfId="8512" xr:uid="{00000000-0005-0000-0000-000030210000}"/>
    <cellStyle name="FAANormal 2 6 2 4" xfId="8513" xr:uid="{00000000-0005-0000-0000-000031210000}"/>
    <cellStyle name="FAANormal 2 6 2 5" xfId="8514" xr:uid="{00000000-0005-0000-0000-000032210000}"/>
    <cellStyle name="FAANormal 2 6 2 6" xfId="8515" xr:uid="{00000000-0005-0000-0000-000033210000}"/>
    <cellStyle name="FAANormal 2 6 2 7" xfId="8516" xr:uid="{00000000-0005-0000-0000-000034210000}"/>
    <cellStyle name="FAANormal 2 6 3" xfId="8517" xr:uid="{00000000-0005-0000-0000-000035210000}"/>
    <cellStyle name="FAANormal 2 6 3 2" xfId="8518" xr:uid="{00000000-0005-0000-0000-000036210000}"/>
    <cellStyle name="FAANormal 2 6 3 2 2" xfId="8519" xr:uid="{00000000-0005-0000-0000-000037210000}"/>
    <cellStyle name="FAANormal 2 6 3 2 3" xfId="8520" xr:uid="{00000000-0005-0000-0000-000038210000}"/>
    <cellStyle name="FAANormal 2 6 3 2 4" xfId="8521" xr:uid="{00000000-0005-0000-0000-000039210000}"/>
    <cellStyle name="FAANormal 2 6 3 3" xfId="8522" xr:uid="{00000000-0005-0000-0000-00003A210000}"/>
    <cellStyle name="FAANormal 2 6 3 4" xfId="8523" xr:uid="{00000000-0005-0000-0000-00003B210000}"/>
    <cellStyle name="FAANormal 2 6 3 5" xfId="8524" xr:uid="{00000000-0005-0000-0000-00003C210000}"/>
    <cellStyle name="FAANormal 2 6 4" xfId="8525" xr:uid="{00000000-0005-0000-0000-00003D210000}"/>
    <cellStyle name="FAANormal 2 6 4 2" xfId="8526" xr:uid="{00000000-0005-0000-0000-00003E210000}"/>
    <cellStyle name="FAANormal 2 6 4 3" xfId="8527" xr:uid="{00000000-0005-0000-0000-00003F210000}"/>
    <cellStyle name="FAANormal 2 6 4 4" xfId="8528" xr:uid="{00000000-0005-0000-0000-000040210000}"/>
    <cellStyle name="FAANormal 2 6 4 5" xfId="8529" xr:uid="{00000000-0005-0000-0000-000041210000}"/>
    <cellStyle name="FAANormal 2 6 5" xfId="8530" xr:uid="{00000000-0005-0000-0000-000042210000}"/>
    <cellStyle name="FAANormal 2 6 5 2" xfId="8531" xr:uid="{00000000-0005-0000-0000-000043210000}"/>
    <cellStyle name="FAANormal 2 6 5 3" xfId="8532" xr:uid="{00000000-0005-0000-0000-000044210000}"/>
    <cellStyle name="FAANormal 2 6 5 4" xfId="8533" xr:uid="{00000000-0005-0000-0000-000045210000}"/>
    <cellStyle name="FAANormal 2 6 5 5" xfId="8534" xr:uid="{00000000-0005-0000-0000-000046210000}"/>
    <cellStyle name="FAANormal 2 6 6" xfId="8535" xr:uid="{00000000-0005-0000-0000-000047210000}"/>
    <cellStyle name="FAANormal 2 6 7" xfId="8536" xr:uid="{00000000-0005-0000-0000-000048210000}"/>
    <cellStyle name="FAANormal 2 6 8" xfId="8537" xr:uid="{00000000-0005-0000-0000-000049210000}"/>
    <cellStyle name="FAANormal 2 7" xfId="8538" xr:uid="{00000000-0005-0000-0000-00004A210000}"/>
    <cellStyle name="FAANormal 2 7 2" xfId="8539" xr:uid="{00000000-0005-0000-0000-00004B210000}"/>
    <cellStyle name="FAANormal 2 7 2 2" xfId="8540" xr:uid="{00000000-0005-0000-0000-00004C210000}"/>
    <cellStyle name="FAANormal 2 7 2 2 2" xfId="8541" xr:uid="{00000000-0005-0000-0000-00004D210000}"/>
    <cellStyle name="FAANormal 2 7 2 2 3" xfId="8542" xr:uid="{00000000-0005-0000-0000-00004E210000}"/>
    <cellStyle name="FAANormal 2 7 2 2 4" xfId="8543" xr:uid="{00000000-0005-0000-0000-00004F210000}"/>
    <cellStyle name="FAANormal 2 7 2 2 5" xfId="8544" xr:uid="{00000000-0005-0000-0000-000050210000}"/>
    <cellStyle name="FAANormal 2 7 2 3" xfId="8545" xr:uid="{00000000-0005-0000-0000-000051210000}"/>
    <cellStyle name="FAANormal 2 7 2 4" xfId="8546" xr:uid="{00000000-0005-0000-0000-000052210000}"/>
    <cellStyle name="FAANormal 2 7 2 5" xfId="8547" xr:uid="{00000000-0005-0000-0000-000053210000}"/>
    <cellStyle name="FAANormal 2 7 2 6" xfId="8548" xr:uid="{00000000-0005-0000-0000-000054210000}"/>
    <cellStyle name="FAANormal 2 7 2 7" xfId="8549" xr:uid="{00000000-0005-0000-0000-000055210000}"/>
    <cellStyle name="FAANormal 2 7 3" xfId="8550" xr:uid="{00000000-0005-0000-0000-000056210000}"/>
    <cellStyle name="FAANormal 2 7 3 2" xfId="8551" xr:uid="{00000000-0005-0000-0000-000057210000}"/>
    <cellStyle name="FAANormal 2 7 3 3" xfId="8552" xr:uid="{00000000-0005-0000-0000-000058210000}"/>
    <cellStyle name="FAANormal 2 7 3 4" xfId="8553" xr:uid="{00000000-0005-0000-0000-000059210000}"/>
    <cellStyle name="FAANormal 2 7 3 5" xfId="8554" xr:uid="{00000000-0005-0000-0000-00005A210000}"/>
    <cellStyle name="FAANormal 2 7 4" xfId="8555" xr:uid="{00000000-0005-0000-0000-00005B210000}"/>
    <cellStyle name="FAANormal 2 7 5" xfId="8556" xr:uid="{00000000-0005-0000-0000-00005C210000}"/>
    <cellStyle name="FAANormal 2 7 6" xfId="8557" xr:uid="{00000000-0005-0000-0000-00005D210000}"/>
    <cellStyle name="FAANormal 2 7 7" xfId="8558" xr:uid="{00000000-0005-0000-0000-00005E210000}"/>
    <cellStyle name="FAANormal 2 7 8" xfId="8559" xr:uid="{00000000-0005-0000-0000-00005F210000}"/>
    <cellStyle name="FAANormal 2 8" xfId="8560" xr:uid="{00000000-0005-0000-0000-000060210000}"/>
    <cellStyle name="FAANormal 2 8 2" xfId="8561" xr:uid="{00000000-0005-0000-0000-000061210000}"/>
    <cellStyle name="FAANormal 2 8 2 2" xfId="8562" xr:uid="{00000000-0005-0000-0000-000062210000}"/>
    <cellStyle name="FAANormal 2 8 2 3" xfId="8563" xr:uid="{00000000-0005-0000-0000-000063210000}"/>
    <cellStyle name="FAANormal 2 8 2 4" xfId="8564" xr:uid="{00000000-0005-0000-0000-000064210000}"/>
    <cellStyle name="FAANormal 2 8 2 5" xfId="8565" xr:uid="{00000000-0005-0000-0000-000065210000}"/>
    <cellStyle name="FAANormal 2 8 3" xfId="8566" xr:uid="{00000000-0005-0000-0000-000066210000}"/>
    <cellStyle name="FAANormal 2 8 4" xfId="8567" xr:uid="{00000000-0005-0000-0000-000067210000}"/>
    <cellStyle name="FAANormal 2 8 5" xfId="8568" xr:uid="{00000000-0005-0000-0000-000068210000}"/>
    <cellStyle name="FAANormal 2 8 6" xfId="8569" xr:uid="{00000000-0005-0000-0000-000069210000}"/>
    <cellStyle name="FAANormal 2 8 7" xfId="8570" xr:uid="{00000000-0005-0000-0000-00006A210000}"/>
    <cellStyle name="FAANormal 2 9" xfId="8571" xr:uid="{00000000-0005-0000-0000-00006B210000}"/>
    <cellStyle name="FAANormal 2 9 2" xfId="8572" xr:uid="{00000000-0005-0000-0000-00006C210000}"/>
    <cellStyle name="FAANormal 2 9 2 2" xfId="8573" xr:uid="{00000000-0005-0000-0000-00006D210000}"/>
    <cellStyle name="FAANormal 2 9 2 3" xfId="8574" xr:uid="{00000000-0005-0000-0000-00006E210000}"/>
    <cellStyle name="FAANormal 2 9 2 4" xfId="8575" xr:uid="{00000000-0005-0000-0000-00006F210000}"/>
    <cellStyle name="FAANormal 2 9 3" xfId="8576" xr:uid="{00000000-0005-0000-0000-000070210000}"/>
    <cellStyle name="FAANormal 2 9 4" xfId="8577" xr:uid="{00000000-0005-0000-0000-000071210000}"/>
    <cellStyle name="FAANormal 2 9 5" xfId="8578" xr:uid="{00000000-0005-0000-0000-000072210000}"/>
    <cellStyle name="FAANormal 3" xfId="8579" xr:uid="{00000000-0005-0000-0000-000073210000}"/>
    <cellStyle name="FAANormal 3 2" xfId="8580" xr:uid="{00000000-0005-0000-0000-000074210000}"/>
    <cellStyle name="FAANormal 3 2 2" xfId="8581" xr:uid="{00000000-0005-0000-0000-000075210000}"/>
    <cellStyle name="FAANormal 3 2 2 2" xfId="8582" xr:uid="{00000000-0005-0000-0000-000076210000}"/>
    <cellStyle name="FAANormal 3 2 2 3" xfId="8583" xr:uid="{00000000-0005-0000-0000-000077210000}"/>
    <cellStyle name="FAANormal 3 2 2 4" xfId="8584" xr:uid="{00000000-0005-0000-0000-000078210000}"/>
    <cellStyle name="FAANormal 3 2 2 5" xfId="8585" xr:uid="{00000000-0005-0000-0000-000079210000}"/>
    <cellStyle name="FAANormal 3 2 3" xfId="8586" xr:uid="{00000000-0005-0000-0000-00007A210000}"/>
    <cellStyle name="FAANormal 3 2 4" xfId="8587" xr:uid="{00000000-0005-0000-0000-00007B210000}"/>
    <cellStyle name="FAANormal 3 2 5" xfId="8588" xr:uid="{00000000-0005-0000-0000-00007C210000}"/>
    <cellStyle name="FAANormal 3 2 6" xfId="8589" xr:uid="{00000000-0005-0000-0000-00007D210000}"/>
    <cellStyle name="FAANormal 3 2 7" xfId="8590" xr:uid="{00000000-0005-0000-0000-00007E210000}"/>
    <cellStyle name="FAANormal 3 3" xfId="8591" xr:uid="{00000000-0005-0000-0000-00007F210000}"/>
    <cellStyle name="FAANormal 3 3 2" xfId="8592" xr:uid="{00000000-0005-0000-0000-000080210000}"/>
    <cellStyle name="FAANormal 3 3 2 2" xfId="8593" xr:uid="{00000000-0005-0000-0000-000081210000}"/>
    <cellStyle name="FAANormal 3 3 2 3" xfId="8594" xr:uid="{00000000-0005-0000-0000-000082210000}"/>
    <cellStyle name="FAANormal 3 3 2 4" xfId="8595" xr:uid="{00000000-0005-0000-0000-000083210000}"/>
    <cellStyle name="FAANormal 3 3 3" xfId="8596" xr:uid="{00000000-0005-0000-0000-000084210000}"/>
    <cellStyle name="FAANormal 3 3 4" xfId="8597" xr:uid="{00000000-0005-0000-0000-000085210000}"/>
    <cellStyle name="FAANormal 3 3 5" xfId="8598" xr:uid="{00000000-0005-0000-0000-000086210000}"/>
    <cellStyle name="FAANormal 3 4" xfId="8599" xr:uid="{00000000-0005-0000-0000-000087210000}"/>
    <cellStyle name="FAANormal 3 4 2" xfId="8600" xr:uid="{00000000-0005-0000-0000-000088210000}"/>
    <cellStyle name="FAANormal 3 4 3" xfId="8601" xr:uid="{00000000-0005-0000-0000-000089210000}"/>
    <cellStyle name="FAANormal 3 4 4" xfId="8602" xr:uid="{00000000-0005-0000-0000-00008A210000}"/>
    <cellStyle name="FAANormal 3 4 5" xfId="8603" xr:uid="{00000000-0005-0000-0000-00008B210000}"/>
    <cellStyle name="FAANormal 3 5" xfId="8604" xr:uid="{00000000-0005-0000-0000-00008C210000}"/>
    <cellStyle name="FAANormal 3 5 2" xfId="8605" xr:uid="{00000000-0005-0000-0000-00008D210000}"/>
    <cellStyle name="FAANormal 3 5 3" xfId="8606" xr:uid="{00000000-0005-0000-0000-00008E210000}"/>
    <cellStyle name="FAANormal 3 5 4" xfId="8607" xr:uid="{00000000-0005-0000-0000-00008F210000}"/>
    <cellStyle name="FAANormal 3 5 5" xfId="8608" xr:uid="{00000000-0005-0000-0000-000090210000}"/>
    <cellStyle name="FAANormal 3 6" xfId="8609" xr:uid="{00000000-0005-0000-0000-000091210000}"/>
    <cellStyle name="FAANormal 3 7" xfId="8610" xr:uid="{00000000-0005-0000-0000-000092210000}"/>
    <cellStyle name="FAANormal 3 8" xfId="8611" xr:uid="{00000000-0005-0000-0000-000093210000}"/>
    <cellStyle name="FAANormal 4" xfId="8612" xr:uid="{00000000-0005-0000-0000-000094210000}"/>
    <cellStyle name="FAANormal 4 2" xfId="8613" xr:uid="{00000000-0005-0000-0000-000095210000}"/>
    <cellStyle name="FAANormal 4 2 2" xfId="8614" xr:uid="{00000000-0005-0000-0000-000096210000}"/>
    <cellStyle name="FAANormal 4 2 3" xfId="8615" xr:uid="{00000000-0005-0000-0000-000097210000}"/>
    <cellStyle name="FAANormal 4 2 4" xfId="8616" xr:uid="{00000000-0005-0000-0000-000098210000}"/>
    <cellStyle name="FAANormal 4 2 5" xfId="8617" xr:uid="{00000000-0005-0000-0000-000099210000}"/>
    <cellStyle name="FAANormal 4 3" xfId="8618" xr:uid="{00000000-0005-0000-0000-00009A210000}"/>
    <cellStyle name="FAANormal 4 4" xfId="8619" xr:uid="{00000000-0005-0000-0000-00009B210000}"/>
    <cellStyle name="FAANormal 4 5" xfId="8620" xr:uid="{00000000-0005-0000-0000-00009C210000}"/>
    <cellStyle name="FAANormal 4 6" xfId="8621" xr:uid="{00000000-0005-0000-0000-00009D210000}"/>
    <cellStyle name="FAANormal 4 7" xfId="8622" xr:uid="{00000000-0005-0000-0000-00009E210000}"/>
    <cellStyle name="FAANormal 5" xfId="8623" xr:uid="{00000000-0005-0000-0000-00009F210000}"/>
    <cellStyle name="FAANormal 5 2" xfId="8624" xr:uid="{00000000-0005-0000-0000-0000A0210000}"/>
    <cellStyle name="FAANormal 5 3" xfId="8625" xr:uid="{00000000-0005-0000-0000-0000A1210000}"/>
    <cellStyle name="FAANormal 5 4" xfId="8626" xr:uid="{00000000-0005-0000-0000-0000A2210000}"/>
    <cellStyle name="FAANormal 5 5" xfId="8627" xr:uid="{00000000-0005-0000-0000-0000A3210000}"/>
    <cellStyle name="FAANormal 6" xfId="8628" xr:uid="{00000000-0005-0000-0000-0000A4210000}"/>
    <cellStyle name="FAANormal 7" xfId="8629" xr:uid="{00000000-0005-0000-0000-0000A5210000}"/>
    <cellStyle name="FAANormal 8" xfId="8630" xr:uid="{00000000-0005-0000-0000-0000A6210000}"/>
    <cellStyle name="FAANormal 9" xfId="8631" xr:uid="{00000000-0005-0000-0000-0000A7210000}"/>
    <cellStyle name="Fixed" xfId="8632" xr:uid="{00000000-0005-0000-0000-0000A8210000}"/>
    <cellStyle name="Fixed 2" xfId="8633" xr:uid="{00000000-0005-0000-0000-0000A9210000}"/>
    <cellStyle name="Fixed_Calc" xfId="8634" xr:uid="{00000000-0005-0000-0000-0000AA210000}"/>
    <cellStyle name="Good 2" xfId="8635" xr:uid="{00000000-0005-0000-0000-0000AB210000}"/>
    <cellStyle name="Good 2 2" xfId="8636" xr:uid="{00000000-0005-0000-0000-0000AC210000}"/>
    <cellStyle name="Good 2 2 2" xfId="8637" xr:uid="{00000000-0005-0000-0000-0000AD210000}"/>
    <cellStyle name="Good 2 2 3" xfId="8638" xr:uid="{00000000-0005-0000-0000-0000AE210000}"/>
    <cellStyle name="Good 2 2 4" xfId="8639" xr:uid="{00000000-0005-0000-0000-0000AF210000}"/>
    <cellStyle name="Good 2 3" xfId="8640" xr:uid="{00000000-0005-0000-0000-0000B0210000}"/>
    <cellStyle name="Good 2 3 2" xfId="8641" xr:uid="{00000000-0005-0000-0000-0000B1210000}"/>
    <cellStyle name="Good 2 3 3" xfId="8642" xr:uid="{00000000-0005-0000-0000-0000B2210000}"/>
    <cellStyle name="Good 2 3 4" xfId="8643" xr:uid="{00000000-0005-0000-0000-0000B3210000}"/>
    <cellStyle name="Good 2 4" xfId="8644" xr:uid="{00000000-0005-0000-0000-0000B4210000}"/>
    <cellStyle name="Good 2 5" xfId="8645" xr:uid="{00000000-0005-0000-0000-0000B5210000}"/>
    <cellStyle name="Good 2 6" xfId="8646" xr:uid="{00000000-0005-0000-0000-0000B6210000}"/>
    <cellStyle name="Good 2 7" xfId="8647" xr:uid="{00000000-0005-0000-0000-0000B7210000}"/>
    <cellStyle name="Good 2 8" xfId="8648" xr:uid="{00000000-0005-0000-0000-0000B8210000}"/>
    <cellStyle name="Good 3" xfId="8649" xr:uid="{00000000-0005-0000-0000-0000B9210000}"/>
    <cellStyle name="Good 3 2" xfId="8650" xr:uid="{00000000-0005-0000-0000-0000BA210000}"/>
    <cellStyle name="Good 3 3" xfId="8651" xr:uid="{00000000-0005-0000-0000-0000BB210000}"/>
    <cellStyle name="Good 3 4" xfId="8652" xr:uid="{00000000-0005-0000-0000-0000BC210000}"/>
    <cellStyle name="Good 4" xfId="8653" xr:uid="{00000000-0005-0000-0000-0000BD210000}"/>
    <cellStyle name="Good 5" xfId="8654" xr:uid="{00000000-0005-0000-0000-0000BE210000}"/>
    <cellStyle name="Good 6" xfId="8655" xr:uid="{00000000-0005-0000-0000-0000BF210000}"/>
    <cellStyle name="Grey" xfId="8656" xr:uid="{00000000-0005-0000-0000-0000C0210000}"/>
    <cellStyle name="Header" xfId="8657" xr:uid="{00000000-0005-0000-0000-0000C1210000}"/>
    <cellStyle name="Header1" xfId="8658" xr:uid="{00000000-0005-0000-0000-0000C2210000}"/>
    <cellStyle name="Header2" xfId="8659" xr:uid="{00000000-0005-0000-0000-0000C3210000}"/>
    <cellStyle name="Header2 2" xfId="8660" xr:uid="{00000000-0005-0000-0000-0000C4210000}"/>
    <cellStyle name="Header2 2 2" xfId="8661" xr:uid="{00000000-0005-0000-0000-0000C5210000}"/>
    <cellStyle name="Header2 2 2 2" xfId="8662" xr:uid="{00000000-0005-0000-0000-0000C6210000}"/>
    <cellStyle name="Header2 2 2 2 2" xfId="8663" xr:uid="{00000000-0005-0000-0000-0000C7210000}"/>
    <cellStyle name="Header2 2 2 2 2 2" xfId="8664" xr:uid="{00000000-0005-0000-0000-0000C8210000}"/>
    <cellStyle name="Header2 2 2 2 2 3" xfId="8665" xr:uid="{00000000-0005-0000-0000-0000C9210000}"/>
    <cellStyle name="Header2 2 2 2 2 4" xfId="8666" xr:uid="{00000000-0005-0000-0000-0000CA210000}"/>
    <cellStyle name="Header2 2 2 2 2 5" xfId="8667" xr:uid="{00000000-0005-0000-0000-0000CB210000}"/>
    <cellStyle name="Header2 2 2 2 3" xfId="8668" xr:uid="{00000000-0005-0000-0000-0000CC210000}"/>
    <cellStyle name="Header2 2 2 2 4" xfId="8669" xr:uid="{00000000-0005-0000-0000-0000CD210000}"/>
    <cellStyle name="Header2 2 2 2 5" xfId="8670" xr:uid="{00000000-0005-0000-0000-0000CE210000}"/>
    <cellStyle name="Header2 2 2 2 6" xfId="8671" xr:uid="{00000000-0005-0000-0000-0000CF210000}"/>
    <cellStyle name="Header2 2 2 3" xfId="8672" xr:uid="{00000000-0005-0000-0000-0000D0210000}"/>
    <cellStyle name="Header2 2 2 3 2" xfId="8673" xr:uid="{00000000-0005-0000-0000-0000D1210000}"/>
    <cellStyle name="Header2 2 2 3 2 2" xfId="8674" xr:uid="{00000000-0005-0000-0000-0000D2210000}"/>
    <cellStyle name="Header2 2 2 3 2 3" xfId="8675" xr:uid="{00000000-0005-0000-0000-0000D3210000}"/>
    <cellStyle name="Header2 2 2 3 2 4" xfId="8676" xr:uid="{00000000-0005-0000-0000-0000D4210000}"/>
    <cellStyle name="Header2 2 2 3 3" xfId="8677" xr:uid="{00000000-0005-0000-0000-0000D5210000}"/>
    <cellStyle name="Header2 2 2 3 4" xfId="8678" xr:uid="{00000000-0005-0000-0000-0000D6210000}"/>
    <cellStyle name="Header2 2 2 3 5" xfId="8679" xr:uid="{00000000-0005-0000-0000-0000D7210000}"/>
    <cellStyle name="Header2 2 2 3 6" xfId="8680" xr:uid="{00000000-0005-0000-0000-0000D8210000}"/>
    <cellStyle name="Header2 2 2 4" xfId="8681" xr:uid="{00000000-0005-0000-0000-0000D9210000}"/>
    <cellStyle name="Header2 2 2 4 2" xfId="8682" xr:uid="{00000000-0005-0000-0000-0000DA210000}"/>
    <cellStyle name="Header2 2 2 4 3" xfId="8683" xr:uid="{00000000-0005-0000-0000-0000DB210000}"/>
    <cellStyle name="Header2 2 2 4 4" xfId="8684" xr:uid="{00000000-0005-0000-0000-0000DC210000}"/>
    <cellStyle name="Header2 2 2 5" xfId="8685" xr:uid="{00000000-0005-0000-0000-0000DD210000}"/>
    <cellStyle name="Header2 2 2 6" xfId="8686" xr:uid="{00000000-0005-0000-0000-0000DE210000}"/>
    <cellStyle name="Header2 2 3" xfId="8687" xr:uid="{00000000-0005-0000-0000-0000DF210000}"/>
    <cellStyle name="Header2 2 3 2" xfId="8688" xr:uid="{00000000-0005-0000-0000-0000E0210000}"/>
    <cellStyle name="Header2 2 3 2 2" xfId="8689" xr:uid="{00000000-0005-0000-0000-0000E1210000}"/>
    <cellStyle name="Header2 2 3 2 2 2" xfId="8690" xr:uid="{00000000-0005-0000-0000-0000E2210000}"/>
    <cellStyle name="Header2 2 3 2 2 2 2" xfId="8691" xr:uid="{00000000-0005-0000-0000-0000E3210000}"/>
    <cellStyle name="Header2 2 3 2 2 2 3" xfId="8692" xr:uid="{00000000-0005-0000-0000-0000E4210000}"/>
    <cellStyle name="Header2 2 3 2 2 2 4" xfId="8693" xr:uid="{00000000-0005-0000-0000-0000E5210000}"/>
    <cellStyle name="Header2 2 3 2 2 2 5" xfId="8694" xr:uid="{00000000-0005-0000-0000-0000E6210000}"/>
    <cellStyle name="Header2 2 3 2 2 3" xfId="8695" xr:uid="{00000000-0005-0000-0000-0000E7210000}"/>
    <cellStyle name="Header2 2 3 2 2 4" xfId="8696" xr:uid="{00000000-0005-0000-0000-0000E8210000}"/>
    <cellStyle name="Header2 2 3 2 2 5" xfId="8697" xr:uid="{00000000-0005-0000-0000-0000E9210000}"/>
    <cellStyle name="Header2 2 3 2 2 6" xfId="8698" xr:uid="{00000000-0005-0000-0000-0000EA210000}"/>
    <cellStyle name="Header2 2 3 2 3" xfId="8699" xr:uid="{00000000-0005-0000-0000-0000EB210000}"/>
    <cellStyle name="Header2 2 3 2 3 2" xfId="8700" xr:uid="{00000000-0005-0000-0000-0000EC210000}"/>
    <cellStyle name="Header2 2 3 2 3 3" xfId="8701" xr:uid="{00000000-0005-0000-0000-0000ED210000}"/>
    <cellStyle name="Header2 2 3 2 3 4" xfId="8702" xr:uid="{00000000-0005-0000-0000-0000EE210000}"/>
    <cellStyle name="Header2 2 3 2 3 5" xfId="8703" xr:uid="{00000000-0005-0000-0000-0000EF210000}"/>
    <cellStyle name="Header2 2 3 2 4" xfId="8704" xr:uid="{00000000-0005-0000-0000-0000F0210000}"/>
    <cellStyle name="Header2 2 3 2 5" xfId="8705" xr:uid="{00000000-0005-0000-0000-0000F1210000}"/>
    <cellStyle name="Header2 2 3 2 6" xfId="8706" xr:uid="{00000000-0005-0000-0000-0000F2210000}"/>
    <cellStyle name="Header2 2 3 2 7" xfId="8707" xr:uid="{00000000-0005-0000-0000-0000F3210000}"/>
    <cellStyle name="Header2 2 3 3" xfId="8708" xr:uid="{00000000-0005-0000-0000-0000F4210000}"/>
    <cellStyle name="Header2 2 3 3 2" xfId="8709" xr:uid="{00000000-0005-0000-0000-0000F5210000}"/>
    <cellStyle name="Header2 2 3 3 2 2" xfId="8710" xr:uid="{00000000-0005-0000-0000-0000F6210000}"/>
    <cellStyle name="Header2 2 3 3 2 3" xfId="8711" xr:uid="{00000000-0005-0000-0000-0000F7210000}"/>
    <cellStyle name="Header2 2 3 3 2 4" xfId="8712" xr:uid="{00000000-0005-0000-0000-0000F8210000}"/>
    <cellStyle name="Header2 2 3 3 2 5" xfId="8713" xr:uid="{00000000-0005-0000-0000-0000F9210000}"/>
    <cellStyle name="Header2 2 3 3 3" xfId="8714" xr:uid="{00000000-0005-0000-0000-0000FA210000}"/>
    <cellStyle name="Header2 2 3 3 4" xfId="8715" xr:uid="{00000000-0005-0000-0000-0000FB210000}"/>
    <cellStyle name="Header2 2 3 3 5" xfId="8716" xr:uid="{00000000-0005-0000-0000-0000FC210000}"/>
    <cellStyle name="Header2 2 3 3 6" xfId="8717" xr:uid="{00000000-0005-0000-0000-0000FD210000}"/>
    <cellStyle name="Header2 2 3 4" xfId="8718" xr:uid="{00000000-0005-0000-0000-0000FE210000}"/>
    <cellStyle name="Header2 2 3 4 2" xfId="8719" xr:uid="{00000000-0005-0000-0000-0000FF210000}"/>
    <cellStyle name="Header2 2 3 4 2 2" xfId="8720" xr:uid="{00000000-0005-0000-0000-000000220000}"/>
    <cellStyle name="Header2 2 3 4 2 3" xfId="8721" xr:uid="{00000000-0005-0000-0000-000001220000}"/>
    <cellStyle name="Header2 2 3 4 2 4" xfId="8722" xr:uid="{00000000-0005-0000-0000-000002220000}"/>
    <cellStyle name="Header2 2 3 4 3" xfId="8723" xr:uid="{00000000-0005-0000-0000-000003220000}"/>
    <cellStyle name="Header2 2 3 4 4" xfId="8724" xr:uid="{00000000-0005-0000-0000-000004220000}"/>
    <cellStyle name="Header2 2 3 4 5" xfId="8725" xr:uid="{00000000-0005-0000-0000-000005220000}"/>
    <cellStyle name="Header2 2 3 4 6" xfId="8726" xr:uid="{00000000-0005-0000-0000-000006220000}"/>
    <cellStyle name="Header2 2 3 5" xfId="8727" xr:uid="{00000000-0005-0000-0000-000007220000}"/>
    <cellStyle name="Header2 2 3 5 2" xfId="8728" xr:uid="{00000000-0005-0000-0000-000008220000}"/>
    <cellStyle name="Header2 2 3 5 3" xfId="8729" xr:uid="{00000000-0005-0000-0000-000009220000}"/>
    <cellStyle name="Header2 2 3 5 4" xfId="8730" xr:uid="{00000000-0005-0000-0000-00000A220000}"/>
    <cellStyle name="Header2 2 3 6" xfId="8731" xr:uid="{00000000-0005-0000-0000-00000B220000}"/>
    <cellStyle name="Header2 2 3 7" xfId="8732" xr:uid="{00000000-0005-0000-0000-00000C220000}"/>
    <cellStyle name="Header2 2 3 8" xfId="8733" xr:uid="{00000000-0005-0000-0000-00000D220000}"/>
    <cellStyle name="Header2 2 4" xfId="8734" xr:uid="{00000000-0005-0000-0000-00000E220000}"/>
    <cellStyle name="Header2 2 4 2" xfId="8735" xr:uid="{00000000-0005-0000-0000-00000F220000}"/>
    <cellStyle name="Header2 2 4 2 2" xfId="8736" xr:uid="{00000000-0005-0000-0000-000010220000}"/>
    <cellStyle name="Header2 2 4 2 2 2" xfId="8737" xr:uid="{00000000-0005-0000-0000-000011220000}"/>
    <cellStyle name="Header2 2 4 2 2 3" xfId="8738" xr:uid="{00000000-0005-0000-0000-000012220000}"/>
    <cellStyle name="Header2 2 4 2 2 4" xfId="8739" xr:uid="{00000000-0005-0000-0000-000013220000}"/>
    <cellStyle name="Header2 2 4 2 2 5" xfId="8740" xr:uid="{00000000-0005-0000-0000-000014220000}"/>
    <cellStyle name="Header2 2 4 2 3" xfId="8741" xr:uid="{00000000-0005-0000-0000-000015220000}"/>
    <cellStyle name="Header2 2 4 2 4" xfId="8742" xr:uid="{00000000-0005-0000-0000-000016220000}"/>
    <cellStyle name="Header2 2 4 2 5" xfId="8743" xr:uid="{00000000-0005-0000-0000-000017220000}"/>
    <cellStyle name="Header2 2 4 2 6" xfId="8744" xr:uid="{00000000-0005-0000-0000-000018220000}"/>
    <cellStyle name="Header2 2 4 3" xfId="8745" xr:uid="{00000000-0005-0000-0000-000019220000}"/>
    <cellStyle name="Header2 2 4 3 2" xfId="8746" xr:uid="{00000000-0005-0000-0000-00001A220000}"/>
    <cellStyle name="Header2 2 4 3 2 2" xfId="8747" xr:uid="{00000000-0005-0000-0000-00001B220000}"/>
    <cellStyle name="Header2 2 4 3 2 3" xfId="8748" xr:uid="{00000000-0005-0000-0000-00001C220000}"/>
    <cellStyle name="Header2 2 4 3 2 4" xfId="8749" xr:uid="{00000000-0005-0000-0000-00001D220000}"/>
    <cellStyle name="Header2 2 4 3 3" xfId="8750" xr:uid="{00000000-0005-0000-0000-00001E220000}"/>
    <cellStyle name="Header2 2 4 3 4" xfId="8751" xr:uid="{00000000-0005-0000-0000-00001F220000}"/>
    <cellStyle name="Header2 2 4 3 5" xfId="8752" xr:uid="{00000000-0005-0000-0000-000020220000}"/>
    <cellStyle name="Header2 2 4 3 6" xfId="8753" xr:uid="{00000000-0005-0000-0000-000021220000}"/>
    <cellStyle name="Header2 2 4 4" xfId="8754" xr:uid="{00000000-0005-0000-0000-000022220000}"/>
    <cellStyle name="Header2 2 4 4 2" xfId="8755" xr:uid="{00000000-0005-0000-0000-000023220000}"/>
    <cellStyle name="Header2 2 4 4 2 2" xfId="8756" xr:uid="{00000000-0005-0000-0000-000024220000}"/>
    <cellStyle name="Header2 2 4 4 2 3" xfId="8757" xr:uid="{00000000-0005-0000-0000-000025220000}"/>
    <cellStyle name="Header2 2 4 4 2 4" xfId="8758" xr:uid="{00000000-0005-0000-0000-000026220000}"/>
    <cellStyle name="Header2 2 4 4 2 5" xfId="8759" xr:uid="{00000000-0005-0000-0000-000027220000}"/>
    <cellStyle name="Header2 2 4 4 3" xfId="8760" xr:uid="{00000000-0005-0000-0000-000028220000}"/>
    <cellStyle name="Header2 2 4 4 4" xfId="8761" xr:uid="{00000000-0005-0000-0000-000029220000}"/>
    <cellStyle name="Header2 2 4 4 5" xfId="8762" xr:uid="{00000000-0005-0000-0000-00002A220000}"/>
    <cellStyle name="Header2 2 4 4 6" xfId="8763" xr:uid="{00000000-0005-0000-0000-00002B220000}"/>
    <cellStyle name="Header2 2 4 4 7" xfId="8764" xr:uid="{00000000-0005-0000-0000-00002C220000}"/>
    <cellStyle name="Header2 2 4 5" xfId="8765" xr:uid="{00000000-0005-0000-0000-00002D220000}"/>
    <cellStyle name="Header2 2 4 5 2" xfId="8766" xr:uid="{00000000-0005-0000-0000-00002E220000}"/>
    <cellStyle name="Header2 2 4 5 3" xfId="8767" xr:uid="{00000000-0005-0000-0000-00002F220000}"/>
    <cellStyle name="Header2 2 4 5 4" xfId="8768" xr:uid="{00000000-0005-0000-0000-000030220000}"/>
    <cellStyle name="Header2 2 4 6" xfId="8769" xr:uid="{00000000-0005-0000-0000-000031220000}"/>
    <cellStyle name="Header2 2 4 7" xfId="8770" xr:uid="{00000000-0005-0000-0000-000032220000}"/>
    <cellStyle name="Header2 2 4 8" xfId="8771" xr:uid="{00000000-0005-0000-0000-000033220000}"/>
    <cellStyle name="Header2 2 5" xfId="8772" xr:uid="{00000000-0005-0000-0000-000034220000}"/>
    <cellStyle name="Header2 2 5 2" xfId="8773" xr:uid="{00000000-0005-0000-0000-000035220000}"/>
    <cellStyle name="Header2 2 5 2 2" xfId="8774" xr:uid="{00000000-0005-0000-0000-000036220000}"/>
    <cellStyle name="Header2 2 5 2 2 2" xfId="8775" xr:uid="{00000000-0005-0000-0000-000037220000}"/>
    <cellStyle name="Header2 2 5 2 2 3" xfId="8776" xr:uid="{00000000-0005-0000-0000-000038220000}"/>
    <cellStyle name="Header2 2 5 2 2 4" xfId="8777" xr:uid="{00000000-0005-0000-0000-000039220000}"/>
    <cellStyle name="Header2 2 5 2 2 5" xfId="8778" xr:uid="{00000000-0005-0000-0000-00003A220000}"/>
    <cellStyle name="Header2 2 5 2 3" xfId="8779" xr:uid="{00000000-0005-0000-0000-00003B220000}"/>
    <cellStyle name="Header2 2 5 2 4" xfId="8780" xr:uid="{00000000-0005-0000-0000-00003C220000}"/>
    <cellStyle name="Header2 2 5 2 5" xfId="8781" xr:uid="{00000000-0005-0000-0000-00003D220000}"/>
    <cellStyle name="Header2 2 5 2 6" xfId="8782" xr:uid="{00000000-0005-0000-0000-00003E220000}"/>
    <cellStyle name="Header2 2 5 3" xfId="8783" xr:uid="{00000000-0005-0000-0000-00003F220000}"/>
    <cellStyle name="Header2 2 5 3 2" xfId="8784" xr:uid="{00000000-0005-0000-0000-000040220000}"/>
    <cellStyle name="Header2 2 5 3 2 2" xfId="8785" xr:uid="{00000000-0005-0000-0000-000041220000}"/>
    <cellStyle name="Header2 2 5 3 2 3" xfId="8786" xr:uid="{00000000-0005-0000-0000-000042220000}"/>
    <cellStyle name="Header2 2 5 3 2 4" xfId="8787" xr:uid="{00000000-0005-0000-0000-000043220000}"/>
    <cellStyle name="Header2 2 5 3 3" xfId="8788" xr:uid="{00000000-0005-0000-0000-000044220000}"/>
    <cellStyle name="Header2 2 5 3 4" xfId="8789" xr:uid="{00000000-0005-0000-0000-000045220000}"/>
    <cellStyle name="Header2 2 5 3 5" xfId="8790" xr:uid="{00000000-0005-0000-0000-000046220000}"/>
    <cellStyle name="Header2 2 5 3 6" xfId="8791" xr:uid="{00000000-0005-0000-0000-000047220000}"/>
    <cellStyle name="Header2 2 5 4" xfId="8792" xr:uid="{00000000-0005-0000-0000-000048220000}"/>
    <cellStyle name="Header2 2 5 4 2" xfId="8793" xr:uid="{00000000-0005-0000-0000-000049220000}"/>
    <cellStyle name="Header2 2 5 4 2 2" xfId="8794" xr:uid="{00000000-0005-0000-0000-00004A220000}"/>
    <cellStyle name="Header2 2 5 4 2 3" xfId="8795" xr:uid="{00000000-0005-0000-0000-00004B220000}"/>
    <cellStyle name="Header2 2 5 4 2 4" xfId="8796" xr:uid="{00000000-0005-0000-0000-00004C220000}"/>
    <cellStyle name="Header2 2 5 4 2 5" xfId="8797" xr:uid="{00000000-0005-0000-0000-00004D220000}"/>
    <cellStyle name="Header2 2 5 4 3" xfId="8798" xr:uid="{00000000-0005-0000-0000-00004E220000}"/>
    <cellStyle name="Header2 2 5 4 4" xfId="8799" xr:uid="{00000000-0005-0000-0000-00004F220000}"/>
    <cellStyle name="Header2 2 5 4 5" xfId="8800" xr:uid="{00000000-0005-0000-0000-000050220000}"/>
    <cellStyle name="Header2 2 5 4 6" xfId="8801" xr:uid="{00000000-0005-0000-0000-000051220000}"/>
    <cellStyle name="Header2 2 5 4 7" xfId="8802" xr:uid="{00000000-0005-0000-0000-000052220000}"/>
    <cellStyle name="Header2 2 5 5" xfId="8803" xr:uid="{00000000-0005-0000-0000-000053220000}"/>
    <cellStyle name="Header2 2 5 5 2" xfId="8804" xr:uid="{00000000-0005-0000-0000-000054220000}"/>
    <cellStyle name="Header2 2 5 5 3" xfId="8805" xr:uid="{00000000-0005-0000-0000-000055220000}"/>
    <cellStyle name="Header2 2 5 5 4" xfId="8806" xr:uid="{00000000-0005-0000-0000-000056220000}"/>
    <cellStyle name="Header2 2 5 6" xfId="8807" xr:uid="{00000000-0005-0000-0000-000057220000}"/>
    <cellStyle name="Header2 2 5 7" xfId="8808" xr:uid="{00000000-0005-0000-0000-000058220000}"/>
    <cellStyle name="Header2 2 6" xfId="8809" xr:uid="{00000000-0005-0000-0000-000059220000}"/>
    <cellStyle name="Header2 2 6 2" xfId="8810" xr:uid="{00000000-0005-0000-0000-00005A220000}"/>
    <cellStyle name="Header2 2 6 2 2" xfId="8811" xr:uid="{00000000-0005-0000-0000-00005B220000}"/>
    <cellStyle name="Header2 2 6 2 3" xfId="8812" xr:uid="{00000000-0005-0000-0000-00005C220000}"/>
    <cellStyle name="Header2 2 6 2 4" xfId="8813" xr:uid="{00000000-0005-0000-0000-00005D220000}"/>
    <cellStyle name="Header2 2 6 3" xfId="8814" xr:uid="{00000000-0005-0000-0000-00005E220000}"/>
    <cellStyle name="Header2 2 6 4" xfId="8815" xr:uid="{00000000-0005-0000-0000-00005F220000}"/>
    <cellStyle name="Header2 2 6 5" xfId="8816" xr:uid="{00000000-0005-0000-0000-000060220000}"/>
    <cellStyle name="Header2 2 6 6" xfId="8817" xr:uid="{00000000-0005-0000-0000-000061220000}"/>
    <cellStyle name="Header2 2 7" xfId="8818" xr:uid="{00000000-0005-0000-0000-000062220000}"/>
    <cellStyle name="Header2 2 7 2" xfId="8819" xr:uid="{00000000-0005-0000-0000-000063220000}"/>
    <cellStyle name="Header2 2 7 3" xfId="8820" xr:uid="{00000000-0005-0000-0000-000064220000}"/>
    <cellStyle name="Header2 2 7 4" xfId="8821" xr:uid="{00000000-0005-0000-0000-000065220000}"/>
    <cellStyle name="Header2 2 8" xfId="8822" xr:uid="{00000000-0005-0000-0000-000066220000}"/>
    <cellStyle name="Header2 2 9" xfId="8823" xr:uid="{00000000-0005-0000-0000-000067220000}"/>
    <cellStyle name="Header2 3" xfId="8824" xr:uid="{00000000-0005-0000-0000-000068220000}"/>
    <cellStyle name="Header2 3 2" xfId="8825" xr:uid="{00000000-0005-0000-0000-000069220000}"/>
    <cellStyle name="Header2 3 2 2" xfId="8826" xr:uid="{00000000-0005-0000-0000-00006A220000}"/>
    <cellStyle name="Header2 3 2 2 2" xfId="8827" xr:uid="{00000000-0005-0000-0000-00006B220000}"/>
    <cellStyle name="Header2 3 2 2 2 2" xfId="8828" xr:uid="{00000000-0005-0000-0000-00006C220000}"/>
    <cellStyle name="Header2 3 2 2 2 3" xfId="8829" xr:uid="{00000000-0005-0000-0000-00006D220000}"/>
    <cellStyle name="Header2 3 2 2 2 4" xfId="8830" xr:uid="{00000000-0005-0000-0000-00006E220000}"/>
    <cellStyle name="Header2 3 2 2 2 5" xfId="8831" xr:uid="{00000000-0005-0000-0000-00006F220000}"/>
    <cellStyle name="Header2 3 2 2 3" xfId="8832" xr:uid="{00000000-0005-0000-0000-000070220000}"/>
    <cellStyle name="Header2 3 2 2 4" xfId="8833" xr:uid="{00000000-0005-0000-0000-000071220000}"/>
    <cellStyle name="Header2 3 2 2 5" xfId="8834" xr:uid="{00000000-0005-0000-0000-000072220000}"/>
    <cellStyle name="Header2 3 2 2 6" xfId="8835" xr:uid="{00000000-0005-0000-0000-000073220000}"/>
    <cellStyle name="Header2 3 2 3" xfId="8836" xr:uid="{00000000-0005-0000-0000-000074220000}"/>
    <cellStyle name="Header2 3 2 3 2" xfId="8837" xr:uid="{00000000-0005-0000-0000-000075220000}"/>
    <cellStyle name="Header2 3 2 3 3" xfId="8838" xr:uid="{00000000-0005-0000-0000-000076220000}"/>
    <cellStyle name="Header2 3 2 3 4" xfId="8839" xr:uid="{00000000-0005-0000-0000-000077220000}"/>
    <cellStyle name="Header2 3 2 3 5" xfId="8840" xr:uid="{00000000-0005-0000-0000-000078220000}"/>
    <cellStyle name="Header2 3 2 4" xfId="8841" xr:uid="{00000000-0005-0000-0000-000079220000}"/>
    <cellStyle name="Header2 3 2 5" xfId="8842" xr:uid="{00000000-0005-0000-0000-00007A220000}"/>
    <cellStyle name="Header2 3 2 6" xfId="8843" xr:uid="{00000000-0005-0000-0000-00007B220000}"/>
    <cellStyle name="Header2 3 2 7" xfId="8844" xr:uid="{00000000-0005-0000-0000-00007C220000}"/>
    <cellStyle name="Header2 3 3" xfId="8845" xr:uid="{00000000-0005-0000-0000-00007D220000}"/>
    <cellStyle name="Header2 3 3 2" xfId="8846" xr:uid="{00000000-0005-0000-0000-00007E220000}"/>
    <cellStyle name="Header2 3 3 2 2" xfId="8847" xr:uid="{00000000-0005-0000-0000-00007F220000}"/>
    <cellStyle name="Header2 3 3 2 3" xfId="8848" xr:uid="{00000000-0005-0000-0000-000080220000}"/>
    <cellStyle name="Header2 3 3 2 4" xfId="8849" xr:uid="{00000000-0005-0000-0000-000081220000}"/>
    <cellStyle name="Header2 3 3 2 5" xfId="8850" xr:uid="{00000000-0005-0000-0000-000082220000}"/>
    <cellStyle name="Header2 3 3 3" xfId="8851" xr:uid="{00000000-0005-0000-0000-000083220000}"/>
    <cellStyle name="Header2 3 3 4" xfId="8852" xr:uid="{00000000-0005-0000-0000-000084220000}"/>
    <cellStyle name="Header2 3 3 5" xfId="8853" xr:uid="{00000000-0005-0000-0000-000085220000}"/>
    <cellStyle name="Header2 3 3 6" xfId="8854" xr:uid="{00000000-0005-0000-0000-000086220000}"/>
    <cellStyle name="Header2 3 4" xfId="8855" xr:uid="{00000000-0005-0000-0000-000087220000}"/>
    <cellStyle name="Header2 3 4 2" xfId="8856" xr:uid="{00000000-0005-0000-0000-000088220000}"/>
    <cellStyle name="Header2 3 4 2 2" xfId="8857" xr:uid="{00000000-0005-0000-0000-000089220000}"/>
    <cellStyle name="Header2 3 4 2 3" xfId="8858" xr:uid="{00000000-0005-0000-0000-00008A220000}"/>
    <cellStyle name="Header2 3 4 2 4" xfId="8859" xr:uid="{00000000-0005-0000-0000-00008B220000}"/>
    <cellStyle name="Header2 3 4 3" xfId="8860" xr:uid="{00000000-0005-0000-0000-00008C220000}"/>
    <cellStyle name="Header2 3 4 4" xfId="8861" xr:uid="{00000000-0005-0000-0000-00008D220000}"/>
    <cellStyle name="Header2 3 4 5" xfId="8862" xr:uid="{00000000-0005-0000-0000-00008E220000}"/>
    <cellStyle name="Header2 3 4 6" xfId="8863" xr:uid="{00000000-0005-0000-0000-00008F220000}"/>
    <cellStyle name="Header2 3 5" xfId="8864" xr:uid="{00000000-0005-0000-0000-000090220000}"/>
    <cellStyle name="Header2 3 5 2" xfId="8865" xr:uid="{00000000-0005-0000-0000-000091220000}"/>
    <cellStyle name="Header2 3 5 3" xfId="8866" xr:uid="{00000000-0005-0000-0000-000092220000}"/>
    <cellStyle name="Header2 3 5 4" xfId="8867" xr:uid="{00000000-0005-0000-0000-000093220000}"/>
    <cellStyle name="Header2 3 6" xfId="8868" xr:uid="{00000000-0005-0000-0000-000094220000}"/>
    <cellStyle name="Header2 3 7" xfId="8869" xr:uid="{00000000-0005-0000-0000-000095220000}"/>
    <cellStyle name="Header2 3 8" xfId="8870" xr:uid="{00000000-0005-0000-0000-000096220000}"/>
    <cellStyle name="Header2 4" xfId="8871" xr:uid="{00000000-0005-0000-0000-000097220000}"/>
    <cellStyle name="Header2 4 2" xfId="8872" xr:uid="{00000000-0005-0000-0000-000098220000}"/>
    <cellStyle name="Header2 4 2 2" xfId="8873" xr:uid="{00000000-0005-0000-0000-000099220000}"/>
    <cellStyle name="Header2 4 2 3" xfId="8874" xr:uid="{00000000-0005-0000-0000-00009A220000}"/>
    <cellStyle name="Header2 4 2 4" xfId="8875" xr:uid="{00000000-0005-0000-0000-00009B220000}"/>
    <cellStyle name="Header2 4 2 5" xfId="8876" xr:uid="{00000000-0005-0000-0000-00009C220000}"/>
    <cellStyle name="Header2 4 3" xfId="8877" xr:uid="{00000000-0005-0000-0000-00009D220000}"/>
    <cellStyle name="Header2 4 4" xfId="8878" xr:uid="{00000000-0005-0000-0000-00009E220000}"/>
    <cellStyle name="Header2 4 5" xfId="8879" xr:uid="{00000000-0005-0000-0000-00009F220000}"/>
    <cellStyle name="Header2 4 6" xfId="8880" xr:uid="{00000000-0005-0000-0000-0000A0220000}"/>
    <cellStyle name="Header2 5" xfId="8881" xr:uid="{00000000-0005-0000-0000-0000A1220000}"/>
    <cellStyle name="Heading 1 2" xfId="8882" xr:uid="{00000000-0005-0000-0000-0000A2220000}"/>
    <cellStyle name="Heading 1 2 2" xfId="8883" xr:uid="{00000000-0005-0000-0000-0000A3220000}"/>
    <cellStyle name="Heading 1 2 2 2" xfId="8884" xr:uid="{00000000-0005-0000-0000-0000A4220000}"/>
    <cellStyle name="Heading 1 2 2 3" xfId="8885" xr:uid="{00000000-0005-0000-0000-0000A5220000}"/>
    <cellStyle name="Heading 1 2 2 4" xfId="8886" xr:uid="{00000000-0005-0000-0000-0000A6220000}"/>
    <cellStyle name="Heading 1 2 3" xfId="8887" xr:uid="{00000000-0005-0000-0000-0000A7220000}"/>
    <cellStyle name="Heading 1 2 3 2" xfId="8888" xr:uid="{00000000-0005-0000-0000-0000A8220000}"/>
    <cellStyle name="Heading 1 2 3 3" xfId="8889" xr:uid="{00000000-0005-0000-0000-0000A9220000}"/>
    <cellStyle name="Heading 1 2 3 4" xfId="8890" xr:uid="{00000000-0005-0000-0000-0000AA220000}"/>
    <cellStyle name="Heading 1 2 4" xfId="8891" xr:uid="{00000000-0005-0000-0000-0000AB220000}"/>
    <cellStyle name="Heading 1 2 5" xfId="8892" xr:uid="{00000000-0005-0000-0000-0000AC220000}"/>
    <cellStyle name="Heading 1 2 6" xfId="8893" xr:uid="{00000000-0005-0000-0000-0000AD220000}"/>
    <cellStyle name="Heading 1 2 7" xfId="8894" xr:uid="{00000000-0005-0000-0000-0000AE220000}"/>
    <cellStyle name="Heading 1 2 8" xfId="8895" xr:uid="{00000000-0005-0000-0000-0000AF220000}"/>
    <cellStyle name="Heading 1 3" xfId="8896" xr:uid="{00000000-0005-0000-0000-0000B0220000}"/>
    <cellStyle name="Heading 1 3 2" xfId="8897" xr:uid="{00000000-0005-0000-0000-0000B1220000}"/>
    <cellStyle name="Heading 1 3 3" xfId="8898" xr:uid="{00000000-0005-0000-0000-0000B2220000}"/>
    <cellStyle name="Heading 1 3 4" xfId="8899" xr:uid="{00000000-0005-0000-0000-0000B3220000}"/>
    <cellStyle name="Heading 1 4" xfId="8900" xr:uid="{00000000-0005-0000-0000-0000B4220000}"/>
    <cellStyle name="Heading 1 5" xfId="8901" xr:uid="{00000000-0005-0000-0000-0000B5220000}"/>
    <cellStyle name="Heading 1 6" xfId="8902" xr:uid="{00000000-0005-0000-0000-0000B6220000}"/>
    <cellStyle name="Heading 2 2" xfId="8903" xr:uid="{00000000-0005-0000-0000-0000B7220000}"/>
    <cellStyle name="Heading 2 2 2" xfId="8904" xr:uid="{00000000-0005-0000-0000-0000B8220000}"/>
    <cellStyle name="Heading 2 2 2 2" xfId="8905" xr:uid="{00000000-0005-0000-0000-0000B9220000}"/>
    <cellStyle name="Heading 2 2 2 3" xfId="8906" xr:uid="{00000000-0005-0000-0000-0000BA220000}"/>
    <cellStyle name="Heading 2 2 2 4" xfId="8907" xr:uid="{00000000-0005-0000-0000-0000BB220000}"/>
    <cellStyle name="Heading 2 2 3" xfId="8908" xr:uid="{00000000-0005-0000-0000-0000BC220000}"/>
    <cellStyle name="Heading 2 2 3 2" xfId="8909" xr:uid="{00000000-0005-0000-0000-0000BD220000}"/>
    <cellStyle name="Heading 2 2 3 3" xfId="8910" xr:uid="{00000000-0005-0000-0000-0000BE220000}"/>
    <cellStyle name="Heading 2 2 3 4" xfId="8911" xr:uid="{00000000-0005-0000-0000-0000BF220000}"/>
    <cellStyle name="Heading 2 2 4" xfId="8912" xr:uid="{00000000-0005-0000-0000-0000C0220000}"/>
    <cellStyle name="Heading 2 2 5" xfId="8913" xr:uid="{00000000-0005-0000-0000-0000C1220000}"/>
    <cellStyle name="Heading 2 2 6" xfId="8914" xr:uid="{00000000-0005-0000-0000-0000C2220000}"/>
    <cellStyle name="Heading 2 2 7" xfId="8915" xr:uid="{00000000-0005-0000-0000-0000C3220000}"/>
    <cellStyle name="Heading 2 2 8" xfId="8916" xr:uid="{00000000-0005-0000-0000-0000C4220000}"/>
    <cellStyle name="Heading 2 3" xfId="8917" xr:uid="{00000000-0005-0000-0000-0000C5220000}"/>
    <cellStyle name="Heading 2 3 2" xfId="8918" xr:uid="{00000000-0005-0000-0000-0000C6220000}"/>
    <cellStyle name="Heading 2 3 3" xfId="8919" xr:uid="{00000000-0005-0000-0000-0000C7220000}"/>
    <cellStyle name="Heading 2 3 4" xfId="8920" xr:uid="{00000000-0005-0000-0000-0000C8220000}"/>
    <cellStyle name="Heading 2 4" xfId="8921" xr:uid="{00000000-0005-0000-0000-0000C9220000}"/>
    <cellStyle name="Heading 2 5" xfId="8922" xr:uid="{00000000-0005-0000-0000-0000CA220000}"/>
    <cellStyle name="Heading 2 6" xfId="8923" xr:uid="{00000000-0005-0000-0000-0000CB220000}"/>
    <cellStyle name="Heading 3 2" xfId="8924" xr:uid="{00000000-0005-0000-0000-0000CC220000}"/>
    <cellStyle name="Heading 3 2 2" xfId="8925" xr:uid="{00000000-0005-0000-0000-0000CD220000}"/>
    <cellStyle name="Heading 3 2 2 2" xfId="8926" xr:uid="{00000000-0005-0000-0000-0000CE220000}"/>
    <cellStyle name="Heading 3 2 2 3" xfId="8927" xr:uid="{00000000-0005-0000-0000-0000CF220000}"/>
    <cellStyle name="Heading 3 2 3" xfId="8928" xr:uid="{00000000-0005-0000-0000-0000D0220000}"/>
    <cellStyle name="Heading 3 2 3 2" xfId="8929" xr:uid="{00000000-0005-0000-0000-0000D1220000}"/>
    <cellStyle name="Heading 3 2 3 3" xfId="8930" xr:uid="{00000000-0005-0000-0000-0000D2220000}"/>
    <cellStyle name="Heading 3 2 3 4" xfId="8931" xr:uid="{00000000-0005-0000-0000-0000D3220000}"/>
    <cellStyle name="Heading 3 2 3 5" xfId="8932" xr:uid="{00000000-0005-0000-0000-0000D4220000}"/>
    <cellStyle name="Heading 3 2 4" xfId="8933" xr:uid="{00000000-0005-0000-0000-0000D5220000}"/>
    <cellStyle name="Heading 3 2 5" xfId="8934" xr:uid="{00000000-0005-0000-0000-0000D6220000}"/>
    <cellStyle name="Heading 3 2 5 2" xfId="8935" xr:uid="{00000000-0005-0000-0000-0000D7220000}"/>
    <cellStyle name="Heading 3 2 6" xfId="8936" xr:uid="{00000000-0005-0000-0000-0000D8220000}"/>
    <cellStyle name="Heading 3 2 7" xfId="8937" xr:uid="{00000000-0005-0000-0000-0000D9220000}"/>
    <cellStyle name="Heading 3 2 8" xfId="8938" xr:uid="{00000000-0005-0000-0000-0000DA220000}"/>
    <cellStyle name="Heading 3 2 9" xfId="8939" xr:uid="{00000000-0005-0000-0000-0000DB220000}"/>
    <cellStyle name="Heading 3 3" xfId="8940" xr:uid="{00000000-0005-0000-0000-0000DC220000}"/>
    <cellStyle name="Heading 3 3 2" xfId="8941" xr:uid="{00000000-0005-0000-0000-0000DD220000}"/>
    <cellStyle name="Heading 3 3 2 2" xfId="8942" xr:uid="{00000000-0005-0000-0000-0000DE220000}"/>
    <cellStyle name="Heading 3 3 3" xfId="8943" xr:uid="{00000000-0005-0000-0000-0000DF220000}"/>
    <cellStyle name="Heading 3 3 4" xfId="8944" xr:uid="{00000000-0005-0000-0000-0000E0220000}"/>
    <cellStyle name="Heading 3 3 5" xfId="8945" xr:uid="{00000000-0005-0000-0000-0000E1220000}"/>
    <cellStyle name="Heading 3 4" xfId="8946" xr:uid="{00000000-0005-0000-0000-0000E2220000}"/>
    <cellStyle name="Heading 3 4 2" xfId="8947" xr:uid="{00000000-0005-0000-0000-0000E3220000}"/>
    <cellStyle name="Heading 3 5" xfId="8948" xr:uid="{00000000-0005-0000-0000-0000E4220000}"/>
    <cellStyle name="Heading 3 5 2" xfId="8949" xr:uid="{00000000-0005-0000-0000-0000E5220000}"/>
    <cellStyle name="Heading 3 6" xfId="8950" xr:uid="{00000000-0005-0000-0000-0000E6220000}"/>
    <cellStyle name="Heading 3 6 2" xfId="8951" xr:uid="{00000000-0005-0000-0000-0000E7220000}"/>
    <cellStyle name="Heading 4 2" xfId="8952" xr:uid="{00000000-0005-0000-0000-0000E8220000}"/>
    <cellStyle name="Heading 4 2 2" xfId="8953" xr:uid="{00000000-0005-0000-0000-0000E9220000}"/>
    <cellStyle name="Heading 4 2 2 2" xfId="8954" xr:uid="{00000000-0005-0000-0000-0000EA220000}"/>
    <cellStyle name="Heading 4 2 2 3" xfId="8955" xr:uid="{00000000-0005-0000-0000-0000EB220000}"/>
    <cellStyle name="Heading 4 2 2 4" xfId="8956" xr:uid="{00000000-0005-0000-0000-0000EC220000}"/>
    <cellStyle name="Heading 4 2 3" xfId="8957" xr:uid="{00000000-0005-0000-0000-0000ED220000}"/>
    <cellStyle name="Heading 4 2 3 2" xfId="8958" xr:uid="{00000000-0005-0000-0000-0000EE220000}"/>
    <cellStyle name="Heading 4 2 3 3" xfId="8959" xr:uid="{00000000-0005-0000-0000-0000EF220000}"/>
    <cellStyle name="Heading 4 2 3 4" xfId="8960" xr:uid="{00000000-0005-0000-0000-0000F0220000}"/>
    <cellStyle name="Heading 4 2 4" xfId="8961" xr:uid="{00000000-0005-0000-0000-0000F1220000}"/>
    <cellStyle name="Heading 4 2 5" xfId="8962" xr:uid="{00000000-0005-0000-0000-0000F2220000}"/>
    <cellStyle name="Heading 4 2 6" xfId="8963" xr:uid="{00000000-0005-0000-0000-0000F3220000}"/>
    <cellStyle name="Heading 4 2 7" xfId="8964" xr:uid="{00000000-0005-0000-0000-0000F4220000}"/>
    <cellStyle name="Heading 4 2 8" xfId="8965" xr:uid="{00000000-0005-0000-0000-0000F5220000}"/>
    <cellStyle name="Heading 4 3" xfId="8966" xr:uid="{00000000-0005-0000-0000-0000F6220000}"/>
    <cellStyle name="Heading 4 3 2" xfId="8967" xr:uid="{00000000-0005-0000-0000-0000F7220000}"/>
    <cellStyle name="Heading 4 3 3" xfId="8968" xr:uid="{00000000-0005-0000-0000-0000F8220000}"/>
    <cellStyle name="Heading 4 3 4" xfId="8969" xr:uid="{00000000-0005-0000-0000-0000F9220000}"/>
    <cellStyle name="Heading 4 4" xfId="8970" xr:uid="{00000000-0005-0000-0000-0000FA220000}"/>
    <cellStyle name="Heading 4 5" xfId="8971" xr:uid="{00000000-0005-0000-0000-0000FB220000}"/>
    <cellStyle name="Heading 4 6" xfId="8972" xr:uid="{00000000-0005-0000-0000-0000FC220000}"/>
    <cellStyle name="Hyperlink 2" xfId="8973" xr:uid="{00000000-0005-0000-0000-0000FD220000}"/>
    <cellStyle name="Hyperlink 2 2" xfId="8974" xr:uid="{00000000-0005-0000-0000-0000FE220000}"/>
    <cellStyle name="Hyperlink 2 3" xfId="8975" xr:uid="{00000000-0005-0000-0000-0000FF220000}"/>
    <cellStyle name="Hyperlink 2 4" xfId="8976" xr:uid="{00000000-0005-0000-0000-000000230000}"/>
    <cellStyle name="Hyperlink 3" xfId="8977" xr:uid="{00000000-0005-0000-0000-000001230000}"/>
    <cellStyle name="Hyperlink 3 2" xfId="8978" xr:uid="{00000000-0005-0000-0000-000002230000}"/>
    <cellStyle name="Hyperlink 3 3" xfId="8979" xr:uid="{00000000-0005-0000-0000-000003230000}"/>
    <cellStyle name="Hyperlink 4" xfId="8980" xr:uid="{00000000-0005-0000-0000-000004230000}"/>
    <cellStyle name="Hyperlink 5" xfId="8981" xr:uid="{00000000-0005-0000-0000-000005230000}"/>
    <cellStyle name="Hyperlink 6" xfId="8982" xr:uid="{00000000-0005-0000-0000-000006230000}"/>
    <cellStyle name="Input [yellow]" xfId="8983" xr:uid="{00000000-0005-0000-0000-000007230000}"/>
    <cellStyle name="Input [yellow] 10" xfId="8984" xr:uid="{00000000-0005-0000-0000-000008230000}"/>
    <cellStyle name="Input [yellow] 10 2" xfId="8985" xr:uid="{00000000-0005-0000-0000-000009230000}"/>
    <cellStyle name="Input [yellow] 10 2 2" xfId="8986" xr:uid="{00000000-0005-0000-0000-00000A230000}"/>
    <cellStyle name="Input [yellow] 10 2 3" xfId="8987" xr:uid="{00000000-0005-0000-0000-00000B230000}"/>
    <cellStyle name="Input [yellow] 10 2 4" xfId="8988" xr:uid="{00000000-0005-0000-0000-00000C230000}"/>
    <cellStyle name="Input [yellow] 10 2 5" xfId="8989" xr:uid="{00000000-0005-0000-0000-00000D230000}"/>
    <cellStyle name="Input [yellow] 10 3" xfId="8990" xr:uid="{00000000-0005-0000-0000-00000E230000}"/>
    <cellStyle name="Input [yellow] 10 4" xfId="8991" xr:uid="{00000000-0005-0000-0000-00000F230000}"/>
    <cellStyle name="Input [yellow] 10 5" xfId="8992" xr:uid="{00000000-0005-0000-0000-000010230000}"/>
    <cellStyle name="Input [yellow] 10 6" xfId="8993" xr:uid="{00000000-0005-0000-0000-000011230000}"/>
    <cellStyle name="Input [yellow] 10 7" xfId="8994" xr:uid="{00000000-0005-0000-0000-000012230000}"/>
    <cellStyle name="Input [yellow] 11" xfId="8995" xr:uid="{00000000-0005-0000-0000-000013230000}"/>
    <cellStyle name="Input [yellow] 11 2" xfId="8996" xr:uid="{00000000-0005-0000-0000-000014230000}"/>
    <cellStyle name="Input [yellow] 11 3" xfId="8997" xr:uid="{00000000-0005-0000-0000-000015230000}"/>
    <cellStyle name="Input [yellow] 11 4" xfId="8998" xr:uid="{00000000-0005-0000-0000-000016230000}"/>
    <cellStyle name="Input [yellow] 11 5" xfId="8999" xr:uid="{00000000-0005-0000-0000-000017230000}"/>
    <cellStyle name="Input [yellow] 12" xfId="9000" xr:uid="{00000000-0005-0000-0000-000018230000}"/>
    <cellStyle name="Input [yellow] 13" xfId="9001" xr:uid="{00000000-0005-0000-0000-000019230000}"/>
    <cellStyle name="Input [yellow] 2" xfId="9002" xr:uid="{00000000-0005-0000-0000-00001A230000}"/>
    <cellStyle name="Input [yellow] 2 2" xfId="9003" xr:uid="{00000000-0005-0000-0000-00001B230000}"/>
    <cellStyle name="Input [yellow] 2 2 2" xfId="9004" xr:uid="{00000000-0005-0000-0000-00001C230000}"/>
    <cellStyle name="Input [yellow] 2 2 2 2" xfId="9005" xr:uid="{00000000-0005-0000-0000-00001D230000}"/>
    <cellStyle name="Input [yellow] 2 2 2 3" xfId="9006" xr:uid="{00000000-0005-0000-0000-00001E230000}"/>
    <cellStyle name="Input [yellow] 2 2 2 4" xfId="9007" xr:uid="{00000000-0005-0000-0000-00001F230000}"/>
    <cellStyle name="Input [yellow] 2 2 2 5" xfId="9008" xr:uid="{00000000-0005-0000-0000-000020230000}"/>
    <cellStyle name="Input [yellow] 2 2 3" xfId="9009" xr:uid="{00000000-0005-0000-0000-000021230000}"/>
    <cellStyle name="Input [yellow] 2 2 3 2" xfId="9010" xr:uid="{00000000-0005-0000-0000-000022230000}"/>
    <cellStyle name="Input [yellow] 2 2 3 2 2" xfId="9011" xr:uid="{00000000-0005-0000-0000-000023230000}"/>
    <cellStyle name="Input [yellow] 2 2 3 2 3" xfId="9012" xr:uid="{00000000-0005-0000-0000-000024230000}"/>
    <cellStyle name="Input [yellow] 2 2 3 2 4" xfId="9013" xr:uid="{00000000-0005-0000-0000-000025230000}"/>
    <cellStyle name="Input [yellow] 2 2 3 2 5" xfId="9014" xr:uid="{00000000-0005-0000-0000-000026230000}"/>
    <cellStyle name="Input [yellow] 2 2 3 3" xfId="9015" xr:uid="{00000000-0005-0000-0000-000027230000}"/>
    <cellStyle name="Input [yellow] 2 2 3 4" xfId="9016" xr:uid="{00000000-0005-0000-0000-000028230000}"/>
    <cellStyle name="Input [yellow] 2 2 3 5" xfId="9017" xr:uid="{00000000-0005-0000-0000-000029230000}"/>
    <cellStyle name="Input [yellow] 2 2 3 6" xfId="9018" xr:uid="{00000000-0005-0000-0000-00002A230000}"/>
    <cellStyle name="Input [yellow] 2 2 3 7" xfId="9019" xr:uid="{00000000-0005-0000-0000-00002B230000}"/>
    <cellStyle name="Input [yellow] 2 2 4" xfId="9020" xr:uid="{00000000-0005-0000-0000-00002C230000}"/>
    <cellStyle name="Input [yellow] 2 2 4 2" xfId="9021" xr:uid="{00000000-0005-0000-0000-00002D230000}"/>
    <cellStyle name="Input [yellow] 2 2 4 2 2" xfId="9022" xr:uid="{00000000-0005-0000-0000-00002E230000}"/>
    <cellStyle name="Input [yellow] 2 2 4 2 3" xfId="9023" xr:uid="{00000000-0005-0000-0000-00002F230000}"/>
    <cellStyle name="Input [yellow] 2 2 4 2 4" xfId="9024" xr:uid="{00000000-0005-0000-0000-000030230000}"/>
    <cellStyle name="Input [yellow] 2 2 4 2 5" xfId="9025" xr:uid="{00000000-0005-0000-0000-000031230000}"/>
    <cellStyle name="Input [yellow] 2 2 4 3" xfId="9026" xr:uid="{00000000-0005-0000-0000-000032230000}"/>
    <cellStyle name="Input [yellow] 2 2 4 4" xfId="9027" xr:uid="{00000000-0005-0000-0000-000033230000}"/>
    <cellStyle name="Input [yellow] 2 2 4 5" xfId="9028" xr:uid="{00000000-0005-0000-0000-000034230000}"/>
    <cellStyle name="Input [yellow] 2 2 5" xfId="9029" xr:uid="{00000000-0005-0000-0000-000035230000}"/>
    <cellStyle name="Input [yellow] 2 2 5 2" xfId="9030" xr:uid="{00000000-0005-0000-0000-000036230000}"/>
    <cellStyle name="Input [yellow] 2 2 5 3" xfId="9031" xr:uid="{00000000-0005-0000-0000-000037230000}"/>
    <cellStyle name="Input [yellow] 2 2 5 4" xfId="9032" xr:uid="{00000000-0005-0000-0000-000038230000}"/>
    <cellStyle name="Input [yellow] 2 2 5 5" xfId="9033" xr:uid="{00000000-0005-0000-0000-000039230000}"/>
    <cellStyle name="Input [yellow] 2 2 6" xfId="9034" xr:uid="{00000000-0005-0000-0000-00003A230000}"/>
    <cellStyle name="Input [yellow] 2 2 7" xfId="9035" xr:uid="{00000000-0005-0000-0000-00003B230000}"/>
    <cellStyle name="Input [yellow] 2 2 8" xfId="9036" xr:uid="{00000000-0005-0000-0000-00003C230000}"/>
    <cellStyle name="Input [yellow] 2 3" xfId="9037" xr:uid="{00000000-0005-0000-0000-00003D230000}"/>
    <cellStyle name="Input [yellow] 2 3 10" xfId="9038" xr:uid="{00000000-0005-0000-0000-00003E230000}"/>
    <cellStyle name="Input [yellow] 2 3 2" xfId="9039" xr:uid="{00000000-0005-0000-0000-00003F230000}"/>
    <cellStyle name="Input [yellow] 2 3 2 2" xfId="9040" xr:uid="{00000000-0005-0000-0000-000040230000}"/>
    <cellStyle name="Input [yellow] 2 3 2 2 2" xfId="9041" xr:uid="{00000000-0005-0000-0000-000041230000}"/>
    <cellStyle name="Input [yellow] 2 3 2 2 3" xfId="9042" xr:uid="{00000000-0005-0000-0000-000042230000}"/>
    <cellStyle name="Input [yellow] 2 3 2 2 4" xfId="9043" xr:uid="{00000000-0005-0000-0000-000043230000}"/>
    <cellStyle name="Input [yellow] 2 3 2 2 5" xfId="9044" xr:uid="{00000000-0005-0000-0000-000044230000}"/>
    <cellStyle name="Input [yellow] 2 3 2 3" xfId="9045" xr:uid="{00000000-0005-0000-0000-000045230000}"/>
    <cellStyle name="Input [yellow] 2 3 2 4" xfId="9046" xr:uid="{00000000-0005-0000-0000-000046230000}"/>
    <cellStyle name="Input [yellow] 2 3 2 5" xfId="9047" xr:uid="{00000000-0005-0000-0000-000047230000}"/>
    <cellStyle name="Input [yellow] 2 3 2 6" xfId="9048" xr:uid="{00000000-0005-0000-0000-000048230000}"/>
    <cellStyle name="Input [yellow] 2 3 2 7" xfId="9049" xr:uid="{00000000-0005-0000-0000-000049230000}"/>
    <cellStyle name="Input [yellow] 2 3 3" xfId="9050" xr:uid="{00000000-0005-0000-0000-00004A230000}"/>
    <cellStyle name="Input [yellow] 2 3 3 2" xfId="9051" xr:uid="{00000000-0005-0000-0000-00004B230000}"/>
    <cellStyle name="Input [yellow] 2 3 3 3" xfId="9052" xr:uid="{00000000-0005-0000-0000-00004C230000}"/>
    <cellStyle name="Input [yellow] 2 3 3 4" xfId="9053" xr:uid="{00000000-0005-0000-0000-00004D230000}"/>
    <cellStyle name="Input [yellow] 2 3 3 5" xfId="9054" xr:uid="{00000000-0005-0000-0000-00004E230000}"/>
    <cellStyle name="Input [yellow] 2 3 4" xfId="9055" xr:uid="{00000000-0005-0000-0000-00004F230000}"/>
    <cellStyle name="Input [yellow] 2 3 4 2" xfId="9056" xr:uid="{00000000-0005-0000-0000-000050230000}"/>
    <cellStyle name="Input [yellow] 2 3 4 2 2" xfId="9057" xr:uid="{00000000-0005-0000-0000-000051230000}"/>
    <cellStyle name="Input [yellow] 2 3 4 2 3" xfId="9058" xr:uid="{00000000-0005-0000-0000-000052230000}"/>
    <cellStyle name="Input [yellow] 2 3 4 2 4" xfId="9059" xr:uid="{00000000-0005-0000-0000-000053230000}"/>
    <cellStyle name="Input [yellow] 2 3 4 2 5" xfId="9060" xr:uid="{00000000-0005-0000-0000-000054230000}"/>
    <cellStyle name="Input [yellow] 2 3 4 3" xfId="9061" xr:uid="{00000000-0005-0000-0000-000055230000}"/>
    <cellStyle name="Input [yellow] 2 3 4 4" xfId="9062" xr:uid="{00000000-0005-0000-0000-000056230000}"/>
    <cellStyle name="Input [yellow] 2 3 4 5" xfId="9063" xr:uid="{00000000-0005-0000-0000-000057230000}"/>
    <cellStyle name="Input [yellow] 2 3 4 6" xfId="9064" xr:uid="{00000000-0005-0000-0000-000058230000}"/>
    <cellStyle name="Input [yellow] 2 3 4 7" xfId="9065" xr:uid="{00000000-0005-0000-0000-000059230000}"/>
    <cellStyle name="Input [yellow] 2 3 5" xfId="9066" xr:uid="{00000000-0005-0000-0000-00005A230000}"/>
    <cellStyle name="Input [yellow] 2 3 5 2" xfId="9067" xr:uid="{00000000-0005-0000-0000-00005B230000}"/>
    <cellStyle name="Input [yellow] 2 3 5 2 2" xfId="9068" xr:uid="{00000000-0005-0000-0000-00005C230000}"/>
    <cellStyle name="Input [yellow] 2 3 5 2 3" xfId="9069" xr:uid="{00000000-0005-0000-0000-00005D230000}"/>
    <cellStyle name="Input [yellow] 2 3 5 2 4" xfId="9070" xr:uid="{00000000-0005-0000-0000-00005E230000}"/>
    <cellStyle name="Input [yellow] 2 3 5 2 5" xfId="9071" xr:uid="{00000000-0005-0000-0000-00005F230000}"/>
    <cellStyle name="Input [yellow] 2 3 5 3" xfId="9072" xr:uid="{00000000-0005-0000-0000-000060230000}"/>
    <cellStyle name="Input [yellow] 2 3 5 4" xfId="9073" xr:uid="{00000000-0005-0000-0000-000061230000}"/>
    <cellStyle name="Input [yellow] 2 3 5 5" xfId="9074" xr:uid="{00000000-0005-0000-0000-000062230000}"/>
    <cellStyle name="Input [yellow] 2 3 6" xfId="9075" xr:uid="{00000000-0005-0000-0000-000063230000}"/>
    <cellStyle name="Input [yellow] 2 3 6 2" xfId="9076" xr:uid="{00000000-0005-0000-0000-000064230000}"/>
    <cellStyle name="Input [yellow] 2 3 6 3" xfId="9077" xr:uid="{00000000-0005-0000-0000-000065230000}"/>
    <cellStyle name="Input [yellow] 2 3 6 4" xfId="9078" xr:uid="{00000000-0005-0000-0000-000066230000}"/>
    <cellStyle name="Input [yellow] 2 3 6 5" xfId="9079" xr:uid="{00000000-0005-0000-0000-000067230000}"/>
    <cellStyle name="Input [yellow] 2 3 7" xfId="9080" xr:uid="{00000000-0005-0000-0000-000068230000}"/>
    <cellStyle name="Input [yellow] 2 3 8" xfId="9081" xr:uid="{00000000-0005-0000-0000-000069230000}"/>
    <cellStyle name="Input [yellow] 2 3 9" xfId="9082" xr:uid="{00000000-0005-0000-0000-00006A230000}"/>
    <cellStyle name="Input [yellow] 2 4" xfId="9083" xr:uid="{00000000-0005-0000-0000-00006B230000}"/>
    <cellStyle name="Input [yellow] 2 4 2" xfId="9084" xr:uid="{00000000-0005-0000-0000-00006C230000}"/>
    <cellStyle name="Input [yellow] 2 4 2 2" xfId="9085" xr:uid="{00000000-0005-0000-0000-00006D230000}"/>
    <cellStyle name="Input [yellow] 2 4 2 2 2" xfId="9086" xr:uid="{00000000-0005-0000-0000-00006E230000}"/>
    <cellStyle name="Input [yellow] 2 4 2 2 2 2" xfId="9087" xr:uid="{00000000-0005-0000-0000-00006F230000}"/>
    <cellStyle name="Input [yellow] 2 4 2 2 2 3" xfId="9088" xr:uid="{00000000-0005-0000-0000-000070230000}"/>
    <cellStyle name="Input [yellow] 2 4 2 2 2 4" xfId="9089" xr:uid="{00000000-0005-0000-0000-000071230000}"/>
    <cellStyle name="Input [yellow] 2 4 2 2 2 5" xfId="9090" xr:uid="{00000000-0005-0000-0000-000072230000}"/>
    <cellStyle name="Input [yellow] 2 4 2 2 3" xfId="9091" xr:uid="{00000000-0005-0000-0000-000073230000}"/>
    <cellStyle name="Input [yellow] 2 4 2 2 4" xfId="9092" xr:uid="{00000000-0005-0000-0000-000074230000}"/>
    <cellStyle name="Input [yellow] 2 4 2 2 5" xfId="9093" xr:uid="{00000000-0005-0000-0000-000075230000}"/>
    <cellStyle name="Input [yellow] 2 4 2 2 6" xfId="9094" xr:uid="{00000000-0005-0000-0000-000076230000}"/>
    <cellStyle name="Input [yellow] 2 4 2 2 7" xfId="9095" xr:uid="{00000000-0005-0000-0000-000077230000}"/>
    <cellStyle name="Input [yellow] 2 4 2 3" xfId="9096" xr:uid="{00000000-0005-0000-0000-000078230000}"/>
    <cellStyle name="Input [yellow] 2 4 2 4" xfId="9097" xr:uid="{00000000-0005-0000-0000-000079230000}"/>
    <cellStyle name="Input [yellow] 2 4 2 5" xfId="9098" xr:uid="{00000000-0005-0000-0000-00007A230000}"/>
    <cellStyle name="Input [yellow] 2 4 2 6" xfId="9099" xr:uid="{00000000-0005-0000-0000-00007B230000}"/>
    <cellStyle name="Input [yellow] 2 4 3" xfId="9100" xr:uid="{00000000-0005-0000-0000-00007C230000}"/>
    <cellStyle name="Input [yellow] 2 4 3 2" xfId="9101" xr:uid="{00000000-0005-0000-0000-00007D230000}"/>
    <cellStyle name="Input [yellow] 2 4 3 3" xfId="9102" xr:uid="{00000000-0005-0000-0000-00007E230000}"/>
    <cellStyle name="Input [yellow] 2 4 3 4" xfId="9103" xr:uid="{00000000-0005-0000-0000-00007F230000}"/>
    <cellStyle name="Input [yellow] 2 4 4" xfId="9104" xr:uid="{00000000-0005-0000-0000-000080230000}"/>
    <cellStyle name="Input [yellow] 2 4 4 2" xfId="9105" xr:uid="{00000000-0005-0000-0000-000081230000}"/>
    <cellStyle name="Input [yellow] 2 4 4 2 2" xfId="9106" xr:uid="{00000000-0005-0000-0000-000082230000}"/>
    <cellStyle name="Input [yellow] 2 4 4 2 3" xfId="9107" xr:uid="{00000000-0005-0000-0000-000083230000}"/>
    <cellStyle name="Input [yellow] 2 4 4 2 4" xfId="9108" xr:uid="{00000000-0005-0000-0000-000084230000}"/>
    <cellStyle name="Input [yellow] 2 4 4 2 5" xfId="9109" xr:uid="{00000000-0005-0000-0000-000085230000}"/>
    <cellStyle name="Input [yellow] 2 4 4 3" xfId="9110" xr:uid="{00000000-0005-0000-0000-000086230000}"/>
    <cellStyle name="Input [yellow] 2 4 4 4" xfId="9111" xr:uid="{00000000-0005-0000-0000-000087230000}"/>
    <cellStyle name="Input [yellow] 2 4 4 5" xfId="9112" xr:uid="{00000000-0005-0000-0000-000088230000}"/>
    <cellStyle name="Input [yellow] 2 4 5" xfId="9113" xr:uid="{00000000-0005-0000-0000-000089230000}"/>
    <cellStyle name="Input [yellow] 2 4 5 2" xfId="9114" xr:uid="{00000000-0005-0000-0000-00008A230000}"/>
    <cellStyle name="Input [yellow] 2 4 5 3" xfId="9115" xr:uid="{00000000-0005-0000-0000-00008B230000}"/>
    <cellStyle name="Input [yellow] 2 4 5 4" xfId="9116" xr:uid="{00000000-0005-0000-0000-00008C230000}"/>
    <cellStyle name="Input [yellow] 2 4 5 5" xfId="9117" xr:uid="{00000000-0005-0000-0000-00008D230000}"/>
    <cellStyle name="Input [yellow] 2 4 6" xfId="9118" xr:uid="{00000000-0005-0000-0000-00008E230000}"/>
    <cellStyle name="Input [yellow] 2 4 7" xfId="9119" xr:uid="{00000000-0005-0000-0000-00008F230000}"/>
    <cellStyle name="Input [yellow] 2 5" xfId="9120" xr:uid="{00000000-0005-0000-0000-000090230000}"/>
    <cellStyle name="Input [yellow] 2 5 2" xfId="9121" xr:uid="{00000000-0005-0000-0000-000091230000}"/>
    <cellStyle name="Input [yellow] 2 5 2 2" xfId="9122" xr:uid="{00000000-0005-0000-0000-000092230000}"/>
    <cellStyle name="Input [yellow] 2 5 2 3" xfId="9123" xr:uid="{00000000-0005-0000-0000-000093230000}"/>
    <cellStyle name="Input [yellow] 2 5 2 4" xfId="9124" xr:uid="{00000000-0005-0000-0000-000094230000}"/>
    <cellStyle name="Input [yellow] 2 5 3" xfId="9125" xr:uid="{00000000-0005-0000-0000-000095230000}"/>
    <cellStyle name="Input [yellow] 2 5 3 2" xfId="9126" xr:uid="{00000000-0005-0000-0000-000096230000}"/>
    <cellStyle name="Input [yellow] 2 5 3 3" xfId="9127" xr:uid="{00000000-0005-0000-0000-000097230000}"/>
    <cellStyle name="Input [yellow] 2 5 3 4" xfId="9128" xr:uid="{00000000-0005-0000-0000-000098230000}"/>
    <cellStyle name="Input [yellow] 2 5 3 5" xfId="9129" xr:uid="{00000000-0005-0000-0000-000099230000}"/>
    <cellStyle name="Input [yellow] 2 5 4" xfId="9130" xr:uid="{00000000-0005-0000-0000-00009A230000}"/>
    <cellStyle name="Input [yellow] 2 5 4 2" xfId="9131" xr:uid="{00000000-0005-0000-0000-00009B230000}"/>
    <cellStyle name="Input [yellow] 2 5 4 2 2" xfId="9132" xr:uid="{00000000-0005-0000-0000-00009C230000}"/>
    <cellStyle name="Input [yellow] 2 5 4 2 3" xfId="9133" xr:uid="{00000000-0005-0000-0000-00009D230000}"/>
    <cellStyle name="Input [yellow] 2 5 4 2 4" xfId="9134" xr:uid="{00000000-0005-0000-0000-00009E230000}"/>
    <cellStyle name="Input [yellow] 2 5 4 2 5" xfId="9135" xr:uid="{00000000-0005-0000-0000-00009F230000}"/>
    <cellStyle name="Input [yellow] 2 5 4 3" xfId="9136" xr:uid="{00000000-0005-0000-0000-0000A0230000}"/>
    <cellStyle name="Input [yellow] 2 5 4 4" xfId="9137" xr:uid="{00000000-0005-0000-0000-0000A1230000}"/>
    <cellStyle name="Input [yellow] 2 5 4 5" xfId="9138" xr:uid="{00000000-0005-0000-0000-0000A2230000}"/>
    <cellStyle name="Input [yellow] 2 5 5" xfId="9139" xr:uid="{00000000-0005-0000-0000-0000A3230000}"/>
    <cellStyle name="Input [yellow] 2 5 5 2" xfId="9140" xr:uid="{00000000-0005-0000-0000-0000A4230000}"/>
    <cellStyle name="Input [yellow] 2 5 5 3" xfId="9141" xr:uid="{00000000-0005-0000-0000-0000A5230000}"/>
    <cellStyle name="Input [yellow] 2 5 5 4" xfId="9142" xr:uid="{00000000-0005-0000-0000-0000A6230000}"/>
    <cellStyle name="Input [yellow] 2 5 5 5" xfId="9143" xr:uid="{00000000-0005-0000-0000-0000A7230000}"/>
    <cellStyle name="Input [yellow] 2 5 6" xfId="9144" xr:uid="{00000000-0005-0000-0000-0000A8230000}"/>
    <cellStyle name="Input [yellow] 2 5 7" xfId="9145" xr:uid="{00000000-0005-0000-0000-0000A9230000}"/>
    <cellStyle name="Input [yellow] 2 6" xfId="9146" xr:uid="{00000000-0005-0000-0000-0000AA230000}"/>
    <cellStyle name="Input [yellow] 2 6 2" xfId="9147" xr:uid="{00000000-0005-0000-0000-0000AB230000}"/>
    <cellStyle name="Input [yellow] 2 6 2 2" xfId="9148" xr:uid="{00000000-0005-0000-0000-0000AC230000}"/>
    <cellStyle name="Input [yellow] 2 6 2 3" xfId="9149" xr:uid="{00000000-0005-0000-0000-0000AD230000}"/>
    <cellStyle name="Input [yellow] 2 6 2 4" xfId="9150" xr:uid="{00000000-0005-0000-0000-0000AE230000}"/>
    <cellStyle name="Input [yellow] 2 6 3" xfId="9151" xr:uid="{00000000-0005-0000-0000-0000AF230000}"/>
    <cellStyle name="Input [yellow] 2 6 3 2" xfId="9152" xr:uid="{00000000-0005-0000-0000-0000B0230000}"/>
    <cellStyle name="Input [yellow] 2 6 3 3" xfId="9153" xr:uid="{00000000-0005-0000-0000-0000B1230000}"/>
    <cellStyle name="Input [yellow] 2 6 3 4" xfId="9154" xr:uid="{00000000-0005-0000-0000-0000B2230000}"/>
    <cellStyle name="Input [yellow] 2 6 3 5" xfId="9155" xr:uid="{00000000-0005-0000-0000-0000B3230000}"/>
    <cellStyle name="Input [yellow] 2 6 4" xfId="9156" xr:uid="{00000000-0005-0000-0000-0000B4230000}"/>
    <cellStyle name="Input [yellow] 2 6 4 2" xfId="9157" xr:uid="{00000000-0005-0000-0000-0000B5230000}"/>
    <cellStyle name="Input [yellow] 2 6 4 3" xfId="9158" xr:uid="{00000000-0005-0000-0000-0000B6230000}"/>
    <cellStyle name="Input [yellow] 2 6 4 4" xfId="9159" xr:uid="{00000000-0005-0000-0000-0000B7230000}"/>
    <cellStyle name="Input [yellow] 2 6 4 5" xfId="9160" xr:uid="{00000000-0005-0000-0000-0000B8230000}"/>
    <cellStyle name="Input [yellow] 2 6 5" xfId="9161" xr:uid="{00000000-0005-0000-0000-0000B9230000}"/>
    <cellStyle name="Input [yellow] 2 6 5 2" xfId="9162" xr:uid="{00000000-0005-0000-0000-0000BA230000}"/>
    <cellStyle name="Input [yellow] 2 6 5 2 2" xfId="9163" xr:uid="{00000000-0005-0000-0000-0000BB230000}"/>
    <cellStyle name="Input [yellow] 2 6 5 2 3" xfId="9164" xr:uid="{00000000-0005-0000-0000-0000BC230000}"/>
    <cellStyle name="Input [yellow] 2 6 5 2 4" xfId="9165" xr:uid="{00000000-0005-0000-0000-0000BD230000}"/>
    <cellStyle name="Input [yellow] 2 6 5 2 5" xfId="9166" xr:uid="{00000000-0005-0000-0000-0000BE230000}"/>
    <cellStyle name="Input [yellow] 2 6 5 3" xfId="9167" xr:uid="{00000000-0005-0000-0000-0000BF230000}"/>
    <cellStyle name="Input [yellow] 2 6 5 4" xfId="9168" xr:uid="{00000000-0005-0000-0000-0000C0230000}"/>
    <cellStyle name="Input [yellow] 2 6 5 5" xfId="9169" xr:uid="{00000000-0005-0000-0000-0000C1230000}"/>
    <cellStyle name="Input [yellow] 2 6 6" xfId="9170" xr:uid="{00000000-0005-0000-0000-0000C2230000}"/>
    <cellStyle name="Input [yellow] 2 6 6 2" xfId="9171" xr:uid="{00000000-0005-0000-0000-0000C3230000}"/>
    <cellStyle name="Input [yellow] 2 6 6 3" xfId="9172" xr:uid="{00000000-0005-0000-0000-0000C4230000}"/>
    <cellStyle name="Input [yellow] 2 6 6 4" xfId="9173" xr:uid="{00000000-0005-0000-0000-0000C5230000}"/>
    <cellStyle name="Input [yellow] 2 6 6 5" xfId="9174" xr:uid="{00000000-0005-0000-0000-0000C6230000}"/>
    <cellStyle name="Input [yellow] 2 6 7" xfId="9175" xr:uid="{00000000-0005-0000-0000-0000C7230000}"/>
    <cellStyle name="Input [yellow] 2 6 8" xfId="9176" xr:uid="{00000000-0005-0000-0000-0000C8230000}"/>
    <cellStyle name="Input [yellow] 2 6 9" xfId="9177" xr:uid="{00000000-0005-0000-0000-0000C9230000}"/>
    <cellStyle name="Input [yellow] 2 7" xfId="9178" xr:uid="{00000000-0005-0000-0000-0000CA230000}"/>
    <cellStyle name="Input [yellow] 2 7 2" xfId="9179" xr:uid="{00000000-0005-0000-0000-0000CB230000}"/>
    <cellStyle name="Input [yellow] 2 7 3" xfId="9180" xr:uid="{00000000-0005-0000-0000-0000CC230000}"/>
    <cellStyle name="Input [yellow] 2 7 4" xfId="9181" xr:uid="{00000000-0005-0000-0000-0000CD230000}"/>
    <cellStyle name="Input [yellow] 2 7 5" xfId="9182" xr:uid="{00000000-0005-0000-0000-0000CE230000}"/>
    <cellStyle name="Input [yellow] 2 8" xfId="9183" xr:uid="{00000000-0005-0000-0000-0000CF230000}"/>
    <cellStyle name="Input [yellow] 2 9" xfId="9184" xr:uid="{00000000-0005-0000-0000-0000D0230000}"/>
    <cellStyle name="Input [yellow] 3" xfId="9185" xr:uid="{00000000-0005-0000-0000-0000D1230000}"/>
    <cellStyle name="Input [yellow] 3 10" xfId="9186" xr:uid="{00000000-0005-0000-0000-0000D2230000}"/>
    <cellStyle name="Input [yellow] 3 2" xfId="9187" xr:uid="{00000000-0005-0000-0000-0000D3230000}"/>
    <cellStyle name="Input [yellow] 3 2 2" xfId="9188" xr:uid="{00000000-0005-0000-0000-0000D4230000}"/>
    <cellStyle name="Input [yellow] 3 2 2 2" xfId="9189" xr:uid="{00000000-0005-0000-0000-0000D5230000}"/>
    <cellStyle name="Input [yellow] 3 2 2 3" xfId="9190" xr:uid="{00000000-0005-0000-0000-0000D6230000}"/>
    <cellStyle name="Input [yellow] 3 2 2 4" xfId="9191" xr:uid="{00000000-0005-0000-0000-0000D7230000}"/>
    <cellStyle name="Input [yellow] 3 2 2 5" xfId="9192" xr:uid="{00000000-0005-0000-0000-0000D8230000}"/>
    <cellStyle name="Input [yellow] 3 2 3" xfId="9193" xr:uid="{00000000-0005-0000-0000-0000D9230000}"/>
    <cellStyle name="Input [yellow] 3 2 3 2" xfId="9194" xr:uid="{00000000-0005-0000-0000-0000DA230000}"/>
    <cellStyle name="Input [yellow] 3 2 3 2 2" xfId="9195" xr:uid="{00000000-0005-0000-0000-0000DB230000}"/>
    <cellStyle name="Input [yellow] 3 2 3 2 3" xfId="9196" xr:uid="{00000000-0005-0000-0000-0000DC230000}"/>
    <cellStyle name="Input [yellow] 3 2 3 2 4" xfId="9197" xr:uid="{00000000-0005-0000-0000-0000DD230000}"/>
    <cellStyle name="Input [yellow] 3 2 3 2 5" xfId="9198" xr:uid="{00000000-0005-0000-0000-0000DE230000}"/>
    <cellStyle name="Input [yellow] 3 2 3 3" xfId="9199" xr:uid="{00000000-0005-0000-0000-0000DF230000}"/>
    <cellStyle name="Input [yellow] 3 2 3 4" xfId="9200" xr:uid="{00000000-0005-0000-0000-0000E0230000}"/>
    <cellStyle name="Input [yellow] 3 2 3 5" xfId="9201" xr:uid="{00000000-0005-0000-0000-0000E1230000}"/>
    <cellStyle name="Input [yellow] 3 2 3 6" xfId="9202" xr:uid="{00000000-0005-0000-0000-0000E2230000}"/>
    <cellStyle name="Input [yellow] 3 2 3 7" xfId="9203" xr:uid="{00000000-0005-0000-0000-0000E3230000}"/>
    <cellStyle name="Input [yellow] 3 2 4" xfId="9204" xr:uid="{00000000-0005-0000-0000-0000E4230000}"/>
    <cellStyle name="Input [yellow] 3 2 4 2" xfId="9205" xr:uid="{00000000-0005-0000-0000-0000E5230000}"/>
    <cellStyle name="Input [yellow] 3 2 4 2 2" xfId="9206" xr:uid="{00000000-0005-0000-0000-0000E6230000}"/>
    <cellStyle name="Input [yellow] 3 2 4 2 3" xfId="9207" xr:uid="{00000000-0005-0000-0000-0000E7230000}"/>
    <cellStyle name="Input [yellow] 3 2 4 2 4" xfId="9208" xr:uid="{00000000-0005-0000-0000-0000E8230000}"/>
    <cellStyle name="Input [yellow] 3 2 4 2 5" xfId="9209" xr:uid="{00000000-0005-0000-0000-0000E9230000}"/>
    <cellStyle name="Input [yellow] 3 2 4 3" xfId="9210" xr:uid="{00000000-0005-0000-0000-0000EA230000}"/>
    <cellStyle name="Input [yellow] 3 2 4 4" xfId="9211" xr:uid="{00000000-0005-0000-0000-0000EB230000}"/>
    <cellStyle name="Input [yellow] 3 2 4 5" xfId="9212" xr:uid="{00000000-0005-0000-0000-0000EC230000}"/>
    <cellStyle name="Input [yellow] 3 2 5" xfId="9213" xr:uid="{00000000-0005-0000-0000-0000ED230000}"/>
    <cellStyle name="Input [yellow] 3 2 5 2" xfId="9214" xr:uid="{00000000-0005-0000-0000-0000EE230000}"/>
    <cellStyle name="Input [yellow] 3 2 5 3" xfId="9215" xr:uid="{00000000-0005-0000-0000-0000EF230000}"/>
    <cellStyle name="Input [yellow] 3 2 5 4" xfId="9216" xr:uid="{00000000-0005-0000-0000-0000F0230000}"/>
    <cellStyle name="Input [yellow] 3 2 5 5" xfId="9217" xr:uid="{00000000-0005-0000-0000-0000F1230000}"/>
    <cellStyle name="Input [yellow] 3 2 6" xfId="9218" xr:uid="{00000000-0005-0000-0000-0000F2230000}"/>
    <cellStyle name="Input [yellow] 3 2 7" xfId="9219" xr:uid="{00000000-0005-0000-0000-0000F3230000}"/>
    <cellStyle name="Input [yellow] 3 2 8" xfId="9220" xr:uid="{00000000-0005-0000-0000-0000F4230000}"/>
    <cellStyle name="Input [yellow] 3 3" xfId="9221" xr:uid="{00000000-0005-0000-0000-0000F5230000}"/>
    <cellStyle name="Input [yellow] 3 3 10" xfId="9222" xr:uid="{00000000-0005-0000-0000-0000F6230000}"/>
    <cellStyle name="Input [yellow] 3 3 2" xfId="9223" xr:uid="{00000000-0005-0000-0000-0000F7230000}"/>
    <cellStyle name="Input [yellow] 3 3 2 2" xfId="9224" xr:uid="{00000000-0005-0000-0000-0000F8230000}"/>
    <cellStyle name="Input [yellow] 3 3 2 2 2" xfId="9225" xr:uid="{00000000-0005-0000-0000-0000F9230000}"/>
    <cellStyle name="Input [yellow] 3 3 2 2 3" xfId="9226" xr:uid="{00000000-0005-0000-0000-0000FA230000}"/>
    <cellStyle name="Input [yellow] 3 3 2 2 4" xfId="9227" xr:uid="{00000000-0005-0000-0000-0000FB230000}"/>
    <cellStyle name="Input [yellow] 3 3 2 2 5" xfId="9228" xr:uid="{00000000-0005-0000-0000-0000FC230000}"/>
    <cellStyle name="Input [yellow] 3 3 2 3" xfId="9229" xr:uid="{00000000-0005-0000-0000-0000FD230000}"/>
    <cellStyle name="Input [yellow] 3 3 2 4" xfId="9230" xr:uid="{00000000-0005-0000-0000-0000FE230000}"/>
    <cellStyle name="Input [yellow] 3 3 2 5" xfId="9231" xr:uid="{00000000-0005-0000-0000-0000FF230000}"/>
    <cellStyle name="Input [yellow] 3 3 2 6" xfId="9232" xr:uid="{00000000-0005-0000-0000-000000240000}"/>
    <cellStyle name="Input [yellow] 3 3 2 7" xfId="9233" xr:uid="{00000000-0005-0000-0000-000001240000}"/>
    <cellStyle name="Input [yellow] 3 3 3" xfId="9234" xr:uid="{00000000-0005-0000-0000-000002240000}"/>
    <cellStyle name="Input [yellow] 3 3 3 2" xfId="9235" xr:uid="{00000000-0005-0000-0000-000003240000}"/>
    <cellStyle name="Input [yellow] 3 3 3 3" xfId="9236" xr:uid="{00000000-0005-0000-0000-000004240000}"/>
    <cellStyle name="Input [yellow] 3 3 3 4" xfId="9237" xr:uid="{00000000-0005-0000-0000-000005240000}"/>
    <cellStyle name="Input [yellow] 3 3 3 5" xfId="9238" xr:uid="{00000000-0005-0000-0000-000006240000}"/>
    <cellStyle name="Input [yellow] 3 3 4" xfId="9239" xr:uid="{00000000-0005-0000-0000-000007240000}"/>
    <cellStyle name="Input [yellow] 3 3 4 2" xfId="9240" xr:uid="{00000000-0005-0000-0000-000008240000}"/>
    <cellStyle name="Input [yellow] 3 3 4 2 2" xfId="9241" xr:uid="{00000000-0005-0000-0000-000009240000}"/>
    <cellStyle name="Input [yellow] 3 3 4 2 3" xfId="9242" xr:uid="{00000000-0005-0000-0000-00000A240000}"/>
    <cellStyle name="Input [yellow] 3 3 4 2 4" xfId="9243" xr:uid="{00000000-0005-0000-0000-00000B240000}"/>
    <cellStyle name="Input [yellow] 3 3 4 2 5" xfId="9244" xr:uid="{00000000-0005-0000-0000-00000C240000}"/>
    <cellStyle name="Input [yellow] 3 3 4 3" xfId="9245" xr:uid="{00000000-0005-0000-0000-00000D240000}"/>
    <cellStyle name="Input [yellow] 3 3 4 4" xfId="9246" xr:uid="{00000000-0005-0000-0000-00000E240000}"/>
    <cellStyle name="Input [yellow] 3 3 4 5" xfId="9247" xr:uid="{00000000-0005-0000-0000-00000F240000}"/>
    <cellStyle name="Input [yellow] 3 3 4 6" xfId="9248" xr:uid="{00000000-0005-0000-0000-000010240000}"/>
    <cellStyle name="Input [yellow] 3 3 4 7" xfId="9249" xr:uid="{00000000-0005-0000-0000-000011240000}"/>
    <cellStyle name="Input [yellow] 3 3 5" xfId="9250" xr:uid="{00000000-0005-0000-0000-000012240000}"/>
    <cellStyle name="Input [yellow] 3 3 5 2" xfId="9251" xr:uid="{00000000-0005-0000-0000-000013240000}"/>
    <cellStyle name="Input [yellow] 3 3 5 2 2" xfId="9252" xr:uid="{00000000-0005-0000-0000-000014240000}"/>
    <cellStyle name="Input [yellow] 3 3 5 2 3" xfId="9253" xr:uid="{00000000-0005-0000-0000-000015240000}"/>
    <cellStyle name="Input [yellow] 3 3 5 2 4" xfId="9254" xr:uid="{00000000-0005-0000-0000-000016240000}"/>
    <cellStyle name="Input [yellow] 3 3 5 2 5" xfId="9255" xr:uid="{00000000-0005-0000-0000-000017240000}"/>
    <cellStyle name="Input [yellow] 3 3 5 3" xfId="9256" xr:uid="{00000000-0005-0000-0000-000018240000}"/>
    <cellStyle name="Input [yellow] 3 3 5 4" xfId="9257" xr:uid="{00000000-0005-0000-0000-000019240000}"/>
    <cellStyle name="Input [yellow] 3 3 5 5" xfId="9258" xr:uid="{00000000-0005-0000-0000-00001A240000}"/>
    <cellStyle name="Input [yellow] 3 3 6" xfId="9259" xr:uid="{00000000-0005-0000-0000-00001B240000}"/>
    <cellStyle name="Input [yellow] 3 3 6 2" xfId="9260" xr:uid="{00000000-0005-0000-0000-00001C240000}"/>
    <cellStyle name="Input [yellow] 3 3 6 3" xfId="9261" xr:uid="{00000000-0005-0000-0000-00001D240000}"/>
    <cellStyle name="Input [yellow] 3 3 6 4" xfId="9262" xr:uid="{00000000-0005-0000-0000-00001E240000}"/>
    <cellStyle name="Input [yellow] 3 3 6 5" xfId="9263" xr:uid="{00000000-0005-0000-0000-00001F240000}"/>
    <cellStyle name="Input [yellow] 3 3 7" xfId="9264" xr:uid="{00000000-0005-0000-0000-000020240000}"/>
    <cellStyle name="Input [yellow] 3 3 8" xfId="9265" xr:uid="{00000000-0005-0000-0000-000021240000}"/>
    <cellStyle name="Input [yellow] 3 3 9" xfId="9266" xr:uid="{00000000-0005-0000-0000-000022240000}"/>
    <cellStyle name="Input [yellow] 3 4" xfId="9267" xr:uid="{00000000-0005-0000-0000-000023240000}"/>
    <cellStyle name="Input [yellow] 3 4 2" xfId="9268" xr:uid="{00000000-0005-0000-0000-000024240000}"/>
    <cellStyle name="Input [yellow] 3 4 2 2" xfId="9269" xr:uid="{00000000-0005-0000-0000-000025240000}"/>
    <cellStyle name="Input [yellow] 3 4 2 2 2" xfId="9270" xr:uid="{00000000-0005-0000-0000-000026240000}"/>
    <cellStyle name="Input [yellow] 3 4 2 2 2 2" xfId="9271" xr:uid="{00000000-0005-0000-0000-000027240000}"/>
    <cellStyle name="Input [yellow] 3 4 2 2 2 3" xfId="9272" xr:uid="{00000000-0005-0000-0000-000028240000}"/>
    <cellStyle name="Input [yellow] 3 4 2 2 2 4" xfId="9273" xr:uid="{00000000-0005-0000-0000-000029240000}"/>
    <cellStyle name="Input [yellow] 3 4 2 2 2 5" xfId="9274" xr:uid="{00000000-0005-0000-0000-00002A240000}"/>
    <cellStyle name="Input [yellow] 3 4 2 2 3" xfId="9275" xr:uid="{00000000-0005-0000-0000-00002B240000}"/>
    <cellStyle name="Input [yellow] 3 4 2 2 4" xfId="9276" xr:uid="{00000000-0005-0000-0000-00002C240000}"/>
    <cellStyle name="Input [yellow] 3 4 2 2 5" xfId="9277" xr:uid="{00000000-0005-0000-0000-00002D240000}"/>
    <cellStyle name="Input [yellow] 3 4 2 2 6" xfId="9278" xr:uid="{00000000-0005-0000-0000-00002E240000}"/>
    <cellStyle name="Input [yellow] 3 4 2 2 7" xfId="9279" xr:uid="{00000000-0005-0000-0000-00002F240000}"/>
    <cellStyle name="Input [yellow] 3 4 2 3" xfId="9280" xr:uid="{00000000-0005-0000-0000-000030240000}"/>
    <cellStyle name="Input [yellow] 3 4 2 4" xfId="9281" xr:uid="{00000000-0005-0000-0000-000031240000}"/>
    <cellStyle name="Input [yellow] 3 4 2 5" xfId="9282" xr:uid="{00000000-0005-0000-0000-000032240000}"/>
    <cellStyle name="Input [yellow] 3 4 2 6" xfId="9283" xr:uid="{00000000-0005-0000-0000-000033240000}"/>
    <cellStyle name="Input [yellow] 3 4 3" xfId="9284" xr:uid="{00000000-0005-0000-0000-000034240000}"/>
    <cellStyle name="Input [yellow] 3 4 3 2" xfId="9285" xr:uid="{00000000-0005-0000-0000-000035240000}"/>
    <cellStyle name="Input [yellow] 3 4 3 3" xfId="9286" xr:uid="{00000000-0005-0000-0000-000036240000}"/>
    <cellStyle name="Input [yellow] 3 4 3 4" xfId="9287" xr:uid="{00000000-0005-0000-0000-000037240000}"/>
    <cellStyle name="Input [yellow] 3 4 4" xfId="9288" xr:uid="{00000000-0005-0000-0000-000038240000}"/>
    <cellStyle name="Input [yellow] 3 4 4 2" xfId="9289" xr:uid="{00000000-0005-0000-0000-000039240000}"/>
    <cellStyle name="Input [yellow] 3 4 4 2 2" xfId="9290" xr:uid="{00000000-0005-0000-0000-00003A240000}"/>
    <cellStyle name="Input [yellow] 3 4 4 2 3" xfId="9291" xr:uid="{00000000-0005-0000-0000-00003B240000}"/>
    <cellStyle name="Input [yellow] 3 4 4 2 4" xfId="9292" xr:uid="{00000000-0005-0000-0000-00003C240000}"/>
    <cellStyle name="Input [yellow] 3 4 4 2 5" xfId="9293" xr:uid="{00000000-0005-0000-0000-00003D240000}"/>
    <cellStyle name="Input [yellow] 3 4 4 3" xfId="9294" xr:uid="{00000000-0005-0000-0000-00003E240000}"/>
    <cellStyle name="Input [yellow] 3 4 4 4" xfId="9295" xr:uid="{00000000-0005-0000-0000-00003F240000}"/>
    <cellStyle name="Input [yellow] 3 4 4 5" xfId="9296" xr:uid="{00000000-0005-0000-0000-000040240000}"/>
    <cellStyle name="Input [yellow] 3 4 5" xfId="9297" xr:uid="{00000000-0005-0000-0000-000041240000}"/>
    <cellStyle name="Input [yellow] 3 4 5 2" xfId="9298" xr:uid="{00000000-0005-0000-0000-000042240000}"/>
    <cellStyle name="Input [yellow] 3 4 5 3" xfId="9299" xr:uid="{00000000-0005-0000-0000-000043240000}"/>
    <cellStyle name="Input [yellow] 3 4 5 4" xfId="9300" xr:uid="{00000000-0005-0000-0000-000044240000}"/>
    <cellStyle name="Input [yellow] 3 4 5 5" xfId="9301" xr:uid="{00000000-0005-0000-0000-000045240000}"/>
    <cellStyle name="Input [yellow] 3 4 6" xfId="9302" xr:uid="{00000000-0005-0000-0000-000046240000}"/>
    <cellStyle name="Input [yellow] 3 4 7" xfId="9303" xr:uid="{00000000-0005-0000-0000-000047240000}"/>
    <cellStyle name="Input [yellow] 3 5" xfId="9304" xr:uid="{00000000-0005-0000-0000-000048240000}"/>
    <cellStyle name="Input [yellow] 3 5 2" xfId="9305" xr:uid="{00000000-0005-0000-0000-000049240000}"/>
    <cellStyle name="Input [yellow] 3 5 2 2" xfId="9306" xr:uid="{00000000-0005-0000-0000-00004A240000}"/>
    <cellStyle name="Input [yellow] 3 5 2 3" xfId="9307" xr:uid="{00000000-0005-0000-0000-00004B240000}"/>
    <cellStyle name="Input [yellow] 3 5 2 4" xfId="9308" xr:uid="{00000000-0005-0000-0000-00004C240000}"/>
    <cellStyle name="Input [yellow] 3 5 3" xfId="9309" xr:uid="{00000000-0005-0000-0000-00004D240000}"/>
    <cellStyle name="Input [yellow] 3 5 3 2" xfId="9310" xr:uid="{00000000-0005-0000-0000-00004E240000}"/>
    <cellStyle name="Input [yellow] 3 5 3 3" xfId="9311" xr:uid="{00000000-0005-0000-0000-00004F240000}"/>
    <cellStyle name="Input [yellow] 3 5 3 4" xfId="9312" xr:uid="{00000000-0005-0000-0000-000050240000}"/>
    <cellStyle name="Input [yellow] 3 5 3 5" xfId="9313" xr:uid="{00000000-0005-0000-0000-000051240000}"/>
    <cellStyle name="Input [yellow] 3 5 4" xfId="9314" xr:uid="{00000000-0005-0000-0000-000052240000}"/>
    <cellStyle name="Input [yellow] 3 5 4 2" xfId="9315" xr:uid="{00000000-0005-0000-0000-000053240000}"/>
    <cellStyle name="Input [yellow] 3 5 4 2 2" xfId="9316" xr:uid="{00000000-0005-0000-0000-000054240000}"/>
    <cellStyle name="Input [yellow] 3 5 4 2 3" xfId="9317" xr:uid="{00000000-0005-0000-0000-000055240000}"/>
    <cellStyle name="Input [yellow] 3 5 4 2 4" xfId="9318" xr:uid="{00000000-0005-0000-0000-000056240000}"/>
    <cellStyle name="Input [yellow] 3 5 4 2 5" xfId="9319" xr:uid="{00000000-0005-0000-0000-000057240000}"/>
    <cellStyle name="Input [yellow] 3 5 4 3" xfId="9320" xr:uid="{00000000-0005-0000-0000-000058240000}"/>
    <cellStyle name="Input [yellow] 3 5 4 4" xfId="9321" xr:uid="{00000000-0005-0000-0000-000059240000}"/>
    <cellStyle name="Input [yellow] 3 5 4 5" xfId="9322" xr:uid="{00000000-0005-0000-0000-00005A240000}"/>
    <cellStyle name="Input [yellow] 3 5 5" xfId="9323" xr:uid="{00000000-0005-0000-0000-00005B240000}"/>
    <cellStyle name="Input [yellow] 3 5 5 2" xfId="9324" xr:uid="{00000000-0005-0000-0000-00005C240000}"/>
    <cellStyle name="Input [yellow] 3 5 5 3" xfId="9325" xr:uid="{00000000-0005-0000-0000-00005D240000}"/>
    <cellStyle name="Input [yellow] 3 5 5 4" xfId="9326" xr:uid="{00000000-0005-0000-0000-00005E240000}"/>
    <cellStyle name="Input [yellow] 3 5 5 5" xfId="9327" xr:uid="{00000000-0005-0000-0000-00005F240000}"/>
    <cellStyle name="Input [yellow] 3 5 6" xfId="9328" xr:uid="{00000000-0005-0000-0000-000060240000}"/>
    <cellStyle name="Input [yellow] 3 5 7" xfId="9329" xr:uid="{00000000-0005-0000-0000-000061240000}"/>
    <cellStyle name="Input [yellow] 3 6" xfId="9330" xr:uid="{00000000-0005-0000-0000-000062240000}"/>
    <cellStyle name="Input [yellow] 3 6 2" xfId="9331" xr:uid="{00000000-0005-0000-0000-000063240000}"/>
    <cellStyle name="Input [yellow] 3 6 2 2" xfId="9332" xr:uid="{00000000-0005-0000-0000-000064240000}"/>
    <cellStyle name="Input [yellow] 3 6 2 3" xfId="9333" xr:uid="{00000000-0005-0000-0000-000065240000}"/>
    <cellStyle name="Input [yellow] 3 6 2 4" xfId="9334" xr:uid="{00000000-0005-0000-0000-000066240000}"/>
    <cellStyle name="Input [yellow] 3 6 3" xfId="9335" xr:uid="{00000000-0005-0000-0000-000067240000}"/>
    <cellStyle name="Input [yellow] 3 6 3 2" xfId="9336" xr:uid="{00000000-0005-0000-0000-000068240000}"/>
    <cellStyle name="Input [yellow] 3 6 3 3" xfId="9337" xr:uid="{00000000-0005-0000-0000-000069240000}"/>
    <cellStyle name="Input [yellow] 3 6 3 4" xfId="9338" xr:uid="{00000000-0005-0000-0000-00006A240000}"/>
    <cellStyle name="Input [yellow] 3 6 3 5" xfId="9339" xr:uid="{00000000-0005-0000-0000-00006B240000}"/>
    <cellStyle name="Input [yellow] 3 6 4" xfId="9340" xr:uid="{00000000-0005-0000-0000-00006C240000}"/>
    <cellStyle name="Input [yellow] 3 6 4 2" xfId="9341" xr:uid="{00000000-0005-0000-0000-00006D240000}"/>
    <cellStyle name="Input [yellow] 3 6 4 3" xfId="9342" xr:uid="{00000000-0005-0000-0000-00006E240000}"/>
    <cellStyle name="Input [yellow] 3 6 4 4" xfId="9343" xr:uid="{00000000-0005-0000-0000-00006F240000}"/>
    <cellStyle name="Input [yellow] 3 6 4 5" xfId="9344" xr:uid="{00000000-0005-0000-0000-000070240000}"/>
    <cellStyle name="Input [yellow] 3 6 5" xfId="9345" xr:uid="{00000000-0005-0000-0000-000071240000}"/>
    <cellStyle name="Input [yellow] 3 6 5 2" xfId="9346" xr:uid="{00000000-0005-0000-0000-000072240000}"/>
    <cellStyle name="Input [yellow] 3 6 5 2 2" xfId="9347" xr:uid="{00000000-0005-0000-0000-000073240000}"/>
    <cellStyle name="Input [yellow] 3 6 5 2 3" xfId="9348" xr:uid="{00000000-0005-0000-0000-000074240000}"/>
    <cellStyle name="Input [yellow] 3 6 5 2 4" xfId="9349" xr:uid="{00000000-0005-0000-0000-000075240000}"/>
    <cellStyle name="Input [yellow] 3 6 5 2 5" xfId="9350" xr:uid="{00000000-0005-0000-0000-000076240000}"/>
    <cellStyle name="Input [yellow] 3 6 5 3" xfId="9351" xr:uid="{00000000-0005-0000-0000-000077240000}"/>
    <cellStyle name="Input [yellow] 3 6 5 4" xfId="9352" xr:uid="{00000000-0005-0000-0000-000078240000}"/>
    <cellStyle name="Input [yellow] 3 6 5 5" xfId="9353" xr:uid="{00000000-0005-0000-0000-000079240000}"/>
    <cellStyle name="Input [yellow] 3 6 6" xfId="9354" xr:uid="{00000000-0005-0000-0000-00007A240000}"/>
    <cellStyle name="Input [yellow] 3 6 6 2" xfId="9355" xr:uid="{00000000-0005-0000-0000-00007B240000}"/>
    <cellStyle name="Input [yellow] 3 6 6 3" xfId="9356" xr:uid="{00000000-0005-0000-0000-00007C240000}"/>
    <cellStyle name="Input [yellow] 3 6 6 4" xfId="9357" xr:uid="{00000000-0005-0000-0000-00007D240000}"/>
    <cellStyle name="Input [yellow] 3 6 6 5" xfId="9358" xr:uid="{00000000-0005-0000-0000-00007E240000}"/>
    <cellStyle name="Input [yellow] 3 6 7" xfId="9359" xr:uid="{00000000-0005-0000-0000-00007F240000}"/>
    <cellStyle name="Input [yellow] 3 6 8" xfId="9360" xr:uid="{00000000-0005-0000-0000-000080240000}"/>
    <cellStyle name="Input [yellow] 3 6 9" xfId="9361" xr:uid="{00000000-0005-0000-0000-000081240000}"/>
    <cellStyle name="Input [yellow] 3 7" xfId="9362" xr:uid="{00000000-0005-0000-0000-000082240000}"/>
    <cellStyle name="Input [yellow] 3 7 2" xfId="9363" xr:uid="{00000000-0005-0000-0000-000083240000}"/>
    <cellStyle name="Input [yellow] 3 7 3" xfId="9364" xr:uid="{00000000-0005-0000-0000-000084240000}"/>
    <cellStyle name="Input [yellow] 3 7 4" xfId="9365" xr:uid="{00000000-0005-0000-0000-000085240000}"/>
    <cellStyle name="Input [yellow] 3 7 5" xfId="9366" xr:uid="{00000000-0005-0000-0000-000086240000}"/>
    <cellStyle name="Input [yellow] 3 8" xfId="9367" xr:uid="{00000000-0005-0000-0000-000087240000}"/>
    <cellStyle name="Input [yellow] 3 8 2" xfId="9368" xr:uid="{00000000-0005-0000-0000-000088240000}"/>
    <cellStyle name="Input [yellow] 3 8 3" xfId="9369" xr:uid="{00000000-0005-0000-0000-000089240000}"/>
    <cellStyle name="Input [yellow] 3 8 4" xfId="9370" xr:uid="{00000000-0005-0000-0000-00008A240000}"/>
    <cellStyle name="Input [yellow] 3 8 5" xfId="9371" xr:uid="{00000000-0005-0000-0000-00008B240000}"/>
    <cellStyle name="Input [yellow] 3 9" xfId="9372" xr:uid="{00000000-0005-0000-0000-00008C240000}"/>
    <cellStyle name="Input [yellow] 4" xfId="9373" xr:uid="{00000000-0005-0000-0000-00008D240000}"/>
    <cellStyle name="Input [yellow] 4 2" xfId="9374" xr:uid="{00000000-0005-0000-0000-00008E240000}"/>
    <cellStyle name="Input [yellow] 4 2 2" xfId="9375" xr:uid="{00000000-0005-0000-0000-00008F240000}"/>
    <cellStyle name="Input [yellow] 4 2 2 2" xfId="9376" xr:uid="{00000000-0005-0000-0000-000090240000}"/>
    <cellStyle name="Input [yellow] 4 2 2 2 2" xfId="9377" xr:uid="{00000000-0005-0000-0000-000091240000}"/>
    <cellStyle name="Input [yellow] 4 2 2 2 3" xfId="9378" xr:uid="{00000000-0005-0000-0000-000092240000}"/>
    <cellStyle name="Input [yellow] 4 2 2 2 4" xfId="9379" xr:uid="{00000000-0005-0000-0000-000093240000}"/>
    <cellStyle name="Input [yellow] 4 2 2 2 5" xfId="9380" xr:uid="{00000000-0005-0000-0000-000094240000}"/>
    <cellStyle name="Input [yellow] 4 2 2 3" xfId="9381" xr:uid="{00000000-0005-0000-0000-000095240000}"/>
    <cellStyle name="Input [yellow] 4 2 2 4" xfId="9382" xr:uid="{00000000-0005-0000-0000-000096240000}"/>
    <cellStyle name="Input [yellow] 4 2 2 5" xfId="9383" xr:uid="{00000000-0005-0000-0000-000097240000}"/>
    <cellStyle name="Input [yellow] 4 2 2 6" xfId="9384" xr:uid="{00000000-0005-0000-0000-000098240000}"/>
    <cellStyle name="Input [yellow] 4 2 2 7" xfId="9385" xr:uid="{00000000-0005-0000-0000-000099240000}"/>
    <cellStyle name="Input [yellow] 4 2 3" xfId="9386" xr:uid="{00000000-0005-0000-0000-00009A240000}"/>
    <cellStyle name="Input [yellow] 4 2 4" xfId="9387" xr:uid="{00000000-0005-0000-0000-00009B240000}"/>
    <cellStyle name="Input [yellow] 4 2 5" xfId="9388" xr:uid="{00000000-0005-0000-0000-00009C240000}"/>
    <cellStyle name="Input [yellow] 4 2 6" xfId="9389" xr:uid="{00000000-0005-0000-0000-00009D240000}"/>
    <cellStyle name="Input [yellow] 4 3" xfId="9390" xr:uid="{00000000-0005-0000-0000-00009E240000}"/>
    <cellStyle name="Input [yellow] 4 3 2" xfId="9391" xr:uid="{00000000-0005-0000-0000-00009F240000}"/>
    <cellStyle name="Input [yellow] 4 3 3" xfId="9392" xr:uid="{00000000-0005-0000-0000-0000A0240000}"/>
    <cellStyle name="Input [yellow] 4 3 4" xfId="9393" xr:uid="{00000000-0005-0000-0000-0000A1240000}"/>
    <cellStyle name="Input [yellow] 4 4" xfId="9394" xr:uid="{00000000-0005-0000-0000-0000A2240000}"/>
    <cellStyle name="Input [yellow] 4 4 2" xfId="9395" xr:uid="{00000000-0005-0000-0000-0000A3240000}"/>
    <cellStyle name="Input [yellow] 4 4 2 2" xfId="9396" xr:uid="{00000000-0005-0000-0000-0000A4240000}"/>
    <cellStyle name="Input [yellow] 4 4 2 3" xfId="9397" xr:uid="{00000000-0005-0000-0000-0000A5240000}"/>
    <cellStyle name="Input [yellow] 4 4 2 4" xfId="9398" xr:uid="{00000000-0005-0000-0000-0000A6240000}"/>
    <cellStyle name="Input [yellow] 4 4 2 5" xfId="9399" xr:uid="{00000000-0005-0000-0000-0000A7240000}"/>
    <cellStyle name="Input [yellow] 4 4 3" xfId="9400" xr:uid="{00000000-0005-0000-0000-0000A8240000}"/>
    <cellStyle name="Input [yellow] 4 4 4" xfId="9401" xr:uid="{00000000-0005-0000-0000-0000A9240000}"/>
    <cellStyle name="Input [yellow] 4 4 5" xfId="9402" xr:uid="{00000000-0005-0000-0000-0000AA240000}"/>
    <cellStyle name="Input [yellow] 4 5" xfId="9403" xr:uid="{00000000-0005-0000-0000-0000AB240000}"/>
    <cellStyle name="Input [yellow] 4 5 2" xfId="9404" xr:uid="{00000000-0005-0000-0000-0000AC240000}"/>
    <cellStyle name="Input [yellow] 4 5 3" xfId="9405" xr:uid="{00000000-0005-0000-0000-0000AD240000}"/>
    <cellStyle name="Input [yellow] 4 5 4" xfId="9406" xr:uid="{00000000-0005-0000-0000-0000AE240000}"/>
    <cellStyle name="Input [yellow] 4 5 5" xfId="9407" xr:uid="{00000000-0005-0000-0000-0000AF240000}"/>
    <cellStyle name="Input [yellow] 4 6" xfId="9408" xr:uid="{00000000-0005-0000-0000-0000B0240000}"/>
    <cellStyle name="Input [yellow] 4 7" xfId="9409" xr:uid="{00000000-0005-0000-0000-0000B1240000}"/>
    <cellStyle name="Input [yellow] 5" xfId="9410" xr:uid="{00000000-0005-0000-0000-0000B2240000}"/>
    <cellStyle name="Input [yellow] 5 10" xfId="9411" xr:uid="{00000000-0005-0000-0000-0000B3240000}"/>
    <cellStyle name="Input [yellow] 5 2" xfId="9412" xr:uid="{00000000-0005-0000-0000-0000B4240000}"/>
    <cellStyle name="Input [yellow] 5 2 2" xfId="9413" xr:uid="{00000000-0005-0000-0000-0000B5240000}"/>
    <cellStyle name="Input [yellow] 5 2 2 2" xfId="9414" xr:uid="{00000000-0005-0000-0000-0000B6240000}"/>
    <cellStyle name="Input [yellow] 5 2 2 3" xfId="9415" xr:uid="{00000000-0005-0000-0000-0000B7240000}"/>
    <cellStyle name="Input [yellow] 5 2 2 4" xfId="9416" xr:uid="{00000000-0005-0000-0000-0000B8240000}"/>
    <cellStyle name="Input [yellow] 5 2 2 5" xfId="9417" xr:uid="{00000000-0005-0000-0000-0000B9240000}"/>
    <cellStyle name="Input [yellow] 5 2 3" xfId="9418" xr:uid="{00000000-0005-0000-0000-0000BA240000}"/>
    <cellStyle name="Input [yellow] 5 2 4" xfId="9419" xr:uid="{00000000-0005-0000-0000-0000BB240000}"/>
    <cellStyle name="Input [yellow] 5 2 5" xfId="9420" xr:uid="{00000000-0005-0000-0000-0000BC240000}"/>
    <cellStyle name="Input [yellow] 5 2 6" xfId="9421" xr:uid="{00000000-0005-0000-0000-0000BD240000}"/>
    <cellStyle name="Input [yellow] 5 2 7" xfId="9422" xr:uid="{00000000-0005-0000-0000-0000BE240000}"/>
    <cellStyle name="Input [yellow] 5 3" xfId="9423" xr:uid="{00000000-0005-0000-0000-0000BF240000}"/>
    <cellStyle name="Input [yellow] 5 3 2" xfId="9424" xr:uid="{00000000-0005-0000-0000-0000C0240000}"/>
    <cellStyle name="Input [yellow] 5 3 3" xfId="9425" xr:uid="{00000000-0005-0000-0000-0000C1240000}"/>
    <cellStyle name="Input [yellow] 5 3 4" xfId="9426" xr:uid="{00000000-0005-0000-0000-0000C2240000}"/>
    <cellStyle name="Input [yellow] 5 3 5" xfId="9427" xr:uid="{00000000-0005-0000-0000-0000C3240000}"/>
    <cellStyle name="Input [yellow] 5 4" xfId="9428" xr:uid="{00000000-0005-0000-0000-0000C4240000}"/>
    <cellStyle name="Input [yellow] 5 4 2" xfId="9429" xr:uid="{00000000-0005-0000-0000-0000C5240000}"/>
    <cellStyle name="Input [yellow] 5 4 2 2" xfId="9430" xr:uid="{00000000-0005-0000-0000-0000C6240000}"/>
    <cellStyle name="Input [yellow] 5 4 2 3" xfId="9431" xr:uid="{00000000-0005-0000-0000-0000C7240000}"/>
    <cellStyle name="Input [yellow] 5 4 2 4" xfId="9432" xr:uid="{00000000-0005-0000-0000-0000C8240000}"/>
    <cellStyle name="Input [yellow] 5 4 2 5" xfId="9433" xr:uid="{00000000-0005-0000-0000-0000C9240000}"/>
    <cellStyle name="Input [yellow] 5 4 3" xfId="9434" xr:uid="{00000000-0005-0000-0000-0000CA240000}"/>
    <cellStyle name="Input [yellow] 5 4 4" xfId="9435" xr:uid="{00000000-0005-0000-0000-0000CB240000}"/>
    <cellStyle name="Input [yellow] 5 4 5" xfId="9436" xr:uid="{00000000-0005-0000-0000-0000CC240000}"/>
    <cellStyle name="Input [yellow] 5 4 6" xfId="9437" xr:uid="{00000000-0005-0000-0000-0000CD240000}"/>
    <cellStyle name="Input [yellow] 5 4 7" xfId="9438" xr:uid="{00000000-0005-0000-0000-0000CE240000}"/>
    <cellStyle name="Input [yellow] 5 5" xfId="9439" xr:uid="{00000000-0005-0000-0000-0000CF240000}"/>
    <cellStyle name="Input [yellow] 5 5 2" xfId="9440" xr:uid="{00000000-0005-0000-0000-0000D0240000}"/>
    <cellStyle name="Input [yellow] 5 5 2 2" xfId="9441" xr:uid="{00000000-0005-0000-0000-0000D1240000}"/>
    <cellStyle name="Input [yellow] 5 5 2 3" xfId="9442" xr:uid="{00000000-0005-0000-0000-0000D2240000}"/>
    <cellStyle name="Input [yellow] 5 5 2 4" xfId="9443" xr:uid="{00000000-0005-0000-0000-0000D3240000}"/>
    <cellStyle name="Input [yellow] 5 5 2 5" xfId="9444" xr:uid="{00000000-0005-0000-0000-0000D4240000}"/>
    <cellStyle name="Input [yellow] 5 5 3" xfId="9445" xr:uid="{00000000-0005-0000-0000-0000D5240000}"/>
    <cellStyle name="Input [yellow] 5 5 4" xfId="9446" xr:uid="{00000000-0005-0000-0000-0000D6240000}"/>
    <cellStyle name="Input [yellow] 5 5 5" xfId="9447" xr:uid="{00000000-0005-0000-0000-0000D7240000}"/>
    <cellStyle name="Input [yellow] 5 6" xfId="9448" xr:uid="{00000000-0005-0000-0000-0000D8240000}"/>
    <cellStyle name="Input [yellow] 5 6 2" xfId="9449" xr:uid="{00000000-0005-0000-0000-0000D9240000}"/>
    <cellStyle name="Input [yellow] 5 6 3" xfId="9450" xr:uid="{00000000-0005-0000-0000-0000DA240000}"/>
    <cellStyle name="Input [yellow] 5 6 4" xfId="9451" xr:uid="{00000000-0005-0000-0000-0000DB240000}"/>
    <cellStyle name="Input [yellow] 5 6 5" xfId="9452" xr:uid="{00000000-0005-0000-0000-0000DC240000}"/>
    <cellStyle name="Input [yellow] 5 7" xfId="9453" xr:uid="{00000000-0005-0000-0000-0000DD240000}"/>
    <cellStyle name="Input [yellow] 5 8" xfId="9454" xr:uid="{00000000-0005-0000-0000-0000DE240000}"/>
    <cellStyle name="Input [yellow] 5 9" xfId="9455" xr:uid="{00000000-0005-0000-0000-0000DF240000}"/>
    <cellStyle name="Input [yellow] 6" xfId="9456" xr:uid="{00000000-0005-0000-0000-0000E0240000}"/>
    <cellStyle name="Input [yellow] 6 2" xfId="9457" xr:uid="{00000000-0005-0000-0000-0000E1240000}"/>
    <cellStyle name="Input [yellow] 6 2 2" xfId="9458" xr:uid="{00000000-0005-0000-0000-0000E2240000}"/>
    <cellStyle name="Input [yellow] 6 2 3" xfId="9459" xr:uid="{00000000-0005-0000-0000-0000E3240000}"/>
    <cellStyle name="Input [yellow] 6 2 4" xfId="9460" xr:uid="{00000000-0005-0000-0000-0000E4240000}"/>
    <cellStyle name="Input [yellow] 6 3" xfId="9461" xr:uid="{00000000-0005-0000-0000-0000E5240000}"/>
    <cellStyle name="Input [yellow] 6 3 2" xfId="9462" xr:uid="{00000000-0005-0000-0000-0000E6240000}"/>
    <cellStyle name="Input [yellow] 6 3 3" xfId="9463" xr:uid="{00000000-0005-0000-0000-0000E7240000}"/>
    <cellStyle name="Input [yellow] 6 3 4" xfId="9464" xr:uid="{00000000-0005-0000-0000-0000E8240000}"/>
    <cellStyle name="Input [yellow] 6 3 5" xfId="9465" xr:uid="{00000000-0005-0000-0000-0000E9240000}"/>
    <cellStyle name="Input [yellow] 6 4" xfId="9466" xr:uid="{00000000-0005-0000-0000-0000EA240000}"/>
    <cellStyle name="Input [yellow] 6 4 2" xfId="9467" xr:uid="{00000000-0005-0000-0000-0000EB240000}"/>
    <cellStyle name="Input [yellow] 6 4 2 2" xfId="9468" xr:uid="{00000000-0005-0000-0000-0000EC240000}"/>
    <cellStyle name="Input [yellow] 6 4 2 3" xfId="9469" xr:uid="{00000000-0005-0000-0000-0000ED240000}"/>
    <cellStyle name="Input [yellow] 6 4 2 4" xfId="9470" xr:uid="{00000000-0005-0000-0000-0000EE240000}"/>
    <cellStyle name="Input [yellow] 6 4 2 5" xfId="9471" xr:uid="{00000000-0005-0000-0000-0000EF240000}"/>
    <cellStyle name="Input [yellow] 6 4 3" xfId="9472" xr:uid="{00000000-0005-0000-0000-0000F0240000}"/>
    <cellStyle name="Input [yellow] 6 4 4" xfId="9473" xr:uid="{00000000-0005-0000-0000-0000F1240000}"/>
    <cellStyle name="Input [yellow] 6 4 5" xfId="9474" xr:uid="{00000000-0005-0000-0000-0000F2240000}"/>
    <cellStyle name="Input [yellow] 6 5" xfId="9475" xr:uid="{00000000-0005-0000-0000-0000F3240000}"/>
    <cellStyle name="Input [yellow] 6 5 2" xfId="9476" xr:uid="{00000000-0005-0000-0000-0000F4240000}"/>
    <cellStyle name="Input [yellow] 6 5 3" xfId="9477" xr:uid="{00000000-0005-0000-0000-0000F5240000}"/>
    <cellStyle name="Input [yellow] 6 5 4" xfId="9478" xr:uid="{00000000-0005-0000-0000-0000F6240000}"/>
    <cellStyle name="Input [yellow] 6 5 5" xfId="9479" xr:uid="{00000000-0005-0000-0000-0000F7240000}"/>
    <cellStyle name="Input [yellow] 6 6" xfId="9480" xr:uid="{00000000-0005-0000-0000-0000F8240000}"/>
    <cellStyle name="Input [yellow] 6 7" xfId="9481" xr:uid="{00000000-0005-0000-0000-0000F9240000}"/>
    <cellStyle name="Input [yellow] 7" xfId="9482" xr:uid="{00000000-0005-0000-0000-0000FA240000}"/>
    <cellStyle name="Input [yellow] 7 2" xfId="9483" xr:uid="{00000000-0005-0000-0000-0000FB240000}"/>
    <cellStyle name="Input [yellow] 7 2 2" xfId="9484" xr:uid="{00000000-0005-0000-0000-0000FC240000}"/>
    <cellStyle name="Input [yellow] 7 2 3" xfId="9485" xr:uid="{00000000-0005-0000-0000-0000FD240000}"/>
    <cellStyle name="Input [yellow] 7 2 4" xfId="9486" xr:uid="{00000000-0005-0000-0000-0000FE240000}"/>
    <cellStyle name="Input [yellow] 7 3" xfId="9487" xr:uid="{00000000-0005-0000-0000-0000FF240000}"/>
    <cellStyle name="Input [yellow] 7 3 2" xfId="9488" xr:uid="{00000000-0005-0000-0000-000000250000}"/>
    <cellStyle name="Input [yellow] 7 3 3" xfId="9489" xr:uid="{00000000-0005-0000-0000-000001250000}"/>
    <cellStyle name="Input [yellow] 7 3 4" xfId="9490" xr:uid="{00000000-0005-0000-0000-000002250000}"/>
    <cellStyle name="Input [yellow] 7 3 5" xfId="9491" xr:uid="{00000000-0005-0000-0000-000003250000}"/>
    <cellStyle name="Input [yellow] 7 4" xfId="9492" xr:uid="{00000000-0005-0000-0000-000004250000}"/>
    <cellStyle name="Input [yellow] 7 4 2" xfId="9493" xr:uid="{00000000-0005-0000-0000-000005250000}"/>
    <cellStyle name="Input [yellow] 7 4 2 2" xfId="9494" xr:uid="{00000000-0005-0000-0000-000006250000}"/>
    <cellStyle name="Input [yellow] 7 4 2 3" xfId="9495" xr:uid="{00000000-0005-0000-0000-000007250000}"/>
    <cellStyle name="Input [yellow] 7 4 2 4" xfId="9496" xr:uid="{00000000-0005-0000-0000-000008250000}"/>
    <cellStyle name="Input [yellow] 7 4 2 5" xfId="9497" xr:uid="{00000000-0005-0000-0000-000009250000}"/>
    <cellStyle name="Input [yellow] 7 4 3" xfId="9498" xr:uid="{00000000-0005-0000-0000-00000A250000}"/>
    <cellStyle name="Input [yellow] 7 4 4" xfId="9499" xr:uid="{00000000-0005-0000-0000-00000B250000}"/>
    <cellStyle name="Input [yellow] 7 4 5" xfId="9500" xr:uid="{00000000-0005-0000-0000-00000C250000}"/>
    <cellStyle name="Input [yellow] 7 5" xfId="9501" xr:uid="{00000000-0005-0000-0000-00000D250000}"/>
    <cellStyle name="Input [yellow] 7 5 2" xfId="9502" xr:uid="{00000000-0005-0000-0000-00000E250000}"/>
    <cellStyle name="Input [yellow] 7 5 3" xfId="9503" xr:uid="{00000000-0005-0000-0000-00000F250000}"/>
    <cellStyle name="Input [yellow] 7 5 4" xfId="9504" xr:uid="{00000000-0005-0000-0000-000010250000}"/>
    <cellStyle name="Input [yellow] 7 5 5" xfId="9505" xr:uid="{00000000-0005-0000-0000-000011250000}"/>
    <cellStyle name="Input [yellow] 7 6" xfId="9506" xr:uid="{00000000-0005-0000-0000-000012250000}"/>
    <cellStyle name="Input [yellow] 7 7" xfId="9507" xr:uid="{00000000-0005-0000-0000-000013250000}"/>
    <cellStyle name="Input [yellow] 8" xfId="9508" xr:uid="{00000000-0005-0000-0000-000014250000}"/>
    <cellStyle name="Input [yellow] 8 2" xfId="9509" xr:uid="{00000000-0005-0000-0000-000015250000}"/>
    <cellStyle name="Input [yellow] 8 2 2" xfId="9510" xr:uid="{00000000-0005-0000-0000-000016250000}"/>
    <cellStyle name="Input [yellow] 8 2 3" xfId="9511" xr:uid="{00000000-0005-0000-0000-000017250000}"/>
    <cellStyle name="Input [yellow] 8 2 4" xfId="9512" xr:uid="{00000000-0005-0000-0000-000018250000}"/>
    <cellStyle name="Input [yellow] 8 3" xfId="9513" xr:uid="{00000000-0005-0000-0000-000019250000}"/>
    <cellStyle name="Input [yellow] 8 3 2" xfId="9514" xr:uid="{00000000-0005-0000-0000-00001A250000}"/>
    <cellStyle name="Input [yellow] 8 3 3" xfId="9515" xr:uid="{00000000-0005-0000-0000-00001B250000}"/>
    <cellStyle name="Input [yellow] 8 3 4" xfId="9516" xr:uid="{00000000-0005-0000-0000-00001C250000}"/>
    <cellStyle name="Input [yellow] 8 3 5" xfId="9517" xr:uid="{00000000-0005-0000-0000-00001D250000}"/>
    <cellStyle name="Input [yellow] 8 4" xfId="9518" xr:uid="{00000000-0005-0000-0000-00001E250000}"/>
    <cellStyle name="Input [yellow] 8 4 2" xfId="9519" xr:uid="{00000000-0005-0000-0000-00001F250000}"/>
    <cellStyle name="Input [yellow] 8 4 3" xfId="9520" xr:uid="{00000000-0005-0000-0000-000020250000}"/>
    <cellStyle name="Input [yellow] 8 4 4" xfId="9521" xr:uid="{00000000-0005-0000-0000-000021250000}"/>
    <cellStyle name="Input [yellow] 8 4 5" xfId="9522" xr:uid="{00000000-0005-0000-0000-000022250000}"/>
    <cellStyle name="Input [yellow] 8 5" xfId="9523" xr:uid="{00000000-0005-0000-0000-000023250000}"/>
    <cellStyle name="Input [yellow] 8 5 2" xfId="9524" xr:uid="{00000000-0005-0000-0000-000024250000}"/>
    <cellStyle name="Input [yellow] 8 5 2 2" xfId="9525" xr:uid="{00000000-0005-0000-0000-000025250000}"/>
    <cellStyle name="Input [yellow] 8 5 2 3" xfId="9526" xr:uid="{00000000-0005-0000-0000-000026250000}"/>
    <cellStyle name="Input [yellow] 8 5 2 4" xfId="9527" xr:uid="{00000000-0005-0000-0000-000027250000}"/>
    <cellStyle name="Input [yellow] 8 5 2 5" xfId="9528" xr:uid="{00000000-0005-0000-0000-000028250000}"/>
    <cellStyle name="Input [yellow] 8 5 3" xfId="9529" xr:uid="{00000000-0005-0000-0000-000029250000}"/>
    <cellStyle name="Input [yellow] 8 5 4" xfId="9530" xr:uid="{00000000-0005-0000-0000-00002A250000}"/>
    <cellStyle name="Input [yellow] 8 5 5" xfId="9531" xr:uid="{00000000-0005-0000-0000-00002B250000}"/>
    <cellStyle name="Input [yellow] 8 6" xfId="9532" xr:uid="{00000000-0005-0000-0000-00002C250000}"/>
    <cellStyle name="Input [yellow] 8 6 2" xfId="9533" xr:uid="{00000000-0005-0000-0000-00002D250000}"/>
    <cellStyle name="Input [yellow] 8 6 3" xfId="9534" xr:uid="{00000000-0005-0000-0000-00002E250000}"/>
    <cellStyle name="Input [yellow] 8 6 4" xfId="9535" xr:uid="{00000000-0005-0000-0000-00002F250000}"/>
    <cellStyle name="Input [yellow] 8 6 5" xfId="9536" xr:uid="{00000000-0005-0000-0000-000030250000}"/>
    <cellStyle name="Input [yellow] 8 7" xfId="9537" xr:uid="{00000000-0005-0000-0000-000031250000}"/>
    <cellStyle name="Input [yellow] 8 8" xfId="9538" xr:uid="{00000000-0005-0000-0000-000032250000}"/>
    <cellStyle name="Input [yellow] 8 9" xfId="9539" xr:uid="{00000000-0005-0000-0000-000033250000}"/>
    <cellStyle name="Input [yellow] 9" xfId="9540" xr:uid="{00000000-0005-0000-0000-000034250000}"/>
    <cellStyle name="Input [yellow] 9 2" xfId="9541" xr:uid="{00000000-0005-0000-0000-000035250000}"/>
    <cellStyle name="Input [yellow] 9 2 2" xfId="9542" xr:uid="{00000000-0005-0000-0000-000036250000}"/>
    <cellStyle name="Input [yellow] 9 2 3" xfId="9543" xr:uid="{00000000-0005-0000-0000-000037250000}"/>
    <cellStyle name="Input [yellow] 9 2 4" xfId="9544" xr:uid="{00000000-0005-0000-0000-000038250000}"/>
    <cellStyle name="Input [yellow] 9 3" xfId="9545" xr:uid="{00000000-0005-0000-0000-000039250000}"/>
    <cellStyle name="Input [yellow] 9 3 2" xfId="9546" xr:uid="{00000000-0005-0000-0000-00003A250000}"/>
    <cellStyle name="Input [yellow] 9 3 3" xfId="9547" xr:uid="{00000000-0005-0000-0000-00003B250000}"/>
    <cellStyle name="Input [yellow] 9 3 4" xfId="9548" xr:uid="{00000000-0005-0000-0000-00003C250000}"/>
    <cellStyle name="Input [yellow] 9 3 5" xfId="9549" xr:uid="{00000000-0005-0000-0000-00003D250000}"/>
    <cellStyle name="Input [yellow] 9 4" xfId="9550" xr:uid="{00000000-0005-0000-0000-00003E250000}"/>
    <cellStyle name="Input [yellow] 9 4 2" xfId="9551" xr:uid="{00000000-0005-0000-0000-00003F250000}"/>
    <cellStyle name="Input [yellow] 9 4 2 2" xfId="9552" xr:uid="{00000000-0005-0000-0000-000040250000}"/>
    <cellStyle name="Input [yellow] 9 4 2 3" xfId="9553" xr:uid="{00000000-0005-0000-0000-000041250000}"/>
    <cellStyle name="Input [yellow] 9 4 2 4" xfId="9554" xr:uid="{00000000-0005-0000-0000-000042250000}"/>
    <cellStyle name="Input [yellow] 9 4 2 5" xfId="9555" xr:uid="{00000000-0005-0000-0000-000043250000}"/>
    <cellStyle name="Input [yellow] 9 4 3" xfId="9556" xr:uid="{00000000-0005-0000-0000-000044250000}"/>
    <cellStyle name="Input [yellow] 9 4 4" xfId="9557" xr:uid="{00000000-0005-0000-0000-000045250000}"/>
    <cellStyle name="Input [yellow] 9 4 5" xfId="9558" xr:uid="{00000000-0005-0000-0000-000046250000}"/>
    <cellStyle name="Input [yellow] 9 5" xfId="9559" xr:uid="{00000000-0005-0000-0000-000047250000}"/>
    <cellStyle name="Input [yellow] 9 5 2" xfId="9560" xr:uid="{00000000-0005-0000-0000-000048250000}"/>
    <cellStyle name="Input [yellow] 9 5 3" xfId="9561" xr:uid="{00000000-0005-0000-0000-000049250000}"/>
    <cellStyle name="Input [yellow] 9 5 4" xfId="9562" xr:uid="{00000000-0005-0000-0000-00004A250000}"/>
    <cellStyle name="Input [yellow] 9 5 5" xfId="9563" xr:uid="{00000000-0005-0000-0000-00004B250000}"/>
    <cellStyle name="Input [yellow] 9 6" xfId="9564" xr:uid="{00000000-0005-0000-0000-00004C250000}"/>
    <cellStyle name="Input [yellow] 9 7" xfId="9565" xr:uid="{00000000-0005-0000-0000-00004D250000}"/>
    <cellStyle name="Input 2" xfId="9566" xr:uid="{00000000-0005-0000-0000-00004E250000}"/>
    <cellStyle name="Input 2 2" xfId="9567" xr:uid="{00000000-0005-0000-0000-00004F250000}"/>
    <cellStyle name="Input 2 2 2" xfId="9568" xr:uid="{00000000-0005-0000-0000-000050250000}"/>
    <cellStyle name="Input 2 2 2 2" xfId="9569" xr:uid="{00000000-0005-0000-0000-000051250000}"/>
    <cellStyle name="Input 2 2 2 2 2" xfId="9570" xr:uid="{00000000-0005-0000-0000-000052250000}"/>
    <cellStyle name="Input 2 2 2 2 2 10" xfId="9571" xr:uid="{00000000-0005-0000-0000-000053250000}"/>
    <cellStyle name="Input 2 2 2 2 2 10 2" xfId="9572" xr:uid="{00000000-0005-0000-0000-000054250000}"/>
    <cellStyle name="Input 2 2 2 2 2 10 3" xfId="9573" xr:uid="{00000000-0005-0000-0000-000055250000}"/>
    <cellStyle name="Input 2 2 2 2 2 10 4" xfId="9574" xr:uid="{00000000-0005-0000-0000-000056250000}"/>
    <cellStyle name="Input 2 2 2 2 2 11" xfId="9575" xr:uid="{00000000-0005-0000-0000-000057250000}"/>
    <cellStyle name="Input 2 2 2 2 2 11 2" xfId="9576" xr:uid="{00000000-0005-0000-0000-000058250000}"/>
    <cellStyle name="Input 2 2 2 2 2 11 3" xfId="9577" xr:uid="{00000000-0005-0000-0000-000059250000}"/>
    <cellStyle name="Input 2 2 2 2 2 11 4" xfId="9578" xr:uid="{00000000-0005-0000-0000-00005A250000}"/>
    <cellStyle name="Input 2 2 2 2 2 12" xfId="9579" xr:uid="{00000000-0005-0000-0000-00005B250000}"/>
    <cellStyle name="Input 2 2 2 2 2 13" xfId="9580" xr:uid="{00000000-0005-0000-0000-00005C250000}"/>
    <cellStyle name="Input 2 2 2 2 2 14" xfId="9581" xr:uid="{00000000-0005-0000-0000-00005D250000}"/>
    <cellStyle name="Input 2 2 2 2 2 2" xfId="9582" xr:uid="{00000000-0005-0000-0000-00005E250000}"/>
    <cellStyle name="Input 2 2 2 2 2 2 2" xfId="9583" xr:uid="{00000000-0005-0000-0000-00005F250000}"/>
    <cellStyle name="Input 2 2 2 2 2 2 2 2" xfId="9584" xr:uid="{00000000-0005-0000-0000-000060250000}"/>
    <cellStyle name="Input 2 2 2 2 2 2 2 2 2" xfId="9585" xr:uid="{00000000-0005-0000-0000-000061250000}"/>
    <cellStyle name="Input 2 2 2 2 2 2 2 2 2 2" xfId="9586" xr:uid="{00000000-0005-0000-0000-000062250000}"/>
    <cellStyle name="Input 2 2 2 2 2 2 2 2 2 3" xfId="9587" xr:uid="{00000000-0005-0000-0000-000063250000}"/>
    <cellStyle name="Input 2 2 2 2 2 2 2 2 2 4" xfId="9588" xr:uid="{00000000-0005-0000-0000-000064250000}"/>
    <cellStyle name="Input 2 2 2 2 2 2 2 2 3" xfId="9589" xr:uid="{00000000-0005-0000-0000-000065250000}"/>
    <cellStyle name="Input 2 2 2 2 2 2 2 2 4" xfId="9590" xr:uid="{00000000-0005-0000-0000-000066250000}"/>
    <cellStyle name="Input 2 2 2 2 2 2 2 2 5" xfId="9591" xr:uid="{00000000-0005-0000-0000-000067250000}"/>
    <cellStyle name="Input 2 2 2 2 2 2 2 2 6" xfId="9592" xr:uid="{00000000-0005-0000-0000-000068250000}"/>
    <cellStyle name="Input 2 2 2 2 2 2 2 3" xfId="9593" xr:uid="{00000000-0005-0000-0000-000069250000}"/>
    <cellStyle name="Input 2 2 2 2 2 2 2 3 2" xfId="9594" xr:uid="{00000000-0005-0000-0000-00006A250000}"/>
    <cellStyle name="Input 2 2 2 2 2 2 2 3 3" xfId="9595" xr:uid="{00000000-0005-0000-0000-00006B250000}"/>
    <cellStyle name="Input 2 2 2 2 2 2 2 3 4" xfId="9596" xr:uid="{00000000-0005-0000-0000-00006C250000}"/>
    <cellStyle name="Input 2 2 2 2 2 2 2 4" xfId="9597" xr:uid="{00000000-0005-0000-0000-00006D250000}"/>
    <cellStyle name="Input 2 2 2 2 2 2 2 5" xfId="9598" xr:uid="{00000000-0005-0000-0000-00006E250000}"/>
    <cellStyle name="Input 2 2 2 2 2 2 2 6" xfId="9599" xr:uid="{00000000-0005-0000-0000-00006F250000}"/>
    <cellStyle name="Input 2 2 2 2 2 2 2 7" xfId="9600" xr:uid="{00000000-0005-0000-0000-000070250000}"/>
    <cellStyle name="Input 2 2 2 2 2 2 3" xfId="9601" xr:uid="{00000000-0005-0000-0000-000071250000}"/>
    <cellStyle name="Input 2 2 2 2 2 2 3 2" xfId="9602" xr:uid="{00000000-0005-0000-0000-000072250000}"/>
    <cellStyle name="Input 2 2 2 2 2 2 3 2 2" xfId="9603" xr:uid="{00000000-0005-0000-0000-000073250000}"/>
    <cellStyle name="Input 2 2 2 2 2 2 3 2 3" xfId="9604" xr:uid="{00000000-0005-0000-0000-000074250000}"/>
    <cellStyle name="Input 2 2 2 2 2 2 3 2 4" xfId="9605" xr:uid="{00000000-0005-0000-0000-000075250000}"/>
    <cellStyle name="Input 2 2 2 2 2 2 3 3" xfId="9606" xr:uid="{00000000-0005-0000-0000-000076250000}"/>
    <cellStyle name="Input 2 2 2 2 2 2 3 4" xfId="9607" xr:uid="{00000000-0005-0000-0000-000077250000}"/>
    <cellStyle name="Input 2 2 2 2 2 2 3 5" xfId="9608" xr:uid="{00000000-0005-0000-0000-000078250000}"/>
    <cellStyle name="Input 2 2 2 2 2 2 3 6" xfId="9609" xr:uid="{00000000-0005-0000-0000-000079250000}"/>
    <cellStyle name="Input 2 2 2 2 2 2 4" xfId="9610" xr:uid="{00000000-0005-0000-0000-00007A250000}"/>
    <cellStyle name="Input 2 2 2 2 2 2 4 2" xfId="9611" xr:uid="{00000000-0005-0000-0000-00007B250000}"/>
    <cellStyle name="Input 2 2 2 2 2 2 4 2 2" xfId="9612" xr:uid="{00000000-0005-0000-0000-00007C250000}"/>
    <cellStyle name="Input 2 2 2 2 2 2 4 2 3" xfId="9613" xr:uid="{00000000-0005-0000-0000-00007D250000}"/>
    <cellStyle name="Input 2 2 2 2 2 2 4 2 4" xfId="9614" xr:uid="{00000000-0005-0000-0000-00007E250000}"/>
    <cellStyle name="Input 2 2 2 2 2 2 4 3" xfId="9615" xr:uid="{00000000-0005-0000-0000-00007F250000}"/>
    <cellStyle name="Input 2 2 2 2 2 2 4 4" xfId="9616" xr:uid="{00000000-0005-0000-0000-000080250000}"/>
    <cellStyle name="Input 2 2 2 2 2 2 4 5" xfId="9617" xr:uid="{00000000-0005-0000-0000-000081250000}"/>
    <cellStyle name="Input 2 2 2 2 2 2 4 6" xfId="9618" xr:uid="{00000000-0005-0000-0000-000082250000}"/>
    <cellStyle name="Input 2 2 2 2 2 2 5" xfId="9619" xr:uid="{00000000-0005-0000-0000-000083250000}"/>
    <cellStyle name="Input 2 2 2 2 2 2 5 2" xfId="9620" xr:uid="{00000000-0005-0000-0000-000084250000}"/>
    <cellStyle name="Input 2 2 2 2 2 2 5 3" xfId="9621" xr:uid="{00000000-0005-0000-0000-000085250000}"/>
    <cellStyle name="Input 2 2 2 2 2 2 5 4" xfId="9622" xr:uid="{00000000-0005-0000-0000-000086250000}"/>
    <cellStyle name="Input 2 2 2 2 2 2 6" xfId="9623" xr:uid="{00000000-0005-0000-0000-000087250000}"/>
    <cellStyle name="Input 2 2 2 2 2 2 6 2" xfId="9624" xr:uid="{00000000-0005-0000-0000-000088250000}"/>
    <cellStyle name="Input 2 2 2 2 2 2 6 3" xfId="9625" xr:uid="{00000000-0005-0000-0000-000089250000}"/>
    <cellStyle name="Input 2 2 2 2 2 2 6 4" xfId="9626" xr:uid="{00000000-0005-0000-0000-00008A250000}"/>
    <cellStyle name="Input 2 2 2 2 2 2 7" xfId="9627" xr:uid="{00000000-0005-0000-0000-00008B250000}"/>
    <cellStyle name="Input 2 2 2 2 2 2 8" xfId="9628" xr:uid="{00000000-0005-0000-0000-00008C250000}"/>
    <cellStyle name="Input 2 2 2 2 2 2 9" xfId="9629" xr:uid="{00000000-0005-0000-0000-00008D250000}"/>
    <cellStyle name="Input 2 2 2 2 2 3" xfId="9630" xr:uid="{00000000-0005-0000-0000-00008E250000}"/>
    <cellStyle name="Input 2 2 2 2 2 3 2" xfId="9631" xr:uid="{00000000-0005-0000-0000-00008F250000}"/>
    <cellStyle name="Input 2 2 2 2 2 3 2 2" xfId="9632" xr:uid="{00000000-0005-0000-0000-000090250000}"/>
    <cellStyle name="Input 2 2 2 2 2 3 2 2 2" xfId="9633" xr:uid="{00000000-0005-0000-0000-000091250000}"/>
    <cellStyle name="Input 2 2 2 2 2 3 2 2 3" xfId="9634" xr:uid="{00000000-0005-0000-0000-000092250000}"/>
    <cellStyle name="Input 2 2 2 2 2 3 2 2 4" xfId="9635" xr:uid="{00000000-0005-0000-0000-000093250000}"/>
    <cellStyle name="Input 2 2 2 2 2 3 2 3" xfId="9636" xr:uid="{00000000-0005-0000-0000-000094250000}"/>
    <cellStyle name="Input 2 2 2 2 2 3 2 4" xfId="9637" xr:uid="{00000000-0005-0000-0000-000095250000}"/>
    <cellStyle name="Input 2 2 2 2 2 3 2 5" xfId="9638" xr:uid="{00000000-0005-0000-0000-000096250000}"/>
    <cellStyle name="Input 2 2 2 2 2 3 2 6" xfId="9639" xr:uid="{00000000-0005-0000-0000-000097250000}"/>
    <cellStyle name="Input 2 2 2 2 2 3 3" xfId="9640" xr:uid="{00000000-0005-0000-0000-000098250000}"/>
    <cellStyle name="Input 2 2 2 2 2 3 3 2" xfId="9641" xr:uid="{00000000-0005-0000-0000-000099250000}"/>
    <cellStyle name="Input 2 2 2 2 2 3 3 2 2" xfId="9642" xr:uid="{00000000-0005-0000-0000-00009A250000}"/>
    <cellStyle name="Input 2 2 2 2 2 3 3 2 3" xfId="9643" xr:uid="{00000000-0005-0000-0000-00009B250000}"/>
    <cellStyle name="Input 2 2 2 2 2 3 3 2 4" xfId="9644" xr:uid="{00000000-0005-0000-0000-00009C250000}"/>
    <cellStyle name="Input 2 2 2 2 2 3 3 3" xfId="9645" xr:uid="{00000000-0005-0000-0000-00009D250000}"/>
    <cellStyle name="Input 2 2 2 2 2 3 3 4" xfId="9646" xr:uid="{00000000-0005-0000-0000-00009E250000}"/>
    <cellStyle name="Input 2 2 2 2 2 3 3 5" xfId="9647" xr:uid="{00000000-0005-0000-0000-00009F250000}"/>
    <cellStyle name="Input 2 2 2 2 2 3 3 6" xfId="9648" xr:uid="{00000000-0005-0000-0000-0000A0250000}"/>
    <cellStyle name="Input 2 2 2 2 2 3 4" xfId="9649" xr:uid="{00000000-0005-0000-0000-0000A1250000}"/>
    <cellStyle name="Input 2 2 2 2 2 3 4 2" xfId="9650" xr:uid="{00000000-0005-0000-0000-0000A2250000}"/>
    <cellStyle name="Input 2 2 2 2 2 3 4 3" xfId="9651" xr:uid="{00000000-0005-0000-0000-0000A3250000}"/>
    <cellStyle name="Input 2 2 2 2 2 3 4 4" xfId="9652" xr:uid="{00000000-0005-0000-0000-0000A4250000}"/>
    <cellStyle name="Input 2 2 2 2 2 3 5" xfId="9653" xr:uid="{00000000-0005-0000-0000-0000A5250000}"/>
    <cellStyle name="Input 2 2 2 2 2 3 5 2" xfId="9654" xr:uid="{00000000-0005-0000-0000-0000A6250000}"/>
    <cellStyle name="Input 2 2 2 2 2 3 5 3" xfId="9655" xr:uid="{00000000-0005-0000-0000-0000A7250000}"/>
    <cellStyle name="Input 2 2 2 2 2 3 5 4" xfId="9656" xr:uid="{00000000-0005-0000-0000-0000A8250000}"/>
    <cellStyle name="Input 2 2 2 2 2 3 6" xfId="9657" xr:uid="{00000000-0005-0000-0000-0000A9250000}"/>
    <cellStyle name="Input 2 2 2 2 2 3 7" xfId="9658" xr:uid="{00000000-0005-0000-0000-0000AA250000}"/>
    <cellStyle name="Input 2 2 2 2 2 3 8" xfId="9659" xr:uid="{00000000-0005-0000-0000-0000AB250000}"/>
    <cellStyle name="Input 2 2 2 2 2 4" xfId="9660" xr:uid="{00000000-0005-0000-0000-0000AC250000}"/>
    <cellStyle name="Input 2 2 2 2 2 4 2" xfId="9661" xr:uid="{00000000-0005-0000-0000-0000AD250000}"/>
    <cellStyle name="Input 2 2 2 2 2 4 2 2" xfId="9662" xr:uid="{00000000-0005-0000-0000-0000AE250000}"/>
    <cellStyle name="Input 2 2 2 2 2 4 2 2 2" xfId="9663" xr:uid="{00000000-0005-0000-0000-0000AF250000}"/>
    <cellStyle name="Input 2 2 2 2 2 4 2 2 3" xfId="9664" xr:uid="{00000000-0005-0000-0000-0000B0250000}"/>
    <cellStyle name="Input 2 2 2 2 2 4 2 2 4" xfId="9665" xr:uid="{00000000-0005-0000-0000-0000B1250000}"/>
    <cellStyle name="Input 2 2 2 2 2 4 2 3" xfId="9666" xr:uid="{00000000-0005-0000-0000-0000B2250000}"/>
    <cellStyle name="Input 2 2 2 2 2 4 2 4" xfId="9667" xr:uid="{00000000-0005-0000-0000-0000B3250000}"/>
    <cellStyle name="Input 2 2 2 2 2 4 2 5" xfId="9668" xr:uid="{00000000-0005-0000-0000-0000B4250000}"/>
    <cellStyle name="Input 2 2 2 2 2 4 2 6" xfId="9669" xr:uid="{00000000-0005-0000-0000-0000B5250000}"/>
    <cellStyle name="Input 2 2 2 2 2 4 3" xfId="9670" xr:uid="{00000000-0005-0000-0000-0000B6250000}"/>
    <cellStyle name="Input 2 2 2 2 2 4 3 2" xfId="9671" xr:uid="{00000000-0005-0000-0000-0000B7250000}"/>
    <cellStyle name="Input 2 2 2 2 2 4 3 2 2" xfId="9672" xr:uid="{00000000-0005-0000-0000-0000B8250000}"/>
    <cellStyle name="Input 2 2 2 2 2 4 3 2 3" xfId="9673" xr:uid="{00000000-0005-0000-0000-0000B9250000}"/>
    <cellStyle name="Input 2 2 2 2 2 4 3 2 4" xfId="9674" xr:uid="{00000000-0005-0000-0000-0000BA250000}"/>
    <cellStyle name="Input 2 2 2 2 2 4 3 3" xfId="9675" xr:uid="{00000000-0005-0000-0000-0000BB250000}"/>
    <cellStyle name="Input 2 2 2 2 2 4 3 4" xfId="9676" xr:uid="{00000000-0005-0000-0000-0000BC250000}"/>
    <cellStyle name="Input 2 2 2 2 2 4 3 5" xfId="9677" xr:uid="{00000000-0005-0000-0000-0000BD250000}"/>
    <cellStyle name="Input 2 2 2 2 2 4 3 6" xfId="9678" xr:uid="{00000000-0005-0000-0000-0000BE250000}"/>
    <cellStyle name="Input 2 2 2 2 2 4 4" xfId="9679" xr:uid="{00000000-0005-0000-0000-0000BF250000}"/>
    <cellStyle name="Input 2 2 2 2 2 4 4 2" xfId="9680" xr:uid="{00000000-0005-0000-0000-0000C0250000}"/>
    <cellStyle name="Input 2 2 2 2 2 4 4 3" xfId="9681" xr:uid="{00000000-0005-0000-0000-0000C1250000}"/>
    <cellStyle name="Input 2 2 2 2 2 4 4 4" xfId="9682" xr:uid="{00000000-0005-0000-0000-0000C2250000}"/>
    <cellStyle name="Input 2 2 2 2 2 4 5" xfId="9683" xr:uid="{00000000-0005-0000-0000-0000C3250000}"/>
    <cellStyle name="Input 2 2 2 2 2 4 5 2" xfId="9684" xr:uid="{00000000-0005-0000-0000-0000C4250000}"/>
    <cellStyle name="Input 2 2 2 2 2 4 5 3" xfId="9685" xr:uid="{00000000-0005-0000-0000-0000C5250000}"/>
    <cellStyle name="Input 2 2 2 2 2 4 5 4" xfId="9686" xr:uid="{00000000-0005-0000-0000-0000C6250000}"/>
    <cellStyle name="Input 2 2 2 2 2 4 6" xfId="9687" xr:uid="{00000000-0005-0000-0000-0000C7250000}"/>
    <cellStyle name="Input 2 2 2 2 2 4 7" xfId="9688" xr:uid="{00000000-0005-0000-0000-0000C8250000}"/>
    <cellStyle name="Input 2 2 2 2 2 4 8" xfId="9689" xr:uid="{00000000-0005-0000-0000-0000C9250000}"/>
    <cellStyle name="Input 2 2 2 2 2 5" xfId="9690" xr:uid="{00000000-0005-0000-0000-0000CA250000}"/>
    <cellStyle name="Input 2 2 2 2 2 5 10" xfId="9691" xr:uid="{00000000-0005-0000-0000-0000CB250000}"/>
    <cellStyle name="Input 2 2 2 2 2 5 2" xfId="9692" xr:uid="{00000000-0005-0000-0000-0000CC250000}"/>
    <cellStyle name="Input 2 2 2 2 2 5 2 2" xfId="9693" xr:uid="{00000000-0005-0000-0000-0000CD250000}"/>
    <cellStyle name="Input 2 2 2 2 2 5 2 2 2" xfId="9694" xr:uid="{00000000-0005-0000-0000-0000CE250000}"/>
    <cellStyle name="Input 2 2 2 2 2 5 2 2 3" xfId="9695" xr:uid="{00000000-0005-0000-0000-0000CF250000}"/>
    <cellStyle name="Input 2 2 2 2 2 5 2 2 4" xfId="9696" xr:uid="{00000000-0005-0000-0000-0000D0250000}"/>
    <cellStyle name="Input 2 2 2 2 2 5 2 3" xfId="9697" xr:uid="{00000000-0005-0000-0000-0000D1250000}"/>
    <cellStyle name="Input 2 2 2 2 2 5 2 4" xfId="9698" xr:uid="{00000000-0005-0000-0000-0000D2250000}"/>
    <cellStyle name="Input 2 2 2 2 2 5 2 5" xfId="9699" xr:uid="{00000000-0005-0000-0000-0000D3250000}"/>
    <cellStyle name="Input 2 2 2 2 2 5 2 6" xfId="9700" xr:uid="{00000000-0005-0000-0000-0000D4250000}"/>
    <cellStyle name="Input 2 2 2 2 2 5 3" xfId="9701" xr:uid="{00000000-0005-0000-0000-0000D5250000}"/>
    <cellStyle name="Input 2 2 2 2 2 5 3 2" xfId="9702" xr:uid="{00000000-0005-0000-0000-0000D6250000}"/>
    <cellStyle name="Input 2 2 2 2 2 5 3 2 2" xfId="9703" xr:uid="{00000000-0005-0000-0000-0000D7250000}"/>
    <cellStyle name="Input 2 2 2 2 2 5 3 2 3" xfId="9704" xr:uid="{00000000-0005-0000-0000-0000D8250000}"/>
    <cellStyle name="Input 2 2 2 2 2 5 3 2 4" xfId="9705" xr:uid="{00000000-0005-0000-0000-0000D9250000}"/>
    <cellStyle name="Input 2 2 2 2 2 5 3 3" xfId="9706" xr:uid="{00000000-0005-0000-0000-0000DA250000}"/>
    <cellStyle name="Input 2 2 2 2 2 5 3 4" xfId="9707" xr:uid="{00000000-0005-0000-0000-0000DB250000}"/>
    <cellStyle name="Input 2 2 2 2 2 5 3 5" xfId="9708" xr:uid="{00000000-0005-0000-0000-0000DC250000}"/>
    <cellStyle name="Input 2 2 2 2 2 5 3 6" xfId="9709" xr:uid="{00000000-0005-0000-0000-0000DD250000}"/>
    <cellStyle name="Input 2 2 2 2 2 5 4" xfId="9710" xr:uid="{00000000-0005-0000-0000-0000DE250000}"/>
    <cellStyle name="Input 2 2 2 2 2 5 4 2" xfId="9711" xr:uid="{00000000-0005-0000-0000-0000DF250000}"/>
    <cellStyle name="Input 2 2 2 2 2 5 4 2 2" xfId="9712" xr:uid="{00000000-0005-0000-0000-0000E0250000}"/>
    <cellStyle name="Input 2 2 2 2 2 5 4 2 3" xfId="9713" xr:uid="{00000000-0005-0000-0000-0000E1250000}"/>
    <cellStyle name="Input 2 2 2 2 2 5 4 2 4" xfId="9714" xr:uid="{00000000-0005-0000-0000-0000E2250000}"/>
    <cellStyle name="Input 2 2 2 2 2 5 4 3" xfId="9715" xr:uid="{00000000-0005-0000-0000-0000E3250000}"/>
    <cellStyle name="Input 2 2 2 2 2 5 4 4" xfId="9716" xr:uid="{00000000-0005-0000-0000-0000E4250000}"/>
    <cellStyle name="Input 2 2 2 2 2 5 4 5" xfId="9717" xr:uid="{00000000-0005-0000-0000-0000E5250000}"/>
    <cellStyle name="Input 2 2 2 2 2 5 4 6" xfId="9718" xr:uid="{00000000-0005-0000-0000-0000E6250000}"/>
    <cellStyle name="Input 2 2 2 2 2 5 5" xfId="9719" xr:uid="{00000000-0005-0000-0000-0000E7250000}"/>
    <cellStyle name="Input 2 2 2 2 2 5 5 2" xfId="9720" xr:uid="{00000000-0005-0000-0000-0000E8250000}"/>
    <cellStyle name="Input 2 2 2 2 2 5 5 3" xfId="9721" xr:uid="{00000000-0005-0000-0000-0000E9250000}"/>
    <cellStyle name="Input 2 2 2 2 2 5 5 4" xfId="9722" xr:uid="{00000000-0005-0000-0000-0000EA250000}"/>
    <cellStyle name="Input 2 2 2 2 2 5 6" xfId="9723" xr:uid="{00000000-0005-0000-0000-0000EB250000}"/>
    <cellStyle name="Input 2 2 2 2 2 5 6 2" xfId="9724" xr:uid="{00000000-0005-0000-0000-0000EC250000}"/>
    <cellStyle name="Input 2 2 2 2 2 5 6 3" xfId="9725" xr:uid="{00000000-0005-0000-0000-0000ED250000}"/>
    <cellStyle name="Input 2 2 2 2 2 5 6 4" xfId="9726" xr:uid="{00000000-0005-0000-0000-0000EE250000}"/>
    <cellStyle name="Input 2 2 2 2 2 5 7" xfId="9727" xr:uid="{00000000-0005-0000-0000-0000EF250000}"/>
    <cellStyle name="Input 2 2 2 2 2 5 8" xfId="9728" xr:uid="{00000000-0005-0000-0000-0000F0250000}"/>
    <cellStyle name="Input 2 2 2 2 2 5 9" xfId="9729" xr:uid="{00000000-0005-0000-0000-0000F1250000}"/>
    <cellStyle name="Input 2 2 2 2 2 6" xfId="9730" xr:uid="{00000000-0005-0000-0000-0000F2250000}"/>
    <cellStyle name="Input 2 2 2 2 2 6 2" xfId="9731" xr:uid="{00000000-0005-0000-0000-0000F3250000}"/>
    <cellStyle name="Input 2 2 2 2 2 6 2 2" xfId="9732" xr:uid="{00000000-0005-0000-0000-0000F4250000}"/>
    <cellStyle name="Input 2 2 2 2 2 6 2 2 2" xfId="9733" xr:uid="{00000000-0005-0000-0000-0000F5250000}"/>
    <cellStyle name="Input 2 2 2 2 2 6 2 2 3" xfId="9734" xr:uid="{00000000-0005-0000-0000-0000F6250000}"/>
    <cellStyle name="Input 2 2 2 2 2 6 2 2 4" xfId="9735" xr:uid="{00000000-0005-0000-0000-0000F7250000}"/>
    <cellStyle name="Input 2 2 2 2 2 6 2 3" xfId="9736" xr:uid="{00000000-0005-0000-0000-0000F8250000}"/>
    <cellStyle name="Input 2 2 2 2 2 6 2 4" xfId="9737" xr:uid="{00000000-0005-0000-0000-0000F9250000}"/>
    <cellStyle name="Input 2 2 2 2 2 6 2 5" xfId="9738" xr:uid="{00000000-0005-0000-0000-0000FA250000}"/>
    <cellStyle name="Input 2 2 2 2 2 6 2 6" xfId="9739" xr:uid="{00000000-0005-0000-0000-0000FB250000}"/>
    <cellStyle name="Input 2 2 2 2 2 6 3" xfId="9740" xr:uid="{00000000-0005-0000-0000-0000FC250000}"/>
    <cellStyle name="Input 2 2 2 2 2 6 3 2" xfId="9741" xr:uid="{00000000-0005-0000-0000-0000FD250000}"/>
    <cellStyle name="Input 2 2 2 2 2 6 3 2 2" xfId="9742" xr:uid="{00000000-0005-0000-0000-0000FE250000}"/>
    <cellStyle name="Input 2 2 2 2 2 6 3 2 3" xfId="9743" xr:uid="{00000000-0005-0000-0000-0000FF250000}"/>
    <cellStyle name="Input 2 2 2 2 2 6 3 2 4" xfId="9744" xr:uid="{00000000-0005-0000-0000-000000260000}"/>
    <cellStyle name="Input 2 2 2 2 2 6 3 3" xfId="9745" xr:uid="{00000000-0005-0000-0000-000001260000}"/>
    <cellStyle name="Input 2 2 2 2 2 6 3 4" xfId="9746" xr:uid="{00000000-0005-0000-0000-000002260000}"/>
    <cellStyle name="Input 2 2 2 2 2 6 3 5" xfId="9747" xr:uid="{00000000-0005-0000-0000-000003260000}"/>
    <cellStyle name="Input 2 2 2 2 2 6 3 6" xfId="9748" xr:uid="{00000000-0005-0000-0000-000004260000}"/>
    <cellStyle name="Input 2 2 2 2 2 6 4" xfId="9749" xr:uid="{00000000-0005-0000-0000-000005260000}"/>
    <cellStyle name="Input 2 2 2 2 2 6 4 2" xfId="9750" xr:uid="{00000000-0005-0000-0000-000006260000}"/>
    <cellStyle name="Input 2 2 2 2 2 6 4 3" xfId="9751" xr:uid="{00000000-0005-0000-0000-000007260000}"/>
    <cellStyle name="Input 2 2 2 2 2 6 4 4" xfId="9752" xr:uid="{00000000-0005-0000-0000-000008260000}"/>
    <cellStyle name="Input 2 2 2 2 2 6 5" xfId="9753" xr:uid="{00000000-0005-0000-0000-000009260000}"/>
    <cellStyle name="Input 2 2 2 2 2 6 5 2" xfId="9754" xr:uid="{00000000-0005-0000-0000-00000A260000}"/>
    <cellStyle name="Input 2 2 2 2 2 6 5 3" xfId="9755" xr:uid="{00000000-0005-0000-0000-00000B260000}"/>
    <cellStyle name="Input 2 2 2 2 2 6 5 4" xfId="9756" xr:uid="{00000000-0005-0000-0000-00000C260000}"/>
    <cellStyle name="Input 2 2 2 2 2 6 6" xfId="9757" xr:uid="{00000000-0005-0000-0000-00000D260000}"/>
    <cellStyle name="Input 2 2 2 2 2 6 7" xfId="9758" xr:uid="{00000000-0005-0000-0000-00000E260000}"/>
    <cellStyle name="Input 2 2 2 2 2 6 8" xfId="9759" xr:uid="{00000000-0005-0000-0000-00000F260000}"/>
    <cellStyle name="Input 2 2 2 2 2 7" xfId="9760" xr:uid="{00000000-0005-0000-0000-000010260000}"/>
    <cellStyle name="Input 2 2 2 2 2 7 2" xfId="9761" xr:uid="{00000000-0005-0000-0000-000011260000}"/>
    <cellStyle name="Input 2 2 2 2 2 7 2 2" xfId="9762" xr:uid="{00000000-0005-0000-0000-000012260000}"/>
    <cellStyle name="Input 2 2 2 2 2 7 2 2 2" xfId="9763" xr:uid="{00000000-0005-0000-0000-000013260000}"/>
    <cellStyle name="Input 2 2 2 2 2 7 2 2 3" xfId="9764" xr:uid="{00000000-0005-0000-0000-000014260000}"/>
    <cellStyle name="Input 2 2 2 2 2 7 2 2 4" xfId="9765" xr:uid="{00000000-0005-0000-0000-000015260000}"/>
    <cellStyle name="Input 2 2 2 2 2 7 2 3" xfId="9766" xr:uid="{00000000-0005-0000-0000-000016260000}"/>
    <cellStyle name="Input 2 2 2 2 2 7 2 4" xfId="9767" xr:uid="{00000000-0005-0000-0000-000017260000}"/>
    <cellStyle name="Input 2 2 2 2 2 7 2 5" xfId="9768" xr:uid="{00000000-0005-0000-0000-000018260000}"/>
    <cellStyle name="Input 2 2 2 2 2 7 2 6" xfId="9769" xr:uid="{00000000-0005-0000-0000-000019260000}"/>
    <cellStyle name="Input 2 2 2 2 2 7 3" xfId="9770" xr:uid="{00000000-0005-0000-0000-00001A260000}"/>
    <cellStyle name="Input 2 2 2 2 2 7 3 2" xfId="9771" xr:uid="{00000000-0005-0000-0000-00001B260000}"/>
    <cellStyle name="Input 2 2 2 2 2 7 3 3" xfId="9772" xr:uid="{00000000-0005-0000-0000-00001C260000}"/>
    <cellStyle name="Input 2 2 2 2 2 7 3 4" xfId="9773" xr:uid="{00000000-0005-0000-0000-00001D260000}"/>
    <cellStyle name="Input 2 2 2 2 2 7 4" xfId="9774" xr:uid="{00000000-0005-0000-0000-00001E260000}"/>
    <cellStyle name="Input 2 2 2 2 2 7 5" xfId="9775" xr:uid="{00000000-0005-0000-0000-00001F260000}"/>
    <cellStyle name="Input 2 2 2 2 2 7 6" xfId="9776" xr:uid="{00000000-0005-0000-0000-000020260000}"/>
    <cellStyle name="Input 2 2 2 2 2 7 7" xfId="9777" xr:uid="{00000000-0005-0000-0000-000021260000}"/>
    <cellStyle name="Input 2 2 2 2 2 8" xfId="9778" xr:uid="{00000000-0005-0000-0000-000022260000}"/>
    <cellStyle name="Input 2 2 2 2 2 8 2" xfId="9779" xr:uid="{00000000-0005-0000-0000-000023260000}"/>
    <cellStyle name="Input 2 2 2 2 2 8 2 2" xfId="9780" xr:uid="{00000000-0005-0000-0000-000024260000}"/>
    <cellStyle name="Input 2 2 2 2 2 8 2 3" xfId="9781" xr:uid="{00000000-0005-0000-0000-000025260000}"/>
    <cellStyle name="Input 2 2 2 2 2 8 2 4" xfId="9782" xr:uid="{00000000-0005-0000-0000-000026260000}"/>
    <cellStyle name="Input 2 2 2 2 2 8 3" xfId="9783" xr:uid="{00000000-0005-0000-0000-000027260000}"/>
    <cellStyle name="Input 2 2 2 2 2 8 4" xfId="9784" xr:uid="{00000000-0005-0000-0000-000028260000}"/>
    <cellStyle name="Input 2 2 2 2 2 8 5" xfId="9785" xr:uid="{00000000-0005-0000-0000-000029260000}"/>
    <cellStyle name="Input 2 2 2 2 2 8 6" xfId="9786" xr:uid="{00000000-0005-0000-0000-00002A260000}"/>
    <cellStyle name="Input 2 2 2 2 2 9" xfId="9787" xr:uid="{00000000-0005-0000-0000-00002B260000}"/>
    <cellStyle name="Input 2 2 2 2 2 9 2" xfId="9788" xr:uid="{00000000-0005-0000-0000-00002C260000}"/>
    <cellStyle name="Input 2 2 2 2 2 9 2 2" xfId="9789" xr:uid="{00000000-0005-0000-0000-00002D260000}"/>
    <cellStyle name="Input 2 2 2 2 2 9 2 3" xfId="9790" xr:uid="{00000000-0005-0000-0000-00002E260000}"/>
    <cellStyle name="Input 2 2 2 2 2 9 2 4" xfId="9791" xr:uid="{00000000-0005-0000-0000-00002F260000}"/>
    <cellStyle name="Input 2 2 2 2 2 9 3" xfId="9792" xr:uid="{00000000-0005-0000-0000-000030260000}"/>
    <cellStyle name="Input 2 2 2 2 2 9 4" xfId="9793" xr:uid="{00000000-0005-0000-0000-000031260000}"/>
    <cellStyle name="Input 2 2 2 2 2 9 5" xfId="9794" xr:uid="{00000000-0005-0000-0000-000032260000}"/>
    <cellStyle name="Input 2 2 2 2 2 9 6" xfId="9795" xr:uid="{00000000-0005-0000-0000-000033260000}"/>
    <cellStyle name="Input 2 2 2 2 3" xfId="9796" xr:uid="{00000000-0005-0000-0000-000034260000}"/>
    <cellStyle name="Input 2 2 2 2 3 2" xfId="9797" xr:uid="{00000000-0005-0000-0000-000035260000}"/>
    <cellStyle name="Input 2 2 2 2 3 2 2" xfId="9798" xr:uid="{00000000-0005-0000-0000-000036260000}"/>
    <cellStyle name="Input 2 2 2 2 3 2 3" xfId="9799" xr:uid="{00000000-0005-0000-0000-000037260000}"/>
    <cellStyle name="Input 2 2 2 2 3 2 4" xfId="9800" xr:uid="{00000000-0005-0000-0000-000038260000}"/>
    <cellStyle name="Input 2 2 2 2 3 3" xfId="9801" xr:uid="{00000000-0005-0000-0000-000039260000}"/>
    <cellStyle name="Input 2 2 2 2 3 4" xfId="9802" xr:uid="{00000000-0005-0000-0000-00003A260000}"/>
    <cellStyle name="Input 2 2 2 2 3 5" xfId="9803" xr:uid="{00000000-0005-0000-0000-00003B260000}"/>
    <cellStyle name="Input 2 2 2 2 3 6" xfId="9804" xr:uid="{00000000-0005-0000-0000-00003C260000}"/>
    <cellStyle name="Input 2 2 2 2 4" xfId="9805" xr:uid="{00000000-0005-0000-0000-00003D260000}"/>
    <cellStyle name="Input 2 2 2 2 4 2" xfId="9806" xr:uid="{00000000-0005-0000-0000-00003E260000}"/>
    <cellStyle name="Input 2 2 2 2 4 3" xfId="9807" xr:uid="{00000000-0005-0000-0000-00003F260000}"/>
    <cellStyle name="Input 2 2 2 2 4 4" xfId="9808" xr:uid="{00000000-0005-0000-0000-000040260000}"/>
    <cellStyle name="Input 2 2 2 2 5" xfId="9809" xr:uid="{00000000-0005-0000-0000-000041260000}"/>
    <cellStyle name="Input 2 2 2 2 6" xfId="9810" xr:uid="{00000000-0005-0000-0000-000042260000}"/>
    <cellStyle name="Input 2 2 2 2 7" xfId="9811" xr:uid="{00000000-0005-0000-0000-000043260000}"/>
    <cellStyle name="Input 2 2 2 3" xfId="9812" xr:uid="{00000000-0005-0000-0000-000044260000}"/>
    <cellStyle name="Input 2 2 2 3 10" xfId="9813" xr:uid="{00000000-0005-0000-0000-000045260000}"/>
    <cellStyle name="Input 2 2 2 3 10 2" xfId="9814" xr:uid="{00000000-0005-0000-0000-000046260000}"/>
    <cellStyle name="Input 2 2 2 3 10 3" xfId="9815" xr:uid="{00000000-0005-0000-0000-000047260000}"/>
    <cellStyle name="Input 2 2 2 3 10 4" xfId="9816" xr:uid="{00000000-0005-0000-0000-000048260000}"/>
    <cellStyle name="Input 2 2 2 3 11" xfId="9817" xr:uid="{00000000-0005-0000-0000-000049260000}"/>
    <cellStyle name="Input 2 2 2 3 11 2" xfId="9818" xr:uid="{00000000-0005-0000-0000-00004A260000}"/>
    <cellStyle name="Input 2 2 2 3 11 3" xfId="9819" xr:uid="{00000000-0005-0000-0000-00004B260000}"/>
    <cellStyle name="Input 2 2 2 3 11 4" xfId="9820" xr:uid="{00000000-0005-0000-0000-00004C260000}"/>
    <cellStyle name="Input 2 2 2 3 12" xfId="9821" xr:uid="{00000000-0005-0000-0000-00004D260000}"/>
    <cellStyle name="Input 2 2 2 3 13" xfId="9822" xr:uid="{00000000-0005-0000-0000-00004E260000}"/>
    <cellStyle name="Input 2 2 2 3 14" xfId="9823" xr:uid="{00000000-0005-0000-0000-00004F260000}"/>
    <cellStyle name="Input 2 2 2 3 2" xfId="9824" xr:uid="{00000000-0005-0000-0000-000050260000}"/>
    <cellStyle name="Input 2 2 2 3 2 2" xfId="9825" xr:uid="{00000000-0005-0000-0000-000051260000}"/>
    <cellStyle name="Input 2 2 2 3 2 2 2" xfId="9826" xr:uid="{00000000-0005-0000-0000-000052260000}"/>
    <cellStyle name="Input 2 2 2 3 2 2 2 2" xfId="9827" xr:uid="{00000000-0005-0000-0000-000053260000}"/>
    <cellStyle name="Input 2 2 2 3 2 2 2 2 2" xfId="9828" xr:uid="{00000000-0005-0000-0000-000054260000}"/>
    <cellStyle name="Input 2 2 2 3 2 2 2 2 3" xfId="9829" xr:uid="{00000000-0005-0000-0000-000055260000}"/>
    <cellStyle name="Input 2 2 2 3 2 2 2 2 4" xfId="9830" xr:uid="{00000000-0005-0000-0000-000056260000}"/>
    <cellStyle name="Input 2 2 2 3 2 2 2 3" xfId="9831" xr:uid="{00000000-0005-0000-0000-000057260000}"/>
    <cellStyle name="Input 2 2 2 3 2 2 2 4" xfId="9832" xr:uid="{00000000-0005-0000-0000-000058260000}"/>
    <cellStyle name="Input 2 2 2 3 2 2 2 5" xfId="9833" xr:uid="{00000000-0005-0000-0000-000059260000}"/>
    <cellStyle name="Input 2 2 2 3 2 2 2 6" xfId="9834" xr:uid="{00000000-0005-0000-0000-00005A260000}"/>
    <cellStyle name="Input 2 2 2 3 2 2 3" xfId="9835" xr:uid="{00000000-0005-0000-0000-00005B260000}"/>
    <cellStyle name="Input 2 2 2 3 2 2 3 2" xfId="9836" xr:uid="{00000000-0005-0000-0000-00005C260000}"/>
    <cellStyle name="Input 2 2 2 3 2 2 3 3" xfId="9837" xr:uid="{00000000-0005-0000-0000-00005D260000}"/>
    <cellStyle name="Input 2 2 2 3 2 2 3 4" xfId="9838" xr:uid="{00000000-0005-0000-0000-00005E260000}"/>
    <cellStyle name="Input 2 2 2 3 2 2 4" xfId="9839" xr:uid="{00000000-0005-0000-0000-00005F260000}"/>
    <cellStyle name="Input 2 2 2 3 2 2 5" xfId="9840" xr:uid="{00000000-0005-0000-0000-000060260000}"/>
    <cellStyle name="Input 2 2 2 3 2 2 6" xfId="9841" xr:uid="{00000000-0005-0000-0000-000061260000}"/>
    <cellStyle name="Input 2 2 2 3 2 2 7" xfId="9842" xr:uid="{00000000-0005-0000-0000-000062260000}"/>
    <cellStyle name="Input 2 2 2 3 2 3" xfId="9843" xr:uid="{00000000-0005-0000-0000-000063260000}"/>
    <cellStyle name="Input 2 2 2 3 2 3 2" xfId="9844" xr:uid="{00000000-0005-0000-0000-000064260000}"/>
    <cellStyle name="Input 2 2 2 3 2 3 2 2" xfId="9845" xr:uid="{00000000-0005-0000-0000-000065260000}"/>
    <cellStyle name="Input 2 2 2 3 2 3 2 3" xfId="9846" xr:uid="{00000000-0005-0000-0000-000066260000}"/>
    <cellStyle name="Input 2 2 2 3 2 3 2 4" xfId="9847" xr:uid="{00000000-0005-0000-0000-000067260000}"/>
    <cellStyle name="Input 2 2 2 3 2 3 3" xfId="9848" xr:uid="{00000000-0005-0000-0000-000068260000}"/>
    <cellStyle name="Input 2 2 2 3 2 3 4" xfId="9849" xr:uid="{00000000-0005-0000-0000-000069260000}"/>
    <cellStyle name="Input 2 2 2 3 2 3 5" xfId="9850" xr:uid="{00000000-0005-0000-0000-00006A260000}"/>
    <cellStyle name="Input 2 2 2 3 2 3 6" xfId="9851" xr:uid="{00000000-0005-0000-0000-00006B260000}"/>
    <cellStyle name="Input 2 2 2 3 2 4" xfId="9852" xr:uid="{00000000-0005-0000-0000-00006C260000}"/>
    <cellStyle name="Input 2 2 2 3 2 4 2" xfId="9853" xr:uid="{00000000-0005-0000-0000-00006D260000}"/>
    <cellStyle name="Input 2 2 2 3 2 4 2 2" xfId="9854" xr:uid="{00000000-0005-0000-0000-00006E260000}"/>
    <cellStyle name="Input 2 2 2 3 2 4 2 3" xfId="9855" xr:uid="{00000000-0005-0000-0000-00006F260000}"/>
    <cellStyle name="Input 2 2 2 3 2 4 2 4" xfId="9856" xr:uid="{00000000-0005-0000-0000-000070260000}"/>
    <cellStyle name="Input 2 2 2 3 2 4 3" xfId="9857" xr:uid="{00000000-0005-0000-0000-000071260000}"/>
    <cellStyle name="Input 2 2 2 3 2 4 4" xfId="9858" xr:uid="{00000000-0005-0000-0000-000072260000}"/>
    <cellStyle name="Input 2 2 2 3 2 4 5" xfId="9859" xr:uid="{00000000-0005-0000-0000-000073260000}"/>
    <cellStyle name="Input 2 2 2 3 2 4 6" xfId="9860" xr:uid="{00000000-0005-0000-0000-000074260000}"/>
    <cellStyle name="Input 2 2 2 3 2 5" xfId="9861" xr:uid="{00000000-0005-0000-0000-000075260000}"/>
    <cellStyle name="Input 2 2 2 3 2 5 2" xfId="9862" xr:uid="{00000000-0005-0000-0000-000076260000}"/>
    <cellStyle name="Input 2 2 2 3 2 5 3" xfId="9863" xr:uid="{00000000-0005-0000-0000-000077260000}"/>
    <cellStyle name="Input 2 2 2 3 2 5 4" xfId="9864" xr:uid="{00000000-0005-0000-0000-000078260000}"/>
    <cellStyle name="Input 2 2 2 3 2 6" xfId="9865" xr:uid="{00000000-0005-0000-0000-000079260000}"/>
    <cellStyle name="Input 2 2 2 3 2 6 2" xfId="9866" xr:uid="{00000000-0005-0000-0000-00007A260000}"/>
    <cellStyle name="Input 2 2 2 3 2 6 3" xfId="9867" xr:uid="{00000000-0005-0000-0000-00007B260000}"/>
    <cellStyle name="Input 2 2 2 3 2 6 4" xfId="9868" xr:uid="{00000000-0005-0000-0000-00007C260000}"/>
    <cellStyle name="Input 2 2 2 3 2 7" xfId="9869" xr:uid="{00000000-0005-0000-0000-00007D260000}"/>
    <cellStyle name="Input 2 2 2 3 2 8" xfId="9870" xr:uid="{00000000-0005-0000-0000-00007E260000}"/>
    <cellStyle name="Input 2 2 2 3 2 9" xfId="9871" xr:uid="{00000000-0005-0000-0000-00007F260000}"/>
    <cellStyle name="Input 2 2 2 3 3" xfId="9872" xr:uid="{00000000-0005-0000-0000-000080260000}"/>
    <cellStyle name="Input 2 2 2 3 3 2" xfId="9873" xr:uid="{00000000-0005-0000-0000-000081260000}"/>
    <cellStyle name="Input 2 2 2 3 3 2 2" xfId="9874" xr:uid="{00000000-0005-0000-0000-000082260000}"/>
    <cellStyle name="Input 2 2 2 3 3 2 2 2" xfId="9875" xr:uid="{00000000-0005-0000-0000-000083260000}"/>
    <cellStyle name="Input 2 2 2 3 3 2 2 3" xfId="9876" xr:uid="{00000000-0005-0000-0000-000084260000}"/>
    <cellStyle name="Input 2 2 2 3 3 2 2 4" xfId="9877" xr:uid="{00000000-0005-0000-0000-000085260000}"/>
    <cellStyle name="Input 2 2 2 3 3 2 3" xfId="9878" xr:uid="{00000000-0005-0000-0000-000086260000}"/>
    <cellStyle name="Input 2 2 2 3 3 2 4" xfId="9879" xr:uid="{00000000-0005-0000-0000-000087260000}"/>
    <cellStyle name="Input 2 2 2 3 3 2 5" xfId="9880" xr:uid="{00000000-0005-0000-0000-000088260000}"/>
    <cellStyle name="Input 2 2 2 3 3 2 6" xfId="9881" xr:uid="{00000000-0005-0000-0000-000089260000}"/>
    <cellStyle name="Input 2 2 2 3 3 3" xfId="9882" xr:uid="{00000000-0005-0000-0000-00008A260000}"/>
    <cellStyle name="Input 2 2 2 3 3 3 2" xfId="9883" xr:uid="{00000000-0005-0000-0000-00008B260000}"/>
    <cellStyle name="Input 2 2 2 3 3 3 2 2" xfId="9884" xr:uid="{00000000-0005-0000-0000-00008C260000}"/>
    <cellStyle name="Input 2 2 2 3 3 3 2 3" xfId="9885" xr:uid="{00000000-0005-0000-0000-00008D260000}"/>
    <cellStyle name="Input 2 2 2 3 3 3 2 4" xfId="9886" xr:uid="{00000000-0005-0000-0000-00008E260000}"/>
    <cellStyle name="Input 2 2 2 3 3 3 3" xfId="9887" xr:uid="{00000000-0005-0000-0000-00008F260000}"/>
    <cellStyle name="Input 2 2 2 3 3 3 4" xfId="9888" xr:uid="{00000000-0005-0000-0000-000090260000}"/>
    <cellStyle name="Input 2 2 2 3 3 3 5" xfId="9889" xr:uid="{00000000-0005-0000-0000-000091260000}"/>
    <cellStyle name="Input 2 2 2 3 3 3 6" xfId="9890" xr:uid="{00000000-0005-0000-0000-000092260000}"/>
    <cellStyle name="Input 2 2 2 3 3 4" xfId="9891" xr:uid="{00000000-0005-0000-0000-000093260000}"/>
    <cellStyle name="Input 2 2 2 3 3 4 2" xfId="9892" xr:uid="{00000000-0005-0000-0000-000094260000}"/>
    <cellStyle name="Input 2 2 2 3 3 4 3" xfId="9893" xr:uid="{00000000-0005-0000-0000-000095260000}"/>
    <cellStyle name="Input 2 2 2 3 3 4 4" xfId="9894" xr:uid="{00000000-0005-0000-0000-000096260000}"/>
    <cellStyle name="Input 2 2 2 3 3 5" xfId="9895" xr:uid="{00000000-0005-0000-0000-000097260000}"/>
    <cellStyle name="Input 2 2 2 3 3 5 2" xfId="9896" xr:uid="{00000000-0005-0000-0000-000098260000}"/>
    <cellStyle name="Input 2 2 2 3 3 5 3" xfId="9897" xr:uid="{00000000-0005-0000-0000-000099260000}"/>
    <cellStyle name="Input 2 2 2 3 3 5 4" xfId="9898" xr:uid="{00000000-0005-0000-0000-00009A260000}"/>
    <cellStyle name="Input 2 2 2 3 3 6" xfId="9899" xr:uid="{00000000-0005-0000-0000-00009B260000}"/>
    <cellStyle name="Input 2 2 2 3 3 7" xfId="9900" xr:uid="{00000000-0005-0000-0000-00009C260000}"/>
    <cellStyle name="Input 2 2 2 3 3 8" xfId="9901" xr:uid="{00000000-0005-0000-0000-00009D260000}"/>
    <cellStyle name="Input 2 2 2 3 4" xfId="9902" xr:uid="{00000000-0005-0000-0000-00009E260000}"/>
    <cellStyle name="Input 2 2 2 3 4 2" xfId="9903" xr:uid="{00000000-0005-0000-0000-00009F260000}"/>
    <cellStyle name="Input 2 2 2 3 4 2 2" xfId="9904" xr:uid="{00000000-0005-0000-0000-0000A0260000}"/>
    <cellStyle name="Input 2 2 2 3 4 2 2 2" xfId="9905" xr:uid="{00000000-0005-0000-0000-0000A1260000}"/>
    <cellStyle name="Input 2 2 2 3 4 2 2 3" xfId="9906" xr:uid="{00000000-0005-0000-0000-0000A2260000}"/>
    <cellStyle name="Input 2 2 2 3 4 2 2 4" xfId="9907" xr:uid="{00000000-0005-0000-0000-0000A3260000}"/>
    <cellStyle name="Input 2 2 2 3 4 2 3" xfId="9908" xr:uid="{00000000-0005-0000-0000-0000A4260000}"/>
    <cellStyle name="Input 2 2 2 3 4 2 4" xfId="9909" xr:uid="{00000000-0005-0000-0000-0000A5260000}"/>
    <cellStyle name="Input 2 2 2 3 4 2 5" xfId="9910" xr:uid="{00000000-0005-0000-0000-0000A6260000}"/>
    <cellStyle name="Input 2 2 2 3 4 2 6" xfId="9911" xr:uid="{00000000-0005-0000-0000-0000A7260000}"/>
    <cellStyle name="Input 2 2 2 3 4 3" xfId="9912" xr:uid="{00000000-0005-0000-0000-0000A8260000}"/>
    <cellStyle name="Input 2 2 2 3 4 3 2" xfId="9913" xr:uid="{00000000-0005-0000-0000-0000A9260000}"/>
    <cellStyle name="Input 2 2 2 3 4 3 2 2" xfId="9914" xr:uid="{00000000-0005-0000-0000-0000AA260000}"/>
    <cellStyle name="Input 2 2 2 3 4 3 2 3" xfId="9915" xr:uid="{00000000-0005-0000-0000-0000AB260000}"/>
    <cellStyle name="Input 2 2 2 3 4 3 2 4" xfId="9916" xr:uid="{00000000-0005-0000-0000-0000AC260000}"/>
    <cellStyle name="Input 2 2 2 3 4 3 3" xfId="9917" xr:uid="{00000000-0005-0000-0000-0000AD260000}"/>
    <cellStyle name="Input 2 2 2 3 4 3 4" xfId="9918" xr:uid="{00000000-0005-0000-0000-0000AE260000}"/>
    <cellStyle name="Input 2 2 2 3 4 3 5" xfId="9919" xr:uid="{00000000-0005-0000-0000-0000AF260000}"/>
    <cellStyle name="Input 2 2 2 3 4 3 6" xfId="9920" xr:uid="{00000000-0005-0000-0000-0000B0260000}"/>
    <cellStyle name="Input 2 2 2 3 4 4" xfId="9921" xr:uid="{00000000-0005-0000-0000-0000B1260000}"/>
    <cellStyle name="Input 2 2 2 3 4 4 2" xfId="9922" xr:uid="{00000000-0005-0000-0000-0000B2260000}"/>
    <cellStyle name="Input 2 2 2 3 4 4 3" xfId="9923" xr:uid="{00000000-0005-0000-0000-0000B3260000}"/>
    <cellStyle name="Input 2 2 2 3 4 4 4" xfId="9924" xr:uid="{00000000-0005-0000-0000-0000B4260000}"/>
    <cellStyle name="Input 2 2 2 3 4 5" xfId="9925" xr:uid="{00000000-0005-0000-0000-0000B5260000}"/>
    <cellStyle name="Input 2 2 2 3 4 5 2" xfId="9926" xr:uid="{00000000-0005-0000-0000-0000B6260000}"/>
    <cellStyle name="Input 2 2 2 3 4 5 3" xfId="9927" xr:uid="{00000000-0005-0000-0000-0000B7260000}"/>
    <cellStyle name="Input 2 2 2 3 4 5 4" xfId="9928" xr:uid="{00000000-0005-0000-0000-0000B8260000}"/>
    <cellStyle name="Input 2 2 2 3 4 6" xfId="9929" xr:uid="{00000000-0005-0000-0000-0000B9260000}"/>
    <cellStyle name="Input 2 2 2 3 4 7" xfId="9930" xr:uid="{00000000-0005-0000-0000-0000BA260000}"/>
    <cellStyle name="Input 2 2 2 3 4 8" xfId="9931" xr:uid="{00000000-0005-0000-0000-0000BB260000}"/>
    <cellStyle name="Input 2 2 2 3 5" xfId="9932" xr:uid="{00000000-0005-0000-0000-0000BC260000}"/>
    <cellStyle name="Input 2 2 2 3 5 10" xfId="9933" xr:uid="{00000000-0005-0000-0000-0000BD260000}"/>
    <cellStyle name="Input 2 2 2 3 5 2" xfId="9934" xr:uid="{00000000-0005-0000-0000-0000BE260000}"/>
    <cellStyle name="Input 2 2 2 3 5 2 2" xfId="9935" xr:uid="{00000000-0005-0000-0000-0000BF260000}"/>
    <cellStyle name="Input 2 2 2 3 5 2 2 2" xfId="9936" xr:uid="{00000000-0005-0000-0000-0000C0260000}"/>
    <cellStyle name="Input 2 2 2 3 5 2 2 3" xfId="9937" xr:uid="{00000000-0005-0000-0000-0000C1260000}"/>
    <cellStyle name="Input 2 2 2 3 5 2 2 4" xfId="9938" xr:uid="{00000000-0005-0000-0000-0000C2260000}"/>
    <cellStyle name="Input 2 2 2 3 5 2 3" xfId="9939" xr:uid="{00000000-0005-0000-0000-0000C3260000}"/>
    <cellStyle name="Input 2 2 2 3 5 2 4" xfId="9940" xr:uid="{00000000-0005-0000-0000-0000C4260000}"/>
    <cellStyle name="Input 2 2 2 3 5 2 5" xfId="9941" xr:uid="{00000000-0005-0000-0000-0000C5260000}"/>
    <cellStyle name="Input 2 2 2 3 5 2 6" xfId="9942" xr:uid="{00000000-0005-0000-0000-0000C6260000}"/>
    <cellStyle name="Input 2 2 2 3 5 3" xfId="9943" xr:uid="{00000000-0005-0000-0000-0000C7260000}"/>
    <cellStyle name="Input 2 2 2 3 5 3 2" xfId="9944" xr:uid="{00000000-0005-0000-0000-0000C8260000}"/>
    <cellStyle name="Input 2 2 2 3 5 3 2 2" xfId="9945" xr:uid="{00000000-0005-0000-0000-0000C9260000}"/>
    <cellStyle name="Input 2 2 2 3 5 3 2 3" xfId="9946" xr:uid="{00000000-0005-0000-0000-0000CA260000}"/>
    <cellStyle name="Input 2 2 2 3 5 3 2 4" xfId="9947" xr:uid="{00000000-0005-0000-0000-0000CB260000}"/>
    <cellStyle name="Input 2 2 2 3 5 3 3" xfId="9948" xr:uid="{00000000-0005-0000-0000-0000CC260000}"/>
    <cellStyle name="Input 2 2 2 3 5 3 4" xfId="9949" xr:uid="{00000000-0005-0000-0000-0000CD260000}"/>
    <cellStyle name="Input 2 2 2 3 5 3 5" xfId="9950" xr:uid="{00000000-0005-0000-0000-0000CE260000}"/>
    <cellStyle name="Input 2 2 2 3 5 3 6" xfId="9951" xr:uid="{00000000-0005-0000-0000-0000CF260000}"/>
    <cellStyle name="Input 2 2 2 3 5 4" xfId="9952" xr:uid="{00000000-0005-0000-0000-0000D0260000}"/>
    <cellStyle name="Input 2 2 2 3 5 4 2" xfId="9953" xr:uid="{00000000-0005-0000-0000-0000D1260000}"/>
    <cellStyle name="Input 2 2 2 3 5 4 2 2" xfId="9954" xr:uid="{00000000-0005-0000-0000-0000D2260000}"/>
    <cellStyle name="Input 2 2 2 3 5 4 2 3" xfId="9955" xr:uid="{00000000-0005-0000-0000-0000D3260000}"/>
    <cellStyle name="Input 2 2 2 3 5 4 2 4" xfId="9956" xr:uid="{00000000-0005-0000-0000-0000D4260000}"/>
    <cellStyle name="Input 2 2 2 3 5 4 3" xfId="9957" xr:uid="{00000000-0005-0000-0000-0000D5260000}"/>
    <cellStyle name="Input 2 2 2 3 5 4 4" xfId="9958" xr:uid="{00000000-0005-0000-0000-0000D6260000}"/>
    <cellStyle name="Input 2 2 2 3 5 4 5" xfId="9959" xr:uid="{00000000-0005-0000-0000-0000D7260000}"/>
    <cellStyle name="Input 2 2 2 3 5 4 6" xfId="9960" xr:uid="{00000000-0005-0000-0000-0000D8260000}"/>
    <cellStyle name="Input 2 2 2 3 5 5" xfId="9961" xr:uid="{00000000-0005-0000-0000-0000D9260000}"/>
    <cellStyle name="Input 2 2 2 3 5 5 2" xfId="9962" xr:uid="{00000000-0005-0000-0000-0000DA260000}"/>
    <cellStyle name="Input 2 2 2 3 5 5 3" xfId="9963" xr:uid="{00000000-0005-0000-0000-0000DB260000}"/>
    <cellStyle name="Input 2 2 2 3 5 5 4" xfId="9964" xr:uid="{00000000-0005-0000-0000-0000DC260000}"/>
    <cellStyle name="Input 2 2 2 3 5 6" xfId="9965" xr:uid="{00000000-0005-0000-0000-0000DD260000}"/>
    <cellStyle name="Input 2 2 2 3 5 6 2" xfId="9966" xr:uid="{00000000-0005-0000-0000-0000DE260000}"/>
    <cellStyle name="Input 2 2 2 3 5 6 3" xfId="9967" xr:uid="{00000000-0005-0000-0000-0000DF260000}"/>
    <cellStyle name="Input 2 2 2 3 5 6 4" xfId="9968" xr:uid="{00000000-0005-0000-0000-0000E0260000}"/>
    <cellStyle name="Input 2 2 2 3 5 7" xfId="9969" xr:uid="{00000000-0005-0000-0000-0000E1260000}"/>
    <cellStyle name="Input 2 2 2 3 5 8" xfId="9970" xr:uid="{00000000-0005-0000-0000-0000E2260000}"/>
    <cellStyle name="Input 2 2 2 3 5 9" xfId="9971" xr:uid="{00000000-0005-0000-0000-0000E3260000}"/>
    <cellStyle name="Input 2 2 2 3 6" xfId="9972" xr:uid="{00000000-0005-0000-0000-0000E4260000}"/>
    <cellStyle name="Input 2 2 2 3 6 2" xfId="9973" xr:uid="{00000000-0005-0000-0000-0000E5260000}"/>
    <cellStyle name="Input 2 2 2 3 6 2 2" xfId="9974" xr:uid="{00000000-0005-0000-0000-0000E6260000}"/>
    <cellStyle name="Input 2 2 2 3 6 2 2 2" xfId="9975" xr:uid="{00000000-0005-0000-0000-0000E7260000}"/>
    <cellStyle name="Input 2 2 2 3 6 2 2 3" xfId="9976" xr:uid="{00000000-0005-0000-0000-0000E8260000}"/>
    <cellStyle name="Input 2 2 2 3 6 2 2 4" xfId="9977" xr:uid="{00000000-0005-0000-0000-0000E9260000}"/>
    <cellStyle name="Input 2 2 2 3 6 2 3" xfId="9978" xr:uid="{00000000-0005-0000-0000-0000EA260000}"/>
    <cellStyle name="Input 2 2 2 3 6 2 4" xfId="9979" xr:uid="{00000000-0005-0000-0000-0000EB260000}"/>
    <cellStyle name="Input 2 2 2 3 6 2 5" xfId="9980" xr:uid="{00000000-0005-0000-0000-0000EC260000}"/>
    <cellStyle name="Input 2 2 2 3 6 2 6" xfId="9981" xr:uid="{00000000-0005-0000-0000-0000ED260000}"/>
    <cellStyle name="Input 2 2 2 3 6 3" xfId="9982" xr:uid="{00000000-0005-0000-0000-0000EE260000}"/>
    <cellStyle name="Input 2 2 2 3 6 3 2" xfId="9983" xr:uid="{00000000-0005-0000-0000-0000EF260000}"/>
    <cellStyle name="Input 2 2 2 3 6 3 2 2" xfId="9984" xr:uid="{00000000-0005-0000-0000-0000F0260000}"/>
    <cellStyle name="Input 2 2 2 3 6 3 2 3" xfId="9985" xr:uid="{00000000-0005-0000-0000-0000F1260000}"/>
    <cellStyle name="Input 2 2 2 3 6 3 2 4" xfId="9986" xr:uid="{00000000-0005-0000-0000-0000F2260000}"/>
    <cellStyle name="Input 2 2 2 3 6 3 3" xfId="9987" xr:uid="{00000000-0005-0000-0000-0000F3260000}"/>
    <cellStyle name="Input 2 2 2 3 6 3 4" xfId="9988" xr:uid="{00000000-0005-0000-0000-0000F4260000}"/>
    <cellStyle name="Input 2 2 2 3 6 3 5" xfId="9989" xr:uid="{00000000-0005-0000-0000-0000F5260000}"/>
    <cellStyle name="Input 2 2 2 3 6 3 6" xfId="9990" xr:uid="{00000000-0005-0000-0000-0000F6260000}"/>
    <cellStyle name="Input 2 2 2 3 6 4" xfId="9991" xr:uid="{00000000-0005-0000-0000-0000F7260000}"/>
    <cellStyle name="Input 2 2 2 3 6 4 2" xfId="9992" xr:uid="{00000000-0005-0000-0000-0000F8260000}"/>
    <cellStyle name="Input 2 2 2 3 6 4 3" xfId="9993" xr:uid="{00000000-0005-0000-0000-0000F9260000}"/>
    <cellStyle name="Input 2 2 2 3 6 4 4" xfId="9994" xr:uid="{00000000-0005-0000-0000-0000FA260000}"/>
    <cellStyle name="Input 2 2 2 3 6 5" xfId="9995" xr:uid="{00000000-0005-0000-0000-0000FB260000}"/>
    <cellStyle name="Input 2 2 2 3 6 5 2" xfId="9996" xr:uid="{00000000-0005-0000-0000-0000FC260000}"/>
    <cellStyle name="Input 2 2 2 3 6 5 3" xfId="9997" xr:uid="{00000000-0005-0000-0000-0000FD260000}"/>
    <cellStyle name="Input 2 2 2 3 6 5 4" xfId="9998" xr:uid="{00000000-0005-0000-0000-0000FE260000}"/>
    <cellStyle name="Input 2 2 2 3 6 6" xfId="9999" xr:uid="{00000000-0005-0000-0000-0000FF260000}"/>
    <cellStyle name="Input 2 2 2 3 6 7" xfId="10000" xr:uid="{00000000-0005-0000-0000-000000270000}"/>
    <cellStyle name="Input 2 2 2 3 6 8" xfId="10001" xr:uid="{00000000-0005-0000-0000-000001270000}"/>
    <cellStyle name="Input 2 2 2 3 7" xfId="10002" xr:uid="{00000000-0005-0000-0000-000002270000}"/>
    <cellStyle name="Input 2 2 2 3 7 2" xfId="10003" xr:uid="{00000000-0005-0000-0000-000003270000}"/>
    <cellStyle name="Input 2 2 2 3 7 2 2" xfId="10004" xr:uid="{00000000-0005-0000-0000-000004270000}"/>
    <cellStyle name="Input 2 2 2 3 7 2 2 2" xfId="10005" xr:uid="{00000000-0005-0000-0000-000005270000}"/>
    <cellStyle name="Input 2 2 2 3 7 2 2 3" xfId="10006" xr:uid="{00000000-0005-0000-0000-000006270000}"/>
    <cellStyle name="Input 2 2 2 3 7 2 2 4" xfId="10007" xr:uid="{00000000-0005-0000-0000-000007270000}"/>
    <cellStyle name="Input 2 2 2 3 7 2 3" xfId="10008" xr:uid="{00000000-0005-0000-0000-000008270000}"/>
    <cellStyle name="Input 2 2 2 3 7 2 4" xfId="10009" xr:uid="{00000000-0005-0000-0000-000009270000}"/>
    <cellStyle name="Input 2 2 2 3 7 2 5" xfId="10010" xr:uid="{00000000-0005-0000-0000-00000A270000}"/>
    <cellStyle name="Input 2 2 2 3 7 2 6" xfId="10011" xr:uid="{00000000-0005-0000-0000-00000B270000}"/>
    <cellStyle name="Input 2 2 2 3 7 3" xfId="10012" xr:uid="{00000000-0005-0000-0000-00000C270000}"/>
    <cellStyle name="Input 2 2 2 3 7 3 2" xfId="10013" xr:uid="{00000000-0005-0000-0000-00000D270000}"/>
    <cellStyle name="Input 2 2 2 3 7 3 3" xfId="10014" xr:uid="{00000000-0005-0000-0000-00000E270000}"/>
    <cellStyle name="Input 2 2 2 3 7 3 4" xfId="10015" xr:uid="{00000000-0005-0000-0000-00000F270000}"/>
    <cellStyle name="Input 2 2 2 3 7 4" xfId="10016" xr:uid="{00000000-0005-0000-0000-000010270000}"/>
    <cellStyle name="Input 2 2 2 3 7 5" xfId="10017" xr:uid="{00000000-0005-0000-0000-000011270000}"/>
    <cellStyle name="Input 2 2 2 3 7 6" xfId="10018" xr:uid="{00000000-0005-0000-0000-000012270000}"/>
    <cellStyle name="Input 2 2 2 3 7 7" xfId="10019" xr:uid="{00000000-0005-0000-0000-000013270000}"/>
    <cellStyle name="Input 2 2 2 3 8" xfId="10020" xr:uid="{00000000-0005-0000-0000-000014270000}"/>
    <cellStyle name="Input 2 2 2 3 8 2" xfId="10021" xr:uid="{00000000-0005-0000-0000-000015270000}"/>
    <cellStyle name="Input 2 2 2 3 8 2 2" xfId="10022" xr:uid="{00000000-0005-0000-0000-000016270000}"/>
    <cellStyle name="Input 2 2 2 3 8 2 3" xfId="10023" xr:uid="{00000000-0005-0000-0000-000017270000}"/>
    <cellStyle name="Input 2 2 2 3 8 2 4" xfId="10024" xr:uid="{00000000-0005-0000-0000-000018270000}"/>
    <cellStyle name="Input 2 2 2 3 8 3" xfId="10025" xr:uid="{00000000-0005-0000-0000-000019270000}"/>
    <cellStyle name="Input 2 2 2 3 8 4" xfId="10026" xr:uid="{00000000-0005-0000-0000-00001A270000}"/>
    <cellStyle name="Input 2 2 2 3 8 5" xfId="10027" xr:uid="{00000000-0005-0000-0000-00001B270000}"/>
    <cellStyle name="Input 2 2 2 3 8 6" xfId="10028" xr:uid="{00000000-0005-0000-0000-00001C270000}"/>
    <cellStyle name="Input 2 2 2 3 9" xfId="10029" xr:uid="{00000000-0005-0000-0000-00001D270000}"/>
    <cellStyle name="Input 2 2 2 3 9 2" xfId="10030" xr:uid="{00000000-0005-0000-0000-00001E270000}"/>
    <cellStyle name="Input 2 2 2 3 9 2 2" xfId="10031" xr:uid="{00000000-0005-0000-0000-00001F270000}"/>
    <cellStyle name="Input 2 2 2 3 9 2 3" xfId="10032" xr:uid="{00000000-0005-0000-0000-000020270000}"/>
    <cellStyle name="Input 2 2 2 3 9 2 4" xfId="10033" xr:uid="{00000000-0005-0000-0000-000021270000}"/>
    <cellStyle name="Input 2 2 2 3 9 3" xfId="10034" xr:uid="{00000000-0005-0000-0000-000022270000}"/>
    <cellStyle name="Input 2 2 2 3 9 4" xfId="10035" xr:uid="{00000000-0005-0000-0000-000023270000}"/>
    <cellStyle name="Input 2 2 2 3 9 5" xfId="10036" xr:uid="{00000000-0005-0000-0000-000024270000}"/>
    <cellStyle name="Input 2 2 2 3 9 6" xfId="10037" xr:uid="{00000000-0005-0000-0000-000025270000}"/>
    <cellStyle name="Input 2 2 2 4" xfId="10038" xr:uid="{00000000-0005-0000-0000-000026270000}"/>
    <cellStyle name="Input 2 2 2 4 2" xfId="10039" xr:uid="{00000000-0005-0000-0000-000027270000}"/>
    <cellStyle name="Input 2 2 2 4 2 2" xfId="10040" xr:uid="{00000000-0005-0000-0000-000028270000}"/>
    <cellStyle name="Input 2 2 2 4 2 3" xfId="10041" xr:uid="{00000000-0005-0000-0000-000029270000}"/>
    <cellStyle name="Input 2 2 2 4 2 4" xfId="10042" xr:uid="{00000000-0005-0000-0000-00002A270000}"/>
    <cellStyle name="Input 2 2 2 4 3" xfId="10043" xr:uid="{00000000-0005-0000-0000-00002B270000}"/>
    <cellStyle name="Input 2 2 2 4 4" xfId="10044" xr:uid="{00000000-0005-0000-0000-00002C270000}"/>
    <cellStyle name="Input 2 2 2 4 5" xfId="10045" xr:uid="{00000000-0005-0000-0000-00002D270000}"/>
    <cellStyle name="Input 2 2 2 4 6" xfId="10046" xr:uid="{00000000-0005-0000-0000-00002E270000}"/>
    <cellStyle name="Input 2 2 2 5" xfId="10047" xr:uid="{00000000-0005-0000-0000-00002F270000}"/>
    <cellStyle name="Input 2 2 2 5 2" xfId="10048" xr:uid="{00000000-0005-0000-0000-000030270000}"/>
    <cellStyle name="Input 2 2 2 5 3" xfId="10049" xr:uid="{00000000-0005-0000-0000-000031270000}"/>
    <cellStyle name="Input 2 2 2 5 4" xfId="10050" xr:uid="{00000000-0005-0000-0000-000032270000}"/>
    <cellStyle name="Input 2 2 2 6" xfId="10051" xr:uid="{00000000-0005-0000-0000-000033270000}"/>
    <cellStyle name="Input 2 2 2 7" xfId="10052" xr:uid="{00000000-0005-0000-0000-000034270000}"/>
    <cellStyle name="Input 2 2 2 8" xfId="10053" xr:uid="{00000000-0005-0000-0000-000035270000}"/>
    <cellStyle name="Input 2 2 3" xfId="10054" xr:uid="{00000000-0005-0000-0000-000036270000}"/>
    <cellStyle name="Input 2 2 4" xfId="10055" xr:uid="{00000000-0005-0000-0000-000037270000}"/>
    <cellStyle name="Input 2 2 4 10" xfId="10056" xr:uid="{00000000-0005-0000-0000-000038270000}"/>
    <cellStyle name="Input 2 2 4 10 2" xfId="10057" xr:uid="{00000000-0005-0000-0000-000039270000}"/>
    <cellStyle name="Input 2 2 4 10 3" xfId="10058" xr:uid="{00000000-0005-0000-0000-00003A270000}"/>
    <cellStyle name="Input 2 2 4 10 4" xfId="10059" xr:uid="{00000000-0005-0000-0000-00003B270000}"/>
    <cellStyle name="Input 2 2 4 11" xfId="10060" xr:uid="{00000000-0005-0000-0000-00003C270000}"/>
    <cellStyle name="Input 2 2 4 11 2" xfId="10061" xr:uid="{00000000-0005-0000-0000-00003D270000}"/>
    <cellStyle name="Input 2 2 4 11 3" xfId="10062" xr:uid="{00000000-0005-0000-0000-00003E270000}"/>
    <cellStyle name="Input 2 2 4 11 4" xfId="10063" xr:uid="{00000000-0005-0000-0000-00003F270000}"/>
    <cellStyle name="Input 2 2 4 12" xfId="10064" xr:uid="{00000000-0005-0000-0000-000040270000}"/>
    <cellStyle name="Input 2 2 4 13" xfId="10065" xr:uid="{00000000-0005-0000-0000-000041270000}"/>
    <cellStyle name="Input 2 2 4 14" xfId="10066" xr:uid="{00000000-0005-0000-0000-000042270000}"/>
    <cellStyle name="Input 2 2 4 2" xfId="10067" xr:uid="{00000000-0005-0000-0000-000043270000}"/>
    <cellStyle name="Input 2 2 4 2 2" xfId="10068" xr:uid="{00000000-0005-0000-0000-000044270000}"/>
    <cellStyle name="Input 2 2 4 2 2 2" xfId="10069" xr:uid="{00000000-0005-0000-0000-000045270000}"/>
    <cellStyle name="Input 2 2 4 2 2 2 2" xfId="10070" xr:uid="{00000000-0005-0000-0000-000046270000}"/>
    <cellStyle name="Input 2 2 4 2 2 2 2 2" xfId="10071" xr:uid="{00000000-0005-0000-0000-000047270000}"/>
    <cellStyle name="Input 2 2 4 2 2 2 2 3" xfId="10072" xr:uid="{00000000-0005-0000-0000-000048270000}"/>
    <cellStyle name="Input 2 2 4 2 2 2 2 4" xfId="10073" xr:uid="{00000000-0005-0000-0000-000049270000}"/>
    <cellStyle name="Input 2 2 4 2 2 2 3" xfId="10074" xr:uid="{00000000-0005-0000-0000-00004A270000}"/>
    <cellStyle name="Input 2 2 4 2 2 2 4" xfId="10075" xr:uid="{00000000-0005-0000-0000-00004B270000}"/>
    <cellStyle name="Input 2 2 4 2 2 2 5" xfId="10076" xr:uid="{00000000-0005-0000-0000-00004C270000}"/>
    <cellStyle name="Input 2 2 4 2 2 2 6" xfId="10077" xr:uid="{00000000-0005-0000-0000-00004D270000}"/>
    <cellStyle name="Input 2 2 4 2 2 3" xfId="10078" xr:uid="{00000000-0005-0000-0000-00004E270000}"/>
    <cellStyle name="Input 2 2 4 2 2 3 2" xfId="10079" xr:uid="{00000000-0005-0000-0000-00004F270000}"/>
    <cellStyle name="Input 2 2 4 2 2 3 3" xfId="10080" xr:uid="{00000000-0005-0000-0000-000050270000}"/>
    <cellStyle name="Input 2 2 4 2 2 3 4" xfId="10081" xr:uid="{00000000-0005-0000-0000-000051270000}"/>
    <cellStyle name="Input 2 2 4 2 2 4" xfId="10082" xr:uid="{00000000-0005-0000-0000-000052270000}"/>
    <cellStyle name="Input 2 2 4 2 2 5" xfId="10083" xr:uid="{00000000-0005-0000-0000-000053270000}"/>
    <cellStyle name="Input 2 2 4 2 2 6" xfId="10084" xr:uid="{00000000-0005-0000-0000-000054270000}"/>
    <cellStyle name="Input 2 2 4 2 2 7" xfId="10085" xr:uid="{00000000-0005-0000-0000-000055270000}"/>
    <cellStyle name="Input 2 2 4 2 3" xfId="10086" xr:uid="{00000000-0005-0000-0000-000056270000}"/>
    <cellStyle name="Input 2 2 4 2 3 2" xfId="10087" xr:uid="{00000000-0005-0000-0000-000057270000}"/>
    <cellStyle name="Input 2 2 4 2 3 2 2" xfId="10088" xr:uid="{00000000-0005-0000-0000-000058270000}"/>
    <cellStyle name="Input 2 2 4 2 3 2 3" xfId="10089" xr:uid="{00000000-0005-0000-0000-000059270000}"/>
    <cellStyle name="Input 2 2 4 2 3 2 4" xfId="10090" xr:uid="{00000000-0005-0000-0000-00005A270000}"/>
    <cellStyle name="Input 2 2 4 2 3 3" xfId="10091" xr:uid="{00000000-0005-0000-0000-00005B270000}"/>
    <cellStyle name="Input 2 2 4 2 3 4" xfId="10092" xr:uid="{00000000-0005-0000-0000-00005C270000}"/>
    <cellStyle name="Input 2 2 4 2 3 5" xfId="10093" xr:uid="{00000000-0005-0000-0000-00005D270000}"/>
    <cellStyle name="Input 2 2 4 2 3 6" xfId="10094" xr:uid="{00000000-0005-0000-0000-00005E270000}"/>
    <cellStyle name="Input 2 2 4 2 4" xfId="10095" xr:uid="{00000000-0005-0000-0000-00005F270000}"/>
    <cellStyle name="Input 2 2 4 2 4 2" xfId="10096" xr:uid="{00000000-0005-0000-0000-000060270000}"/>
    <cellStyle name="Input 2 2 4 2 4 2 2" xfId="10097" xr:uid="{00000000-0005-0000-0000-000061270000}"/>
    <cellStyle name="Input 2 2 4 2 4 2 3" xfId="10098" xr:uid="{00000000-0005-0000-0000-000062270000}"/>
    <cellStyle name="Input 2 2 4 2 4 2 4" xfId="10099" xr:uid="{00000000-0005-0000-0000-000063270000}"/>
    <cellStyle name="Input 2 2 4 2 4 3" xfId="10100" xr:uid="{00000000-0005-0000-0000-000064270000}"/>
    <cellStyle name="Input 2 2 4 2 4 4" xfId="10101" xr:uid="{00000000-0005-0000-0000-000065270000}"/>
    <cellStyle name="Input 2 2 4 2 4 5" xfId="10102" xr:uid="{00000000-0005-0000-0000-000066270000}"/>
    <cellStyle name="Input 2 2 4 2 4 6" xfId="10103" xr:uid="{00000000-0005-0000-0000-000067270000}"/>
    <cellStyle name="Input 2 2 4 2 5" xfId="10104" xr:uid="{00000000-0005-0000-0000-000068270000}"/>
    <cellStyle name="Input 2 2 4 2 5 2" xfId="10105" xr:uid="{00000000-0005-0000-0000-000069270000}"/>
    <cellStyle name="Input 2 2 4 2 5 3" xfId="10106" xr:uid="{00000000-0005-0000-0000-00006A270000}"/>
    <cellStyle name="Input 2 2 4 2 5 4" xfId="10107" xr:uid="{00000000-0005-0000-0000-00006B270000}"/>
    <cellStyle name="Input 2 2 4 2 6" xfId="10108" xr:uid="{00000000-0005-0000-0000-00006C270000}"/>
    <cellStyle name="Input 2 2 4 2 6 2" xfId="10109" xr:uid="{00000000-0005-0000-0000-00006D270000}"/>
    <cellStyle name="Input 2 2 4 2 6 3" xfId="10110" xr:uid="{00000000-0005-0000-0000-00006E270000}"/>
    <cellStyle name="Input 2 2 4 2 6 4" xfId="10111" xr:uid="{00000000-0005-0000-0000-00006F270000}"/>
    <cellStyle name="Input 2 2 4 2 7" xfId="10112" xr:uid="{00000000-0005-0000-0000-000070270000}"/>
    <cellStyle name="Input 2 2 4 2 8" xfId="10113" xr:uid="{00000000-0005-0000-0000-000071270000}"/>
    <cellStyle name="Input 2 2 4 2 9" xfId="10114" xr:uid="{00000000-0005-0000-0000-000072270000}"/>
    <cellStyle name="Input 2 2 4 3" xfId="10115" xr:uid="{00000000-0005-0000-0000-000073270000}"/>
    <cellStyle name="Input 2 2 4 3 2" xfId="10116" xr:uid="{00000000-0005-0000-0000-000074270000}"/>
    <cellStyle name="Input 2 2 4 3 2 2" xfId="10117" xr:uid="{00000000-0005-0000-0000-000075270000}"/>
    <cellStyle name="Input 2 2 4 3 2 2 2" xfId="10118" xr:uid="{00000000-0005-0000-0000-000076270000}"/>
    <cellStyle name="Input 2 2 4 3 2 2 3" xfId="10119" xr:uid="{00000000-0005-0000-0000-000077270000}"/>
    <cellStyle name="Input 2 2 4 3 2 2 4" xfId="10120" xr:uid="{00000000-0005-0000-0000-000078270000}"/>
    <cellStyle name="Input 2 2 4 3 2 3" xfId="10121" xr:uid="{00000000-0005-0000-0000-000079270000}"/>
    <cellStyle name="Input 2 2 4 3 2 4" xfId="10122" xr:uid="{00000000-0005-0000-0000-00007A270000}"/>
    <cellStyle name="Input 2 2 4 3 2 5" xfId="10123" xr:uid="{00000000-0005-0000-0000-00007B270000}"/>
    <cellStyle name="Input 2 2 4 3 2 6" xfId="10124" xr:uid="{00000000-0005-0000-0000-00007C270000}"/>
    <cellStyle name="Input 2 2 4 3 3" xfId="10125" xr:uid="{00000000-0005-0000-0000-00007D270000}"/>
    <cellStyle name="Input 2 2 4 3 3 2" xfId="10126" xr:uid="{00000000-0005-0000-0000-00007E270000}"/>
    <cellStyle name="Input 2 2 4 3 3 2 2" xfId="10127" xr:uid="{00000000-0005-0000-0000-00007F270000}"/>
    <cellStyle name="Input 2 2 4 3 3 2 3" xfId="10128" xr:uid="{00000000-0005-0000-0000-000080270000}"/>
    <cellStyle name="Input 2 2 4 3 3 2 4" xfId="10129" xr:uid="{00000000-0005-0000-0000-000081270000}"/>
    <cellStyle name="Input 2 2 4 3 3 3" xfId="10130" xr:uid="{00000000-0005-0000-0000-000082270000}"/>
    <cellStyle name="Input 2 2 4 3 3 4" xfId="10131" xr:uid="{00000000-0005-0000-0000-000083270000}"/>
    <cellStyle name="Input 2 2 4 3 3 5" xfId="10132" xr:uid="{00000000-0005-0000-0000-000084270000}"/>
    <cellStyle name="Input 2 2 4 3 3 6" xfId="10133" xr:uid="{00000000-0005-0000-0000-000085270000}"/>
    <cellStyle name="Input 2 2 4 3 4" xfId="10134" xr:uid="{00000000-0005-0000-0000-000086270000}"/>
    <cellStyle name="Input 2 2 4 3 4 2" xfId="10135" xr:uid="{00000000-0005-0000-0000-000087270000}"/>
    <cellStyle name="Input 2 2 4 3 4 3" xfId="10136" xr:uid="{00000000-0005-0000-0000-000088270000}"/>
    <cellStyle name="Input 2 2 4 3 4 4" xfId="10137" xr:uid="{00000000-0005-0000-0000-000089270000}"/>
    <cellStyle name="Input 2 2 4 3 5" xfId="10138" xr:uid="{00000000-0005-0000-0000-00008A270000}"/>
    <cellStyle name="Input 2 2 4 3 5 2" xfId="10139" xr:uid="{00000000-0005-0000-0000-00008B270000}"/>
    <cellStyle name="Input 2 2 4 3 5 3" xfId="10140" xr:uid="{00000000-0005-0000-0000-00008C270000}"/>
    <cellStyle name="Input 2 2 4 3 5 4" xfId="10141" xr:uid="{00000000-0005-0000-0000-00008D270000}"/>
    <cellStyle name="Input 2 2 4 3 6" xfId="10142" xr:uid="{00000000-0005-0000-0000-00008E270000}"/>
    <cellStyle name="Input 2 2 4 3 7" xfId="10143" xr:uid="{00000000-0005-0000-0000-00008F270000}"/>
    <cellStyle name="Input 2 2 4 3 8" xfId="10144" xr:uid="{00000000-0005-0000-0000-000090270000}"/>
    <cellStyle name="Input 2 2 4 4" xfId="10145" xr:uid="{00000000-0005-0000-0000-000091270000}"/>
    <cellStyle name="Input 2 2 4 4 2" xfId="10146" xr:uid="{00000000-0005-0000-0000-000092270000}"/>
    <cellStyle name="Input 2 2 4 4 2 2" xfId="10147" xr:uid="{00000000-0005-0000-0000-000093270000}"/>
    <cellStyle name="Input 2 2 4 4 2 2 2" xfId="10148" xr:uid="{00000000-0005-0000-0000-000094270000}"/>
    <cellStyle name="Input 2 2 4 4 2 2 3" xfId="10149" xr:uid="{00000000-0005-0000-0000-000095270000}"/>
    <cellStyle name="Input 2 2 4 4 2 2 4" xfId="10150" xr:uid="{00000000-0005-0000-0000-000096270000}"/>
    <cellStyle name="Input 2 2 4 4 2 3" xfId="10151" xr:uid="{00000000-0005-0000-0000-000097270000}"/>
    <cellStyle name="Input 2 2 4 4 2 4" xfId="10152" xr:uid="{00000000-0005-0000-0000-000098270000}"/>
    <cellStyle name="Input 2 2 4 4 2 5" xfId="10153" xr:uid="{00000000-0005-0000-0000-000099270000}"/>
    <cellStyle name="Input 2 2 4 4 2 6" xfId="10154" xr:uid="{00000000-0005-0000-0000-00009A270000}"/>
    <cellStyle name="Input 2 2 4 4 3" xfId="10155" xr:uid="{00000000-0005-0000-0000-00009B270000}"/>
    <cellStyle name="Input 2 2 4 4 3 2" xfId="10156" xr:uid="{00000000-0005-0000-0000-00009C270000}"/>
    <cellStyle name="Input 2 2 4 4 3 2 2" xfId="10157" xr:uid="{00000000-0005-0000-0000-00009D270000}"/>
    <cellStyle name="Input 2 2 4 4 3 2 3" xfId="10158" xr:uid="{00000000-0005-0000-0000-00009E270000}"/>
    <cellStyle name="Input 2 2 4 4 3 2 4" xfId="10159" xr:uid="{00000000-0005-0000-0000-00009F270000}"/>
    <cellStyle name="Input 2 2 4 4 3 3" xfId="10160" xr:uid="{00000000-0005-0000-0000-0000A0270000}"/>
    <cellStyle name="Input 2 2 4 4 3 4" xfId="10161" xr:uid="{00000000-0005-0000-0000-0000A1270000}"/>
    <cellStyle name="Input 2 2 4 4 3 5" xfId="10162" xr:uid="{00000000-0005-0000-0000-0000A2270000}"/>
    <cellStyle name="Input 2 2 4 4 3 6" xfId="10163" xr:uid="{00000000-0005-0000-0000-0000A3270000}"/>
    <cellStyle name="Input 2 2 4 4 4" xfId="10164" xr:uid="{00000000-0005-0000-0000-0000A4270000}"/>
    <cellStyle name="Input 2 2 4 4 4 2" xfId="10165" xr:uid="{00000000-0005-0000-0000-0000A5270000}"/>
    <cellStyle name="Input 2 2 4 4 4 3" xfId="10166" xr:uid="{00000000-0005-0000-0000-0000A6270000}"/>
    <cellStyle name="Input 2 2 4 4 4 4" xfId="10167" xr:uid="{00000000-0005-0000-0000-0000A7270000}"/>
    <cellStyle name="Input 2 2 4 4 5" xfId="10168" xr:uid="{00000000-0005-0000-0000-0000A8270000}"/>
    <cellStyle name="Input 2 2 4 4 5 2" xfId="10169" xr:uid="{00000000-0005-0000-0000-0000A9270000}"/>
    <cellStyle name="Input 2 2 4 4 5 3" xfId="10170" xr:uid="{00000000-0005-0000-0000-0000AA270000}"/>
    <cellStyle name="Input 2 2 4 4 5 4" xfId="10171" xr:uid="{00000000-0005-0000-0000-0000AB270000}"/>
    <cellStyle name="Input 2 2 4 4 6" xfId="10172" xr:uid="{00000000-0005-0000-0000-0000AC270000}"/>
    <cellStyle name="Input 2 2 4 4 7" xfId="10173" xr:uid="{00000000-0005-0000-0000-0000AD270000}"/>
    <cellStyle name="Input 2 2 4 4 8" xfId="10174" xr:uid="{00000000-0005-0000-0000-0000AE270000}"/>
    <cellStyle name="Input 2 2 4 5" xfId="10175" xr:uid="{00000000-0005-0000-0000-0000AF270000}"/>
    <cellStyle name="Input 2 2 4 5 10" xfId="10176" xr:uid="{00000000-0005-0000-0000-0000B0270000}"/>
    <cellStyle name="Input 2 2 4 5 2" xfId="10177" xr:uid="{00000000-0005-0000-0000-0000B1270000}"/>
    <cellStyle name="Input 2 2 4 5 2 2" xfId="10178" xr:uid="{00000000-0005-0000-0000-0000B2270000}"/>
    <cellStyle name="Input 2 2 4 5 2 2 2" xfId="10179" xr:uid="{00000000-0005-0000-0000-0000B3270000}"/>
    <cellStyle name="Input 2 2 4 5 2 2 3" xfId="10180" xr:uid="{00000000-0005-0000-0000-0000B4270000}"/>
    <cellStyle name="Input 2 2 4 5 2 2 4" xfId="10181" xr:uid="{00000000-0005-0000-0000-0000B5270000}"/>
    <cellStyle name="Input 2 2 4 5 2 3" xfId="10182" xr:uid="{00000000-0005-0000-0000-0000B6270000}"/>
    <cellStyle name="Input 2 2 4 5 2 4" xfId="10183" xr:uid="{00000000-0005-0000-0000-0000B7270000}"/>
    <cellStyle name="Input 2 2 4 5 2 5" xfId="10184" xr:uid="{00000000-0005-0000-0000-0000B8270000}"/>
    <cellStyle name="Input 2 2 4 5 2 6" xfId="10185" xr:uid="{00000000-0005-0000-0000-0000B9270000}"/>
    <cellStyle name="Input 2 2 4 5 3" xfId="10186" xr:uid="{00000000-0005-0000-0000-0000BA270000}"/>
    <cellStyle name="Input 2 2 4 5 3 2" xfId="10187" xr:uid="{00000000-0005-0000-0000-0000BB270000}"/>
    <cellStyle name="Input 2 2 4 5 3 2 2" xfId="10188" xr:uid="{00000000-0005-0000-0000-0000BC270000}"/>
    <cellStyle name="Input 2 2 4 5 3 2 3" xfId="10189" xr:uid="{00000000-0005-0000-0000-0000BD270000}"/>
    <cellStyle name="Input 2 2 4 5 3 2 4" xfId="10190" xr:uid="{00000000-0005-0000-0000-0000BE270000}"/>
    <cellStyle name="Input 2 2 4 5 3 3" xfId="10191" xr:uid="{00000000-0005-0000-0000-0000BF270000}"/>
    <cellStyle name="Input 2 2 4 5 3 4" xfId="10192" xr:uid="{00000000-0005-0000-0000-0000C0270000}"/>
    <cellStyle name="Input 2 2 4 5 3 5" xfId="10193" xr:uid="{00000000-0005-0000-0000-0000C1270000}"/>
    <cellStyle name="Input 2 2 4 5 3 6" xfId="10194" xr:uid="{00000000-0005-0000-0000-0000C2270000}"/>
    <cellStyle name="Input 2 2 4 5 4" xfId="10195" xr:uid="{00000000-0005-0000-0000-0000C3270000}"/>
    <cellStyle name="Input 2 2 4 5 4 2" xfId="10196" xr:uid="{00000000-0005-0000-0000-0000C4270000}"/>
    <cellStyle name="Input 2 2 4 5 4 2 2" xfId="10197" xr:uid="{00000000-0005-0000-0000-0000C5270000}"/>
    <cellStyle name="Input 2 2 4 5 4 2 3" xfId="10198" xr:uid="{00000000-0005-0000-0000-0000C6270000}"/>
    <cellStyle name="Input 2 2 4 5 4 2 4" xfId="10199" xr:uid="{00000000-0005-0000-0000-0000C7270000}"/>
    <cellStyle name="Input 2 2 4 5 4 3" xfId="10200" xr:uid="{00000000-0005-0000-0000-0000C8270000}"/>
    <cellStyle name="Input 2 2 4 5 4 4" xfId="10201" xr:uid="{00000000-0005-0000-0000-0000C9270000}"/>
    <cellStyle name="Input 2 2 4 5 4 5" xfId="10202" xr:uid="{00000000-0005-0000-0000-0000CA270000}"/>
    <cellStyle name="Input 2 2 4 5 4 6" xfId="10203" xr:uid="{00000000-0005-0000-0000-0000CB270000}"/>
    <cellStyle name="Input 2 2 4 5 5" xfId="10204" xr:uid="{00000000-0005-0000-0000-0000CC270000}"/>
    <cellStyle name="Input 2 2 4 5 5 2" xfId="10205" xr:uid="{00000000-0005-0000-0000-0000CD270000}"/>
    <cellStyle name="Input 2 2 4 5 5 3" xfId="10206" xr:uid="{00000000-0005-0000-0000-0000CE270000}"/>
    <cellStyle name="Input 2 2 4 5 5 4" xfId="10207" xr:uid="{00000000-0005-0000-0000-0000CF270000}"/>
    <cellStyle name="Input 2 2 4 5 6" xfId="10208" xr:uid="{00000000-0005-0000-0000-0000D0270000}"/>
    <cellStyle name="Input 2 2 4 5 6 2" xfId="10209" xr:uid="{00000000-0005-0000-0000-0000D1270000}"/>
    <cellStyle name="Input 2 2 4 5 6 3" xfId="10210" xr:uid="{00000000-0005-0000-0000-0000D2270000}"/>
    <cellStyle name="Input 2 2 4 5 6 4" xfId="10211" xr:uid="{00000000-0005-0000-0000-0000D3270000}"/>
    <cellStyle name="Input 2 2 4 5 7" xfId="10212" xr:uid="{00000000-0005-0000-0000-0000D4270000}"/>
    <cellStyle name="Input 2 2 4 5 8" xfId="10213" xr:uid="{00000000-0005-0000-0000-0000D5270000}"/>
    <cellStyle name="Input 2 2 4 5 9" xfId="10214" xr:uid="{00000000-0005-0000-0000-0000D6270000}"/>
    <cellStyle name="Input 2 2 4 6" xfId="10215" xr:uid="{00000000-0005-0000-0000-0000D7270000}"/>
    <cellStyle name="Input 2 2 4 6 2" xfId="10216" xr:uid="{00000000-0005-0000-0000-0000D8270000}"/>
    <cellStyle name="Input 2 2 4 6 2 2" xfId="10217" xr:uid="{00000000-0005-0000-0000-0000D9270000}"/>
    <cellStyle name="Input 2 2 4 6 2 2 2" xfId="10218" xr:uid="{00000000-0005-0000-0000-0000DA270000}"/>
    <cellStyle name="Input 2 2 4 6 2 2 3" xfId="10219" xr:uid="{00000000-0005-0000-0000-0000DB270000}"/>
    <cellStyle name="Input 2 2 4 6 2 2 4" xfId="10220" xr:uid="{00000000-0005-0000-0000-0000DC270000}"/>
    <cellStyle name="Input 2 2 4 6 2 3" xfId="10221" xr:uid="{00000000-0005-0000-0000-0000DD270000}"/>
    <cellStyle name="Input 2 2 4 6 2 4" xfId="10222" xr:uid="{00000000-0005-0000-0000-0000DE270000}"/>
    <cellStyle name="Input 2 2 4 6 2 5" xfId="10223" xr:uid="{00000000-0005-0000-0000-0000DF270000}"/>
    <cellStyle name="Input 2 2 4 6 2 6" xfId="10224" xr:uid="{00000000-0005-0000-0000-0000E0270000}"/>
    <cellStyle name="Input 2 2 4 6 3" xfId="10225" xr:uid="{00000000-0005-0000-0000-0000E1270000}"/>
    <cellStyle name="Input 2 2 4 6 3 2" xfId="10226" xr:uid="{00000000-0005-0000-0000-0000E2270000}"/>
    <cellStyle name="Input 2 2 4 6 3 2 2" xfId="10227" xr:uid="{00000000-0005-0000-0000-0000E3270000}"/>
    <cellStyle name="Input 2 2 4 6 3 2 3" xfId="10228" xr:uid="{00000000-0005-0000-0000-0000E4270000}"/>
    <cellStyle name="Input 2 2 4 6 3 2 4" xfId="10229" xr:uid="{00000000-0005-0000-0000-0000E5270000}"/>
    <cellStyle name="Input 2 2 4 6 3 3" xfId="10230" xr:uid="{00000000-0005-0000-0000-0000E6270000}"/>
    <cellStyle name="Input 2 2 4 6 3 4" xfId="10231" xr:uid="{00000000-0005-0000-0000-0000E7270000}"/>
    <cellStyle name="Input 2 2 4 6 3 5" xfId="10232" xr:uid="{00000000-0005-0000-0000-0000E8270000}"/>
    <cellStyle name="Input 2 2 4 6 3 6" xfId="10233" xr:uid="{00000000-0005-0000-0000-0000E9270000}"/>
    <cellStyle name="Input 2 2 4 6 4" xfId="10234" xr:uid="{00000000-0005-0000-0000-0000EA270000}"/>
    <cellStyle name="Input 2 2 4 6 4 2" xfId="10235" xr:uid="{00000000-0005-0000-0000-0000EB270000}"/>
    <cellStyle name="Input 2 2 4 6 4 3" xfId="10236" xr:uid="{00000000-0005-0000-0000-0000EC270000}"/>
    <cellStyle name="Input 2 2 4 6 4 4" xfId="10237" xr:uid="{00000000-0005-0000-0000-0000ED270000}"/>
    <cellStyle name="Input 2 2 4 6 5" xfId="10238" xr:uid="{00000000-0005-0000-0000-0000EE270000}"/>
    <cellStyle name="Input 2 2 4 6 5 2" xfId="10239" xr:uid="{00000000-0005-0000-0000-0000EF270000}"/>
    <cellStyle name="Input 2 2 4 6 5 3" xfId="10240" xr:uid="{00000000-0005-0000-0000-0000F0270000}"/>
    <cellStyle name="Input 2 2 4 6 5 4" xfId="10241" xr:uid="{00000000-0005-0000-0000-0000F1270000}"/>
    <cellStyle name="Input 2 2 4 6 6" xfId="10242" xr:uid="{00000000-0005-0000-0000-0000F2270000}"/>
    <cellStyle name="Input 2 2 4 6 7" xfId="10243" xr:uid="{00000000-0005-0000-0000-0000F3270000}"/>
    <cellStyle name="Input 2 2 4 6 8" xfId="10244" xr:uid="{00000000-0005-0000-0000-0000F4270000}"/>
    <cellStyle name="Input 2 2 4 7" xfId="10245" xr:uid="{00000000-0005-0000-0000-0000F5270000}"/>
    <cellStyle name="Input 2 2 4 7 2" xfId="10246" xr:uid="{00000000-0005-0000-0000-0000F6270000}"/>
    <cellStyle name="Input 2 2 4 7 2 2" xfId="10247" xr:uid="{00000000-0005-0000-0000-0000F7270000}"/>
    <cellStyle name="Input 2 2 4 7 2 2 2" xfId="10248" xr:uid="{00000000-0005-0000-0000-0000F8270000}"/>
    <cellStyle name="Input 2 2 4 7 2 2 3" xfId="10249" xr:uid="{00000000-0005-0000-0000-0000F9270000}"/>
    <cellStyle name="Input 2 2 4 7 2 2 4" xfId="10250" xr:uid="{00000000-0005-0000-0000-0000FA270000}"/>
    <cellStyle name="Input 2 2 4 7 2 3" xfId="10251" xr:uid="{00000000-0005-0000-0000-0000FB270000}"/>
    <cellStyle name="Input 2 2 4 7 2 4" xfId="10252" xr:uid="{00000000-0005-0000-0000-0000FC270000}"/>
    <cellStyle name="Input 2 2 4 7 2 5" xfId="10253" xr:uid="{00000000-0005-0000-0000-0000FD270000}"/>
    <cellStyle name="Input 2 2 4 7 2 6" xfId="10254" xr:uid="{00000000-0005-0000-0000-0000FE270000}"/>
    <cellStyle name="Input 2 2 4 7 3" xfId="10255" xr:uid="{00000000-0005-0000-0000-0000FF270000}"/>
    <cellStyle name="Input 2 2 4 7 3 2" xfId="10256" xr:uid="{00000000-0005-0000-0000-000000280000}"/>
    <cellStyle name="Input 2 2 4 7 3 3" xfId="10257" xr:uid="{00000000-0005-0000-0000-000001280000}"/>
    <cellStyle name="Input 2 2 4 7 3 4" xfId="10258" xr:uid="{00000000-0005-0000-0000-000002280000}"/>
    <cellStyle name="Input 2 2 4 7 4" xfId="10259" xr:uid="{00000000-0005-0000-0000-000003280000}"/>
    <cellStyle name="Input 2 2 4 7 5" xfId="10260" xr:uid="{00000000-0005-0000-0000-000004280000}"/>
    <cellStyle name="Input 2 2 4 7 6" xfId="10261" xr:uid="{00000000-0005-0000-0000-000005280000}"/>
    <cellStyle name="Input 2 2 4 7 7" xfId="10262" xr:uid="{00000000-0005-0000-0000-000006280000}"/>
    <cellStyle name="Input 2 2 4 8" xfId="10263" xr:uid="{00000000-0005-0000-0000-000007280000}"/>
    <cellStyle name="Input 2 2 4 8 2" xfId="10264" xr:uid="{00000000-0005-0000-0000-000008280000}"/>
    <cellStyle name="Input 2 2 4 8 2 2" xfId="10265" xr:uid="{00000000-0005-0000-0000-000009280000}"/>
    <cellStyle name="Input 2 2 4 8 2 3" xfId="10266" xr:uid="{00000000-0005-0000-0000-00000A280000}"/>
    <cellStyle name="Input 2 2 4 8 2 4" xfId="10267" xr:uid="{00000000-0005-0000-0000-00000B280000}"/>
    <cellStyle name="Input 2 2 4 8 3" xfId="10268" xr:uid="{00000000-0005-0000-0000-00000C280000}"/>
    <cellStyle name="Input 2 2 4 8 4" xfId="10269" xr:uid="{00000000-0005-0000-0000-00000D280000}"/>
    <cellStyle name="Input 2 2 4 8 5" xfId="10270" xr:uid="{00000000-0005-0000-0000-00000E280000}"/>
    <cellStyle name="Input 2 2 4 8 6" xfId="10271" xr:uid="{00000000-0005-0000-0000-00000F280000}"/>
    <cellStyle name="Input 2 2 4 9" xfId="10272" xr:uid="{00000000-0005-0000-0000-000010280000}"/>
    <cellStyle name="Input 2 2 4 9 2" xfId="10273" xr:uid="{00000000-0005-0000-0000-000011280000}"/>
    <cellStyle name="Input 2 2 4 9 2 2" xfId="10274" xr:uid="{00000000-0005-0000-0000-000012280000}"/>
    <cellStyle name="Input 2 2 4 9 2 3" xfId="10275" xr:uid="{00000000-0005-0000-0000-000013280000}"/>
    <cellStyle name="Input 2 2 4 9 2 4" xfId="10276" xr:uid="{00000000-0005-0000-0000-000014280000}"/>
    <cellStyle name="Input 2 2 4 9 3" xfId="10277" xr:uid="{00000000-0005-0000-0000-000015280000}"/>
    <cellStyle name="Input 2 2 4 9 4" xfId="10278" xr:uid="{00000000-0005-0000-0000-000016280000}"/>
    <cellStyle name="Input 2 2 4 9 5" xfId="10279" xr:uid="{00000000-0005-0000-0000-000017280000}"/>
    <cellStyle name="Input 2 2 4 9 6" xfId="10280" xr:uid="{00000000-0005-0000-0000-000018280000}"/>
    <cellStyle name="Input 2 2 5" xfId="10281" xr:uid="{00000000-0005-0000-0000-000019280000}"/>
    <cellStyle name="Input 2 2 5 2" xfId="10282" xr:uid="{00000000-0005-0000-0000-00001A280000}"/>
    <cellStyle name="Input 2 2 5 2 2" xfId="10283" xr:uid="{00000000-0005-0000-0000-00001B280000}"/>
    <cellStyle name="Input 2 2 5 2 3" xfId="10284" xr:uid="{00000000-0005-0000-0000-00001C280000}"/>
    <cellStyle name="Input 2 2 5 2 4" xfId="10285" xr:uid="{00000000-0005-0000-0000-00001D280000}"/>
    <cellStyle name="Input 2 2 5 3" xfId="10286" xr:uid="{00000000-0005-0000-0000-00001E280000}"/>
    <cellStyle name="Input 2 2 5 4" xfId="10287" xr:uid="{00000000-0005-0000-0000-00001F280000}"/>
    <cellStyle name="Input 2 2 5 5" xfId="10288" xr:uid="{00000000-0005-0000-0000-000020280000}"/>
    <cellStyle name="Input 2 2 5 6" xfId="10289" xr:uid="{00000000-0005-0000-0000-000021280000}"/>
    <cellStyle name="Input 2 2 6" xfId="10290" xr:uid="{00000000-0005-0000-0000-000022280000}"/>
    <cellStyle name="Input 2 2 6 2" xfId="10291" xr:uid="{00000000-0005-0000-0000-000023280000}"/>
    <cellStyle name="Input 2 2 6 3" xfId="10292" xr:uid="{00000000-0005-0000-0000-000024280000}"/>
    <cellStyle name="Input 2 2 6 4" xfId="10293" xr:uid="{00000000-0005-0000-0000-000025280000}"/>
    <cellStyle name="Input 2 2 7" xfId="10294" xr:uid="{00000000-0005-0000-0000-000026280000}"/>
    <cellStyle name="Input 2 2 8" xfId="10295" xr:uid="{00000000-0005-0000-0000-000027280000}"/>
    <cellStyle name="Input 2 2 9" xfId="10296" xr:uid="{00000000-0005-0000-0000-000028280000}"/>
    <cellStyle name="Input 2 3" xfId="10297" xr:uid="{00000000-0005-0000-0000-000029280000}"/>
    <cellStyle name="Input 2 3 2" xfId="10298" xr:uid="{00000000-0005-0000-0000-00002A280000}"/>
    <cellStyle name="Input 2 3 2 2" xfId="10299" xr:uid="{00000000-0005-0000-0000-00002B280000}"/>
    <cellStyle name="Input 2 3 2 2 10" xfId="10300" xr:uid="{00000000-0005-0000-0000-00002C280000}"/>
    <cellStyle name="Input 2 3 2 2 10 2" xfId="10301" xr:uid="{00000000-0005-0000-0000-00002D280000}"/>
    <cellStyle name="Input 2 3 2 2 10 3" xfId="10302" xr:uid="{00000000-0005-0000-0000-00002E280000}"/>
    <cellStyle name="Input 2 3 2 2 10 4" xfId="10303" xr:uid="{00000000-0005-0000-0000-00002F280000}"/>
    <cellStyle name="Input 2 3 2 2 11" xfId="10304" xr:uid="{00000000-0005-0000-0000-000030280000}"/>
    <cellStyle name="Input 2 3 2 2 11 2" xfId="10305" xr:uid="{00000000-0005-0000-0000-000031280000}"/>
    <cellStyle name="Input 2 3 2 2 11 3" xfId="10306" xr:uid="{00000000-0005-0000-0000-000032280000}"/>
    <cellStyle name="Input 2 3 2 2 11 4" xfId="10307" xr:uid="{00000000-0005-0000-0000-000033280000}"/>
    <cellStyle name="Input 2 3 2 2 12" xfId="10308" xr:uid="{00000000-0005-0000-0000-000034280000}"/>
    <cellStyle name="Input 2 3 2 2 13" xfId="10309" xr:uid="{00000000-0005-0000-0000-000035280000}"/>
    <cellStyle name="Input 2 3 2 2 14" xfId="10310" xr:uid="{00000000-0005-0000-0000-000036280000}"/>
    <cellStyle name="Input 2 3 2 2 2" xfId="10311" xr:uid="{00000000-0005-0000-0000-000037280000}"/>
    <cellStyle name="Input 2 3 2 2 2 2" xfId="10312" xr:uid="{00000000-0005-0000-0000-000038280000}"/>
    <cellStyle name="Input 2 3 2 2 2 2 2" xfId="10313" xr:uid="{00000000-0005-0000-0000-000039280000}"/>
    <cellStyle name="Input 2 3 2 2 2 2 2 2" xfId="10314" xr:uid="{00000000-0005-0000-0000-00003A280000}"/>
    <cellStyle name="Input 2 3 2 2 2 2 2 2 2" xfId="10315" xr:uid="{00000000-0005-0000-0000-00003B280000}"/>
    <cellStyle name="Input 2 3 2 2 2 2 2 2 3" xfId="10316" xr:uid="{00000000-0005-0000-0000-00003C280000}"/>
    <cellStyle name="Input 2 3 2 2 2 2 2 2 4" xfId="10317" xr:uid="{00000000-0005-0000-0000-00003D280000}"/>
    <cellStyle name="Input 2 3 2 2 2 2 2 3" xfId="10318" xr:uid="{00000000-0005-0000-0000-00003E280000}"/>
    <cellStyle name="Input 2 3 2 2 2 2 2 4" xfId="10319" xr:uid="{00000000-0005-0000-0000-00003F280000}"/>
    <cellStyle name="Input 2 3 2 2 2 2 2 5" xfId="10320" xr:uid="{00000000-0005-0000-0000-000040280000}"/>
    <cellStyle name="Input 2 3 2 2 2 2 2 6" xfId="10321" xr:uid="{00000000-0005-0000-0000-000041280000}"/>
    <cellStyle name="Input 2 3 2 2 2 2 3" xfId="10322" xr:uid="{00000000-0005-0000-0000-000042280000}"/>
    <cellStyle name="Input 2 3 2 2 2 2 3 2" xfId="10323" xr:uid="{00000000-0005-0000-0000-000043280000}"/>
    <cellStyle name="Input 2 3 2 2 2 2 3 3" xfId="10324" xr:uid="{00000000-0005-0000-0000-000044280000}"/>
    <cellStyle name="Input 2 3 2 2 2 2 3 4" xfId="10325" xr:uid="{00000000-0005-0000-0000-000045280000}"/>
    <cellStyle name="Input 2 3 2 2 2 2 4" xfId="10326" xr:uid="{00000000-0005-0000-0000-000046280000}"/>
    <cellStyle name="Input 2 3 2 2 2 2 5" xfId="10327" xr:uid="{00000000-0005-0000-0000-000047280000}"/>
    <cellStyle name="Input 2 3 2 2 2 2 6" xfId="10328" xr:uid="{00000000-0005-0000-0000-000048280000}"/>
    <cellStyle name="Input 2 3 2 2 2 2 7" xfId="10329" xr:uid="{00000000-0005-0000-0000-000049280000}"/>
    <cellStyle name="Input 2 3 2 2 2 3" xfId="10330" xr:uid="{00000000-0005-0000-0000-00004A280000}"/>
    <cellStyle name="Input 2 3 2 2 2 3 2" xfId="10331" xr:uid="{00000000-0005-0000-0000-00004B280000}"/>
    <cellStyle name="Input 2 3 2 2 2 3 2 2" xfId="10332" xr:uid="{00000000-0005-0000-0000-00004C280000}"/>
    <cellStyle name="Input 2 3 2 2 2 3 2 3" xfId="10333" xr:uid="{00000000-0005-0000-0000-00004D280000}"/>
    <cellStyle name="Input 2 3 2 2 2 3 2 4" xfId="10334" xr:uid="{00000000-0005-0000-0000-00004E280000}"/>
    <cellStyle name="Input 2 3 2 2 2 3 3" xfId="10335" xr:uid="{00000000-0005-0000-0000-00004F280000}"/>
    <cellStyle name="Input 2 3 2 2 2 3 4" xfId="10336" xr:uid="{00000000-0005-0000-0000-000050280000}"/>
    <cellStyle name="Input 2 3 2 2 2 3 5" xfId="10337" xr:uid="{00000000-0005-0000-0000-000051280000}"/>
    <cellStyle name="Input 2 3 2 2 2 3 6" xfId="10338" xr:uid="{00000000-0005-0000-0000-000052280000}"/>
    <cellStyle name="Input 2 3 2 2 2 4" xfId="10339" xr:uid="{00000000-0005-0000-0000-000053280000}"/>
    <cellStyle name="Input 2 3 2 2 2 4 2" xfId="10340" xr:uid="{00000000-0005-0000-0000-000054280000}"/>
    <cellStyle name="Input 2 3 2 2 2 4 2 2" xfId="10341" xr:uid="{00000000-0005-0000-0000-000055280000}"/>
    <cellStyle name="Input 2 3 2 2 2 4 2 3" xfId="10342" xr:uid="{00000000-0005-0000-0000-000056280000}"/>
    <cellStyle name="Input 2 3 2 2 2 4 2 4" xfId="10343" xr:uid="{00000000-0005-0000-0000-000057280000}"/>
    <cellStyle name="Input 2 3 2 2 2 4 3" xfId="10344" xr:uid="{00000000-0005-0000-0000-000058280000}"/>
    <cellStyle name="Input 2 3 2 2 2 4 4" xfId="10345" xr:uid="{00000000-0005-0000-0000-000059280000}"/>
    <cellStyle name="Input 2 3 2 2 2 4 5" xfId="10346" xr:uid="{00000000-0005-0000-0000-00005A280000}"/>
    <cellStyle name="Input 2 3 2 2 2 4 6" xfId="10347" xr:uid="{00000000-0005-0000-0000-00005B280000}"/>
    <cellStyle name="Input 2 3 2 2 2 5" xfId="10348" xr:uid="{00000000-0005-0000-0000-00005C280000}"/>
    <cellStyle name="Input 2 3 2 2 2 5 2" xfId="10349" xr:uid="{00000000-0005-0000-0000-00005D280000}"/>
    <cellStyle name="Input 2 3 2 2 2 5 3" xfId="10350" xr:uid="{00000000-0005-0000-0000-00005E280000}"/>
    <cellStyle name="Input 2 3 2 2 2 5 4" xfId="10351" xr:uid="{00000000-0005-0000-0000-00005F280000}"/>
    <cellStyle name="Input 2 3 2 2 2 6" xfId="10352" xr:uid="{00000000-0005-0000-0000-000060280000}"/>
    <cellStyle name="Input 2 3 2 2 2 6 2" xfId="10353" xr:uid="{00000000-0005-0000-0000-000061280000}"/>
    <cellStyle name="Input 2 3 2 2 2 6 3" xfId="10354" xr:uid="{00000000-0005-0000-0000-000062280000}"/>
    <cellStyle name="Input 2 3 2 2 2 6 4" xfId="10355" xr:uid="{00000000-0005-0000-0000-000063280000}"/>
    <cellStyle name="Input 2 3 2 2 2 7" xfId="10356" xr:uid="{00000000-0005-0000-0000-000064280000}"/>
    <cellStyle name="Input 2 3 2 2 2 8" xfId="10357" xr:uid="{00000000-0005-0000-0000-000065280000}"/>
    <cellStyle name="Input 2 3 2 2 2 9" xfId="10358" xr:uid="{00000000-0005-0000-0000-000066280000}"/>
    <cellStyle name="Input 2 3 2 2 3" xfId="10359" xr:uid="{00000000-0005-0000-0000-000067280000}"/>
    <cellStyle name="Input 2 3 2 2 3 2" xfId="10360" xr:uid="{00000000-0005-0000-0000-000068280000}"/>
    <cellStyle name="Input 2 3 2 2 3 2 2" xfId="10361" xr:uid="{00000000-0005-0000-0000-000069280000}"/>
    <cellStyle name="Input 2 3 2 2 3 2 2 2" xfId="10362" xr:uid="{00000000-0005-0000-0000-00006A280000}"/>
    <cellStyle name="Input 2 3 2 2 3 2 2 3" xfId="10363" xr:uid="{00000000-0005-0000-0000-00006B280000}"/>
    <cellStyle name="Input 2 3 2 2 3 2 2 4" xfId="10364" xr:uid="{00000000-0005-0000-0000-00006C280000}"/>
    <cellStyle name="Input 2 3 2 2 3 2 3" xfId="10365" xr:uid="{00000000-0005-0000-0000-00006D280000}"/>
    <cellStyle name="Input 2 3 2 2 3 2 4" xfId="10366" xr:uid="{00000000-0005-0000-0000-00006E280000}"/>
    <cellStyle name="Input 2 3 2 2 3 2 5" xfId="10367" xr:uid="{00000000-0005-0000-0000-00006F280000}"/>
    <cellStyle name="Input 2 3 2 2 3 2 6" xfId="10368" xr:uid="{00000000-0005-0000-0000-000070280000}"/>
    <cellStyle name="Input 2 3 2 2 3 3" xfId="10369" xr:uid="{00000000-0005-0000-0000-000071280000}"/>
    <cellStyle name="Input 2 3 2 2 3 3 2" xfId="10370" xr:uid="{00000000-0005-0000-0000-000072280000}"/>
    <cellStyle name="Input 2 3 2 2 3 3 2 2" xfId="10371" xr:uid="{00000000-0005-0000-0000-000073280000}"/>
    <cellStyle name="Input 2 3 2 2 3 3 2 3" xfId="10372" xr:uid="{00000000-0005-0000-0000-000074280000}"/>
    <cellStyle name="Input 2 3 2 2 3 3 2 4" xfId="10373" xr:uid="{00000000-0005-0000-0000-000075280000}"/>
    <cellStyle name="Input 2 3 2 2 3 3 3" xfId="10374" xr:uid="{00000000-0005-0000-0000-000076280000}"/>
    <cellStyle name="Input 2 3 2 2 3 3 4" xfId="10375" xr:uid="{00000000-0005-0000-0000-000077280000}"/>
    <cellStyle name="Input 2 3 2 2 3 3 5" xfId="10376" xr:uid="{00000000-0005-0000-0000-000078280000}"/>
    <cellStyle name="Input 2 3 2 2 3 3 6" xfId="10377" xr:uid="{00000000-0005-0000-0000-000079280000}"/>
    <cellStyle name="Input 2 3 2 2 3 4" xfId="10378" xr:uid="{00000000-0005-0000-0000-00007A280000}"/>
    <cellStyle name="Input 2 3 2 2 3 4 2" xfId="10379" xr:uid="{00000000-0005-0000-0000-00007B280000}"/>
    <cellStyle name="Input 2 3 2 2 3 4 3" xfId="10380" xr:uid="{00000000-0005-0000-0000-00007C280000}"/>
    <cellStyle name="Input 2 3 2 2 3 4 4" xfId="10381" xr:uid="{00000000-0005-0000-0000-00007D280000}"/>
    <cellStyle name="Input 2 3 2 2 3 5" xfId="10382" xr:uid="{00000000-0005-0000-0000-00007E280000}"/>
    <cellStyle name="Input 2 3 2 2 3 5 2" xfId="10383" xr:uid="{00000000-0005-0000-0000-00007F280000}"/>
    <cellStyle name="Input 2 3 2 2 3 5 3" xfId="10384" xr:uid="{00000000-0005-0000-0000-000080280000}"/>
    <cellStyle name="Input 2 3 2 2 3 5 4" xfId="10385" xr:uid="{00000000-0005-0000-0000-000081280000}"/>
    <cellStyle name="Input 2 3 2 2 3 6" xfId="10386" xr:uid="{00000000-0005-0000-0000-000082280000}"/>
    <cellStyle name="Input 2 3 2 2 3 7" xfId="10387" xr:uid="{00000000-0005-0000-0000-000083280000}"/>
    <cellStyle name="Input 2 3 2 2 3 8" xfId="10388" xr:uid="{00000000-0005-0000-0000-000084280000}"/>
    <cellStyle name="Input 2 3 2 2 4" xfId="10389" xr:uid="{00000000-0005-0000-0000-000085280000}"/>
    <cellStyle name="Input 2 3 2 2 4 2" xfId="10390" xr:uid="{00000000-0005-0000-0000-000086280000}"/>
    <cellStyle name="Input 2 3 2 2 4 2 2" xfId="10391" xr:uid="{00000000-0005-0000-0000-000087280000}"/>
    <cellStyle name="Input 2 3 2 2 4 2 2 2" xfId="10392" xr:uid="{00000000-0005-0000-0000-000088280000}"/>
    <cellStyle name="Input 2 3 2 2 4 2 2 3" xfId="10393" xr:uid="{00000000-0005-0000-0000-000089280000}"/>
    <cellStyle name="Input 2 3 2 2 4 2 2 4" xfId="10394" xr:uid="{00000000-0005-0000-0000-00008A280000}"/>
    <cellStyle name="Input 2 3 2 2 4 2 3" xfId="10395" xr:uid="{00000000-0005-0000-0000-00008B280000}"/>
    <cellStyle name="Input 2 3 2 2 4 2 4" xfId="10396" xr:uid="{00000000-0005-0000-0000-00008C280000}"/>
    <cellStyle name="Input 2 3 2 2 4 2 5" xfId="10397" xr:uid="{00000000-0005-0000-0000-00008D280000}"/>
    <cellStyle name="Input 2 3 2 2 4 2 6" xfId="10398" xr:uid="{00000000-0005-0000-0000-00008E280000}"/>
    <cellStyle name="Input 2 3 2 2 4 3" xfId="10399" xr:uid="{00000000-0005-0000-0000-00008F280000}"/>
    <cellStyle name="Input 2 3 2 2 4 3 2" xfId="10400" xr:uid="{00000000-0005-0000-0000-000090280000}"/>
    <cellStyle name="Input 2 3 2 2 4 3 2 2" xfId="10401" xr:uid="{00000000-0005-0000-0000-000091280000}"/>
    <cellStyle name="Input 2 3 2 2 4 3 2 3" xfId="10402" xr:uid="{00000000-0005-0000-0000-000092280000}"/>
    <cellStyle name="Input 2 3 2 2 4 3 2 4" xfId="10403" xr:uid="{00000000-0005-0000-0000-000093280000}"/>
    <cellStyle name="Input 2 3 2 2 4 3 3" xfId="10404" xr:uid="{00000000-0005-0000-0000-000094280000}"/>
    <cellStyle name="Input 2 3 2 2 4 3 4" xfId="10405" xr:uid="{00000000-0005-0000-0000-000095280000}"/>
    <cellStyle name="Input 2 3 2 2 4 3 5" xfId="10406" xr:uid="{00000000-0005-0000-0000-000096280000}"/>
    <cellStyle name="Input 2 3 2 2 4 3 6" xfId="10407" xr:uid="{00000000-0005-0000-0000-000097280000}"/>
    <cellStyle name="Input 2 3 2 2 4 4" xfId="10408" xr:uid="{00000000-0005-0000-0000-000098280000}"/>
    <cellStyle name="Input 2 3 2 2 4 4 2" xfId="10409" xr:uid="{00000000-0005-0000-0000-000099280000}"/>
    <cellStyle name="Input 2 3 2 2 4 4 3" xfId="10410" xr:uid="{00000000-0005-0000-0000-00009A280000}"/>
    <cellStyle name="Input 2 3 2 2 4 4 4" xfId="10411" xr:uid="{00000000-0005-0000-0000-00009B280000}"/>
    <cellStyle name="Input 2 3 2 2 4 5" xfId="10412" xr:uid="{00000000-0005-0000-0000-00009C280000}"/>
    <cellStyle name="Input 2 3 2 2 4 5 2" xfId="10413" xr:uid="{00000000-0005-0000-0000-00009D280000}"/>
    <cellStyle name="Input 2 3 2 2 4 5 3" xfId="10414" xr:uid="{00000000-0005-0000-0000-00009E280000}"/>
    <cellStyle name="Input 2 3 2 2 4 5 4" xfId="10415" xr:uid="{00000000-0005-0000-0000-00009F280000}"/>
    <cellStyle name="Input 2 3 2 2 4 6" xfId="10416" xr:uid="{00000000-0005-0000-0000-0000A0280000}"/>
    <cellStyle name="Input 2 3 2 2 4 7" xfId="10417" xr:uid="{00000000-0005-0000-0000-0000A1280000}"/>
    <cellStyle name="Input 2 3 2 2 4 8" xfId="10418" xr:uid="{00000000-0005-0000-0000-0000A2280000}"/>
    <cellStyle name="Input 2 3 2 2 5" xfId="10419" xr:uid="{00000000-0005-0000-0000-0000A3280000}"/>
    <cellStyle name="Input 2 3 2 2 5 10" xfId="10420" xr:uid="{00000000-0005-0000-0000-0000A4280000}"/>
    <cellStyle name="Input 2 3 2 2 5 2" xfId="10421" xr:uid="{00000000-0005-0000-0000-0000A5280000}"/>
    <cellStyle name="Input 2 3 2 2 5 2 2" xfId="10422" xr:uid="{00000000-0005-0000-0000-0000A6280000}"/>
    <cellStyle name="Input 2 3 2 2 5 2 2 2" xfId="10423" xr:uid="{00000000-0005-0000-0000-0000A7280000}"/>
    <cellStyle name="Input 2 3 2 2 5 2 2 3" xfId="10424" xr:uid="{00000000-0005-0000-0000-0000A8280000}"/>
    <cellStyle name="Input 2 3 2 2 5 2 2 4" xfId="10425" xr:uid="{00000000-0005-0000-0000-0000A9280000}"/>
    <cellStyle name="Input 2 3 2 2 5 2 3" xfId="10426" xr:uid="{00000000-0005-0000-0000-0000AA280000}"/>
    <cellStyle name="Input 2 3 2 2 5 2 4" xfId="10427" xr:uid="{00000000-0005-0000-0000-0000AB280000}"/>
    <cellStyle name="Input 2 3 2 2 5 2 5" xfId="10428" xr:uid="{00000000-0005-0000-0000-0000AC280000}"/>
    <cellStyle name="Input 2 3 2 2 5 2 6" xfId="10429" xr:uid="{00000000-0005-0000-0000-0000AD280000}"/>
    <cellStyle name="Input 2 3 2 2 5 3" xfId="10430" xr:uid="{00000000-0005-0000-0000-0000AE280000}"/>
    <cellStyle name="Input 2 3 2 2 5 3 2" xfId="10431" xr:uid="{00000000-0005-0000-0000-0000AF280000}"/>
    <cellStyle name="Input 2 3 2 2 5 3 2 2" xfId="10432" xr:uid="{00000000-0005-0000-0000-0000B0280000}"/>
    <cellStyle name="Input 2 3 2 2 5 3 2 3" xfId="10433" xr:uid="{00000000-0005-0000-0000-0000B1280000}"/>
    <cellStyle name="Input 2 3 2 2 5 3 2 4" xfId="10434" xr:uid="{00000000-0005-0000-0000-0000B2280000}"/>
    <cellStyle name="Input 2 3 2 2 5 3 3" xfId="10435" xr:uid="{00000000-0005-0000-0000-0000B3280000}"/>
    <cellStyle name="Input 2 3 2 2 5 3 4" xfId="10436" xr:uid="{00000000-0005-0000-0000-0000B4280000}"/>
    <cellStyle name="Input 2 3 2 2 5 3 5" xfId="10437" xr:uid="{00000000-0005-0000-0000-0000B5280000}"/>
    <cellStyle name="Input 2 3 2 2 5 3 6" xfId="10438" xr:uid="{00000000-0005-0000-0000-0000B6280000}"/>
    <cellStyle name="Input 2 3 2 2 5 4" xfId="10439" xr:uid="{00000000-0005-0000-0000-0000B7280000}"/>
    <cellStyle name="Input 2 3 2 2 5 4 2" xfId="10440" xr:uid="{00000000-0005-0000-0000-0000B8280000}"/>
    <cellStyle name="Input 2 3 2 2 5 4 2 2" xfId="10441" xr:uid="{00000000-0005-0000-0000-0000B9280000}"/>
    <cellStyle name="Input 2 3 2 2 5 4 2 3" xfId="10442" xr:uid="{00000000-0005-0000-0000-0000BA280000}"/>
    <cellStyle name="Input 2 3 2 2 5 4 2 4" xfId="10443" xr:uid="{00000000-0005-0000-0000-0000BB280000}"/>
    <cellStyle name="Input 2 3 2 2 5 4 3" xfId="10444" xr:uid="{00000000-0005-0000-0000-0000BC280000}"/>
    <cellStyle name="Input 2 3 2 2 5 4 4" xfId="10445" xr:uid="{00000000-0005-0000-0000-0000BD280000}"/>
    <cellStyle name="Input 2 3 2 2 5 4 5" xfId="10446" xr:uid="{00000000-0005-0000-0000-0000BE280000}"/>
    <cellStyle name="Input 2 3 2 2 5 4 6" xfId="10447" xr:uid="{00000000-0005-0000-0000-0000BF280000}"/>
    <cellStyle name="Input 2 3 2 2 5 5" xfId="10448" xr:uid="{00000000-0005-0000-0000-0000C0280000}"/>
    <cellStyle name="Input 2 3 2 2 5 5 2" xfId="10449" xr:uid="{00000000-0005-0000-0000-0000C1280000}"/>
    <cellStyle name="Input 2 3 2 2 5 5 3" xfId="10450" xr:uid="{00000000-0005-0000-0000-0000C2280000}"/>
    <cellStyle name="Input 2 3 2 2 5 5 4" xfId="10451" xr:uid="{00000000-0005-0000-0000-0000C3280000}"/>
    <cellStyle name="Input 2 3 2 2 5 6" xfId="10452" xr:uid="{00000000-0005-0000-0000-0000C4280000}"/>
    <cellStyle name="Input 2 3 2 2 5 6 2" xfId="10453" xr:uid="{00000000-0005-0000-0000-0000C5280000}"/>
    <cellStyle name="Input 2 3 2 2 5 6 3" xfId="10454" xr:uid="{00000000-0005-0000-0000-0000C6280000}"/>
    <cellStyle name="Input 2 3 2 2 5 6 4" xfId="10455" xr:uid="{00000000-0005-0000-0000-0000C7280000}"/>
    <cellStyle name="Input 2 3 2 2 5 7" xfId="10456" xr:uid="{00000000-0005-0000-0000-0000C8280000}"/>
    <cellStyle name="Input 2 3 2 2 5 8" xfId="10457" xr:uid="{00000000-0005-0000-0000-0000C9280000}"/>
    <cellStyle name="Input 2 3 2 2 5 9" xfId="10458" xr:uid="{00000000-0005-0000-0000-0000CA280000}"/>
    <cellStyle name="Input 2 3 2 2 6" xfId="10459" xr:uid="{00000000-0005-0000-0000-0000CB280000}"/>
    <cellStyle name="Input 2 3 2 2 6 2" xfId="10460" xr:uid="{00000000-0005-0000-0000-0000CC280000}"/>
    <cellStyle name="Input 2 3 2 2 6 2 2" xfId="10461" xr:uid="{00000000-0005-0000-0000-0000CD280000}"/>
    <cellStyle name="Input 2 3 2 2 6 2 2 2" xfId="10462" xr:uid="{00000000-0005-0000-0000-0000CE280000}"/>
    <cellStyle name="Input 2 3 2 2 6 2 2 3" xfId="10463" xr:uid="{00000000-0005-0000-0000-0000CF280000}"/>
    <cellStyle name="Input 2 3 2 2 6 2 2 4" xfId="10464" xr:uid="{00000000-0005-0000-0000-0000D0280000}"/>
    <cellStyle name="Input 2 3 2 2 6 2 3" xfId="10465" xr:uid="{00000000-0005-0000-0000-0000D1280000}"/>
    <cellStyle name="Input 2 3 2 2 6 2 4" xfId="10466" xr:uid="{00000000-0005-0000-0000-0000D2280000}"/>
    <cellStyle name="Input 2 3 2 2 6 2 5" xfId="10467" xr:uid="{00000000-0005-0000-0000-0000D3280000}"/>
    <cellStyle name="Input 2 3 2 2 6 2 6" xfId="10468" xr:uid="{00000000-0005-0000-0000-0000D4280000}"/>
    <cellStyle name="Input 2 3 2 2 6 3" xfId="10469" xr:uid="{00000000-0005-0000-0000-0000D5280000}"/>
    <cellStyle name="Input 2 3 2 2 6 3 2" xfId="10470" xr:uid="{00000000-0005-0000-0000-0000D6280000}"/>
    <cellStyle name="Input 2 3 2 2 6 3 2 2" xfId="10471" xr:uid="{00000000-0005-0000-0000-0000D7280000}"/>
    <cellStyle name="Input 2 3 2 2 6 3 2 3" xfId="10472" xr:uid="{00000000-0005-0000-0000-0000D8280000}"/>
    <cellStyle name="Input 2 3 2 2 6 3 2 4" xfId="10473" xr:uid="{00000000-0005-0000-0000-0000D9280000}"/>
    <cellStyle name="Input 2 3 2 2 6 3 3" xfId="10474" xr:uid="{00000000-0005-0000-0000-0000DA280000}"/>
    <cellStyle name="Input 2 3 2 2 6 3 4" xfId="10475" xr:uid="{00000000-0005-0000-0000-0000DB280000}"/>
    <cellStyle name="Input 2 3 2 2 6 3 5" xfId="10476" xr:uid="{00000000-0005-0000-0000-0000DC280000}"/>
    <cellStyle name="Input 2 3 2 2 6 3 6" xfId="10477" xr:uid="{00000000-0005-0000-0000-0000DD280000}"/>
    <cellStyle name="Input 2 3 2 2 6 4" xfId="10478" xr:uid="{00000000-0005-0000-0000-0000DE280000}"/>
    <cellStyle name="Input 2 3 2 2 6 4 2" xfId="10479" xr:uid="{00000000-0005-0000-0000-0000DF280000}"/>
    <cellStyle name="Input 2 3 2 2 6 4 3" xfId="10480" xr:uid="{00000000-0005-0000-0000-0000E0280000}"/>
    <cellStyle name="Input 2 3 2 2 6 4 4" xfId="10481" xr:uid="{00000000-0005-0000-0000-0000E1280000}"/>
    <cellStyle name="Input 2 3 2 2 6 5" xfId="10482" xr:uid="{00000000-0005-0000-0000-0000E2280000}"/>
    <cellStyle name="Input 2 3 2 2 6 5 2" xfId="10483" xr:uid="{00000000-0005-0000-0000-0000E3280000}"/>
    <cellStyle name="Input 2 3 2 2 6 5 3" xfId="10484" xr:uid="{00000000-0005-0000-0000-0000E4280000}"/>
    <cellStyle name="Input 2 3 2 2 6 5 4" xfId="10485" xr:uid="{00000000-0005-0000-0000-0000E5280000}"/>
    <cellStyle name="Input 2 3 2 2 6 6" xfId="10486" xr:uid="{00000000-0005-0000-0000-0000E6280000}"/>
    <cellStyle name="Input 2 3 2 2 6 7" xfId="10487" xr:uid="{00000000-0005-0000-0000-0000E7280000}"/>
    <cellStyle name="Input 2 3 2 2 6 8" xfId="10488" xr:uid="{00000000-0005-0000-0000-0000E8280000}"/>
    <cellStyle name="Input 2 3 2 2 7" xfId="10489" xr:uid="{00000000-0005-0000-0000-0000E9280000}"/>
    <cellStyle name="Input 2 3 2 2 7 2" xfId="10490" xr:uid="{00000000-0005-0000-0000-0000EA280000}"/>
    <cellStyle name="Input 2 3 2 2 7 2 2" xfId="10491" xr:uid="{00000000-0005-0000-0000-0000EB280000}"/>
    <cellStyle name="Input 2 3 2 2 7 2 2 2" xfId="10492" xr:uid="{00000000-0005-0000-0000-0000EC280000}"/>
    <cellStyle name="Input 2 3 2 2 7 2 2 3" xfId="10493" xr:uid="{00000000-0005-0000-0000-0000ED280000}"/>
    <cellStyle name="Input 2 3 2 2 7 2 2 4" xfId="10494" xr:uid="{00000000-0005-0000-0000-0000EE280000}"/>
    <cellStyle name="Input 2 3 2 2 7 2 3" xfId="10495" xr:uid="{00000000-0005-0000-0000-0000EF280000}"/>
    <cellStyle name="Input 2 3 2 2 7 2 4" xfId="10496" xr:uid="{00000000-0005-0000-0000-0000F0280000}"/>
    <cellStyle name="Input 2 3 2 2 7 2 5" xfId="10497" xr:uid="{00000000-0005-0000-0000-0000F1280000}"/>
    <cellStyle name="Input 2 3 2 2 7 2 6" xfId="10498" xr:uid="{00000000-0005-0000-0000-0000F2280000}"/>
    <cellStyle name="Input 2 3 2 2 7 3" xfId="10499" xr:uid="{00000000-0005-0000-0000-0000F3280000}"/>
    <cellStyle name="Input 2 3 2 2 7 3 2" xfId="10500" xr:uid="{00000000-0005-0000-0000-0000F4280000}"/>
    <cellStyle name="Input 2 3 2 2 7 3 3" xfId="10501" xr:uid="{00000000-0005-0000-0000-0000F5280000}"/>
    <cellStyle name="Input 2 3 2 2 7 3 4" xfId="10502" xr:uid="{00000000-0005-0000-0000-0000F6280000}"/>
    <cellStyle name="Input 2 3 2 2 7 4" xfId="10503" xr:uid="{00000000-0005-0000-0000-0000F7280000}"/>
    <cellStyle name="Input 2 3 2 2 7 5" xfId="10504" xr:uid="{00000000-0005-0000-0000-0000F8280000}"/>
    <cellStyle name="Input 2 3 2 2 7 6" xfId="10505" xr:uid="{00000000-0005-0000-0000-0000F9280000}"/>
    <cellStyle name="Input 2 3 2 2 7 7" xfId="10506" xr:uid="{00000000-0005-0000-0000-0000FA280000}"/>
    <cellStyle name="Input 2 3 2 2 8" xfId="10507" xr:uid="{00000000-0005-0000-0000-0000FB280000}"/>
    <cellStyle name="Input 2 3 2 2 8 2" xfId="10508" xr:uid="{00000000-0005-0000-0000-0000FC280000}"/>
    <cellStyle name="Input 2 3 2 2 8 2 2" xfId="10509" xr:uid="{00000000-0005-0000-0000-0000FD280000}"/>
    <cellStyle name="Input 2 3 2 2 8 2 3" xfId="10510" xr:uid="{00000000-0005-0000-0000-0000FE280000}"/>
    <cellStyle name="Input 2 3 2 2 8 2 4" xfId="10511" xr:uid="{00000000-0005-0000-0000-0000FF280000}"/>
    <cellStyle name="Input 2 3 2 2 8 3" xfId="10512" xr:uid="{00000000-0005-0000-0000-000000290000}"/>
    <cellStyle name="Input 2 3 2 2 8 4" xfId="10513" xr:uid="{00000000-0005-0000-0000-000001290000}"/>
    <cellStyle name="Input 2 3 2 2 8 5" xfId="10514" xr:uid="{00000000-0005-0000-0000-000002290000}"/>
    <cellStyle name="Input 2 3 2 2 8 6" xfId="10515" xr:uid="{00000000-0005-0000-0000-000003290000}"/>
    <cellStyle name="Input 2 3 2 2 9" xfId="10516" xr:uid="{00000000-0005-0000-0000-000004290000}"/>
    <cellStyle name="Input 2 3 2 2 9 2" xfId="10517" xr:uid="{00000000-0005-0000-0000-000005290000}"/>
    <cellStyle name="Input 2 3 2 2 9 2 2" xfId="10518" xr:uid="{00000000-0005-0000-0000-000006290000}"/>
    <cellStyle name="Input 2 3 2 2 9 2 3" xfId="10519" xr:uid="{00000000-0005-0000-0000-000007290000}"/>
    <cellStyle name="Input 2 3 2 2 9 2 4" xfId="10520" xr:uid="{00000000-0005-0000-0000-000008290000}"/>
    <cellStyle name="Input 2 3 2 2 9 3" xfId="10521" xr:uid="{00000000-0005-0000-0000-000009290000}"/>
    <cellStyle name="Input 2 3 2 2 9 4" xfId="10522" xr:uid="{00000000-0005-0000-0000-00000A290000}"/>
    <cellStyle name="Input 2 3 2 2 9 5" xfId="10523" xr:uid="{00000000-0005-0000-0000-00000B290000}"/>
    <cellStyle name="Input 2 3 2 2 9 6" xfId="10524" xr:uid="{00000000-0005-0000-0000-00000C290000}"/>
    <cellStyle name="Input 2 3 2 3" xfId="10525" xr:uid="{00000000-0005-0000-0000-00000D290000}"/>
    <cellStyle name="Input 2 3 2 3 2" xfId="10526" xr:uid="{00000000-0005-0000-0000-00000E290000}"/>
    <cellStyle name="Input 2 3 2 3 2 2" xfId="10527" xr:uid="{00000000-0005-0000-0000-00000F290000}"/>
    <cellStyle name="Input 2 3 2 3 2 3" xfId="10528" xr:uid="{00000000-0005-0000-0000-000010290000}"/>
    <cellStyle name="Input 2 3 2 3 2 4" xfId="10529" xr:uid="{00000000-0005-0000-0000-000011290000}"/>
    <cellStyle name="Input 2 3 2 3 3" xfId="10530" xr:uid="{00000000-0005-0000-0000-000012290000}"/>
    <cellStyle name="Input 2 3 2 3 4" xfId="10531" xr:uid="{00000000-0005-0000-0000-000013290000}"/>
    <cellStyle name="Input 2 3 2 3 5" xfId="10532" xr:uid="{00000000-0005-0000-0000-000014290000}"/>
    <cellStyle name="Input 2 3 2 3 6" xfId="10533" xr:uid="{00000000-0005-0000-0000-000015290000}"/>
    <cellStyle name="Input 2 3 2 4" xfId="10534" xr:uid="{00000000-0005-0000-0000-000016290000}"/>
    <cellStyle name="Input 2 3 2 4 2" xfId="10535" xr:uid="{00000000-0005-0000-0000-000017290000}"/>
    <cellStyle name="Input 2 3 2 4 3" xfId="10536" xr:uid="{00000000-0005-0000-0000-000018290000}"/>
    <cellStyle name="Input 2 3 2 4 4" xfId="10537" xr:uid="{00000000-0005-0000-0000-000019290000}"/>
    <cellStyle name="Input 2 3 2 5" xfId="10538" xr:uid="{00000000-0005-0000-0000-00001A290000}"/>
    <cellStyle name="Input 2 3 2 6" xfId="10539" xr:uid="{00000000-0005-0000-0000-00001B290000}"/>
    <cellStyle name="Input 2 3 2 7" xfId="10540" xr:uid="{00000000-0005-0000-0000-00001C290000}"/>
    <cellStyle name="Input 2 3 3" xfId="10541" xr:uid="{00000000-0005-0000-0000-00001D290000}"/>
    <cellStyle name="Input 2 3 4" xfId="10542" xr:uid="{00000000-0005-0000-0000-00001E290000}"/>
    <cellStyle name="Input 2 3 4 2" xfId="10543" xr:uid="{00000000-0005-0000-0000-00001F290000}"/>
    <cellStyle name="Input 2 3 4 2 10" xfId="10544" xr:uid="{00000000-0005-0000-0000-000020290000}"/>
    <cellStyle name="Input 2 3 4 2 10 2" xfId="10545" xr:uid="{00000000-0005-0000-0000-000021290000}"/>
    <cellStyle name="Input 2 3 4 2 10 3" xfId="10546" xr:uid="{00000000-0005-0000-0000-000022290000}"/>
    <cellStyle name="Input 2 3 4 2 10 4" xfId="10547" xr:uid="{00000000-0005-0000-0000-000023290000}"/>
    <cellStyle name="Input 2 3 4 2 11" xfId="10548" xr:uid="{00000000-0005-0000-0000-000024290000}"/>
    <cellStyle name="Input 2 3 4 2 11 2" xfId="10549" xr:uid="{00000000-0005-0000-0000-000025290000}"/>
    <cellStyle name="Input 2 3 4 2 11 3" xfId="10550" xr:uid="{00000000-0005-0000-0000-000026290000}"/>
    <cellStyle name="Input 2 3 4 2 11 4" xfId="10551" xr:uid="{00000000-0005-0000-0000-000027290000}"/>
    <cellStyle name="Input 2 3 4 2 12" xfId="10552" xr:uid="{00000000-0005-0000-0000-000028290000}"/>
    <cellStyle name="Input 2 3 4 2 13" xfId="10553" xr:uid="{00000000-0005-0000-0000-000029290000}"/>
    <cellStyle name="Input 2 3 4 2 14" xfId="10554" xr:uid="{00000000-0005-0000-0000-00002A290000}"/>
    <cellStyle name="Input 2 3 4 2 2" xfId="10555" xr:uid="{00000000-0005-0000-0000-00002B290000}"/>
    <cellStyle name="Input 2 3 4 2 2 2" xfId="10556" xr:uid="{00000000-0005-0000-0000-00002C290000}"/>
    <cellStyle name="Input 2 3 4 2 2 2 2" xfId="10557" xr:uid="{00000000-0005-0000-0000-00002D290000}"/>
    <cellStyle name="Input 2 3 4 2 2 2 2 2" xfId="10558" xr:uid="{00000000-0005-0000-0000-00002E290000}"/>
    <cellStyle name="Input 2 3 4 2 2 2 2 2 2" xfId="10559" xr:uid="{00000000-0005-0000-0000-00002F290000}"/>
    <cellStyle name="Input 2 3 4 2 2 2 2 2 3" xfId="10560" xr:uid="{00000000-0005-0000-0000-000030290000}"/>
    <cellStyle name="Input 2 3 4 2 2 2 2 2 4" xfId="10561" xr:uid="{00000000-0005-0000-0000-000031290000}"/>
    <cellStyle name="Input 2 3 4 2 2 2 2 3" xfId="10562" xr:uid="{00000000-0005-0000-0000-000032290000}"/>
    <cellStyle name="Input 2 3 4 2 2 2 2 4" xfId="10563" xr:uid="{00000000-0005-0000-0000-000033290000}"/>
    <cellStyle name="Input 2 3 4 2 2 2 2 5" xfId="10564" xr:uid="{00000000-0005-0000-0000-000034290000}"/>
    <cellStyle name="Input 2 3 4 2 2 2 2 6" xfId="10565" xr:uid="{00000000-0005-0000-0000-000035290000}"/>
    <cellStyle name="Input 2 3 4 2 2 2 3" xfId="10566" xr:uid="{00000000-0005-0000-0000-000036290000}"/>
    <cellStyle name="Input 2 3 4 2 2 2 3 2" xfId="10567" xr:uid="{00000000-0005-0000-0000-000037290000}"/>
    <cellStyle name="Input 2 3 4 2 2 2 3 3" xfId="10568" xr:uid="{00000000-0005-0000-0000-000038290000}"/>
    <cellStyle name="Input 2 3 4 2 2 2 3 4" xfId="10569" xr:uid="{00000000-0005-0000-0000-000039290000}"/>
    <cellStyle name="Input 2 3 4 2 2 2 4" xfId="10570" xr:uid="{00000000-0005-0000-0000-00003A290000}"/>
    <cellStyle name="Input 2 3 4 2 2 2 5" xfId="10571" xr:uid="{00000000-0005-0000-0000-00003B290000}"/>
    <cellStyle name="Input 2 3 4 2 2 2 6" xfId="10572" xr:uid="{00000000-0005-0000-0000-00003C290000}"/>
    <cellStyle name="Input 2 3 4 2 2 2 7" xfId="10573" xr:uid="{00000000-0005-0000-0000-00003D290000}"/>
    <cellStyle name="Input 2 3 4 2 2 3" xfId="10574" xr:uid="{00000000-0005-0000-0000-00003E290000}"/>
    <cellStyle name="Input 2 3 4 2 2 3 2" xfId="10575" xr:uid="{00000000-0005-0000-0000-00003F290000}"/>
    <cellStyle name="Input 2 3 4 2 2 3 2 2" xfId="10576" xr:uid="{00000000-0005-0000-0000-000040290000}"/>
    <cellStyle name="Input 2 3 4 2 2 3 2 3" xfId="10577" xr:uid="{00000000-0005-0000-0000-000041290000}"/>
    <cellStyle name="Input 2 3 4 2 2 3 2 4" xfId="10578" xr:uid="{00000000-0005-0000-0000-000042290000}"/>
    <cellStyle name="Input 2 3 4 2 2 3 3" xfId="10579" xr:uid="{00000000-0005-0000-0000-000043290000}"/>
    <cellStyle name="Input 2 3 4 2 2 3 4" xfId="10580" xr:uid="{00000000-0005-0000-0000-000044290000}"/>
    <cellStyle name="Input 2 3 4 2 2 3 5" xfId="10581" xr:uid="{00000000-0005-0000-0000-000045290000}"/>
    <cellStyle name="Input 2 3 4 2 2 3 6" xfId="10582" xr:uid="{00000000-0005-0000-0000-000046290000}"/>
    <cellStyle name="Input 2 3 4 2 2 4" xfId="10583" xr:uid="{00000000-0005-0000-0000-000047290000}"/>
    <cellStyle name="Input 2 3 4 2 2 4 2" xfId="10584" xr:uid="{00000000-0005-0000-0000-000048290000}"/>
    <cellStyle name="Input 2 3 4 2 2 4 2 2" xfId="10585" xr:uid="{00000000-0005-0000-0000-000049290000}"/>
    <cellStyle name="Input 2 3 4 2 2 4 2 3" xfId="10586" xr:uid="{00000000-0005-0000-0000-00004A290000}"/>
    <cellStyle name="Input 2 3 4 2 2 4 2 4" xfId="10587" xr:uid="{00000000-0005-0000-0000-00004B290000}"/>
    <cellStyle name="Input 2 3 4 2 2 4 3" xfId="10588" xr:uid="{00000000-0005-0000-0000-00004C290000}"/>
    <cellStyle name="Input 2 3 4 2 2 4 4" xfId="10589" xr:uid="{00000000-0005-0000-0000-00004D290000}"/>
    <cellStyle name="Input 2 3 4 2 2 4 5" xfId="10590" xr:uid="{00000000-0005-0000-0000-00004E290000}"/>
    <cellStyle name="Input 2 3 4 2 2 4 6" xfId="10591" xr:uid="{00000000-0005-0000-0000-00004F290000}"/>
    <cellStyle name="Input 2 3 4 2 2 5" xfId="10592" xr:uid="{00000000-0005-0000-0000-000050290000}"/>
    <cellStyle name="Input 2 3 4 2 2 5 2" xfId="10593" xr:uid="{00000000-0005-0000-0000-000051290000}"/>
    <cellStyle name="Input 2 3 4 2 2 5 3" xfId="10594" xr:uid="{00000000-0005-0000-0000-000052290000}"/>
    <cellStyle name="Input 2 3 4 2 2 5 4" xfId="10595" xr:uid="{00000000-0005-0000-0000-000053290000}"/>
    <cellStyle name="Input 2 3 4 2 2 6" xfId="10596" xr:uid="{00000000-0005-0000-0000-000054290000}"/>
    <cellStyle name="Input 2 3 4 2 2 6 2" xfId="10597" xr:uid="{00000000-0005-0000-0000-000055290000}"/>
    <cellStyle name="Input 2 3 4 2 2 6 3" xfId="10598" xr:uid="{00000000-0005-0000-0000-000056290000}"/>
    <cellStyle name="Input 2 3 4 2 2 6 4" xfId="10599" xr:uid="{00000000-0005-0000-0000-000057290000}"/>
    <cellStyle name="Input 2 3 4 2 2 7" xfId="10600" xr:uid="{00000000-0005-0000-0000-000058290000}"/>
    <cellStyle name="Input 2 3 4 2 2 8" xfId="10601" xr:uid="{00000000-0005-0000-0000-000059290000}"/>
    <cellStyle name="Input 2 3 4 2 2 9" xfId="10602" xr:uid="{00000000-0005-0000-0000-00005A290000}"/>
    <cellStyle name="Input 2 3 4 2 3" xfId="10603" xr:uid="{00000000-0005-0000-0000-00005B290000}"/>
    <cellStyle name="Input 2 3 4 2 3 2" xfId="10604" xr:uid="{00000000-0005-0000-0000-00005C290000}"/>
    <cellStyle name="Input 2 3 4 2 3 2 2" xfId="10605" xr:uid="{00000000-0005-0000-0000-00005D290000}"/>
    <cellStyle name="Input 2 3 4 2 3 2 2 2" xfId="10606" xr:uid="{00000000-0005-0000-0000-00005E290000}"/>
    <cellStyle name="Input 2 3 4 2 3 2 2 3" xfId="10607" xr:uid="{00000000-0005-0000-0000-00005F290000}"/>
    <cellStyle name="Input 2 3 4 2 3 2 2 4" xfId="10608" xr:uid="{00000000-0005-0000-0000-000060290000}"/>
    <cellStyle name="Input 2 3 4 2 3 2 3" xfId="10609" xr:uid="{00000000-0005-0000-0000-000061290000}"/>
    <cellStyle name="Input 2 3 4 2 3 2 4" xfId="10610" xr:uid="{00000000-0005-0000-0000-000062290000}"/>
    <cellStyle name="Input 2 3 4 2 3 2 5" xfId="10611" xr:uid="{00000000-0005-0000-0000-000063290000}"/>
    <cellStyle name="Input 2 3 4 2 3 2 6" xfId="10612" xr:uid="{00000000-0005-0000-0000-000064290000}"/>
    <cellStyle name="Input 2 3 4 2 3 3" xfId="10613" xr:uid="{00000000-0005-0000-0000-000065290000}"/>
    <cellStyle name="Input 2 3 4 2 3 3 2" xfId="10614" xr:uid="{00000000-0005-0000-0000-000066290000}"/>
    <cellStyle name="Input 2 3 4 2 3 3 2 2" xfId="10615" xr:uid="{00000000-0005-0000-0000-000067290000}"/>
    <cellStyle name="Input 2 3 4 2 3 3 2 3" xfId="10616" xr:uid="{00000000-0005-0000-0000-000068290000}"/>
    <cellStyle name="Input 2 3 4 2 3 3 2 4" xfId="10617" xr:uid="{00000000-0005-0000-0000-000069290000}"/>
    <cellStyle name="Input 2 3 4 2 3 3 3" xfId="10618" xr:uid="{00000000-0005-0000-0000-00006A290000}"/>
    <cellStyle name="Input 2 3 4 2 3 3 4" xfId="10619" xr:uid="{00000000-0005-0000-0000-00006B290000}"/>
    <cellStyle name="Input 2 3 4 2 3 3 5" xfId="10620" xr:uid="{00000000-0005-0000-0000-00006C290000}"/>
    <cellStyle name="Input 2 3 4 2 3 3 6" xfId="10621" xr:uid="{00000000-0005-0000-0000-00006D290000}"/>
    <cellStyle name="Input 2 3 4 2 3 4" xfId="10622" xr:uid="{00000000-0005-0000-0000-00006E290000}"/>
    <cellStyle name="Input 2 3 4 2 3 4 2" xfId="10623" xr:uid="{00000000-0005-0000-0000-00006F290000}"/>
    <cellStyle name="Input 2 3 4 2 3 4 3" xfId="10624" xr:uid="{00000000-0005-0000-0000-000070290000}"/>
    <cellStyle name="Input 2 3 4 2 3 4 4" xfId="10625" xr:uid="{00000000-0005-0000-0000-000071290000}"/>
    <cellStyle name="Input 2 3 4 2 3 5" xfId="10626" xr:uid="{00000000-0005-0000-0000-000072290000}"/>
    <cellStyle name="Input 2 3 4 2 3 5 2" xfId="10627" xr:uid="{00000000-0005-0000-0000-000073290000}"/>
    <cellStyle name="Input 2 3 4 2 3 5 3" xfId="10628" xr:uid="{00000000-0005-0000-0000-000074290000}"/>
    <cellStyle name="Input 2 3 4 2 3 5 4" xfId="10629" xr:uid="{00000000-0005-0000-0000-000075290000}"/>
    <cellStyle name="Input 2 3 4 2 3 6" xfId="10630" xr:uid="{00000000-0005-0000-0000-000076290000}"/>
    <cellStyle name="Input 2 3 4 2 3 7" xfId="10631" xr:uid="{00000000-0005-0000-0000-000077290000}"/>
    <cellStyle name="Input 2 3 4 2 3 8" xfId="10632" xr:uid="{00000000-0005-0000-0000-000078290000}"/>
    <cellStyle name="Input 2 3 4 2 4" xfId="10633" xr:uid="{00000000-0005-0000-0000-000079290000}"/>
    <cellStyle name="Input 2 3 4 2 4 2" xfId="10634" xr:uid="{00000000-0005-0000-0000-00007A290000}"/>
    <cellStyle name="Input 2 3 4 2 4 2 2" xfId="10635" xr:uid="{00000000-0005-0000-0000-00007B290000}"/>
    <cellStyle name="Input 2 3 4 2 4 2 2 2" xfId="10636" xr:uid="{00000000-0005-0000-0000-00007C290000}"/>
    <cellStyle name="Input 2 3 4 2 4 2 2 3" xfId="10637" xr:uid="{00000000-0005-0000-0000-00007D290000}"/>
    <cellStyle name="Input 2 3 4 2 4 2 2 4" xfId="10638" xr:uid="{00000000-0005-0000-0000-00007E290000}"/>
    <cellStyle name="Input 2 3 4 2 4 2 3" xfId="10639" xr:uid="{00000000-0005-0000-0000-00007F290000}"/>
    <cellStyle name="Input 2 3 4 2 4 2 4" xfId="10640" xr:uid="{00000000-0005-0000-0000-000080290000}"/>
    <cellStyle name="Input 2 3 4 2 4 2 5" xfId="10641" xr:uid="{00000000-0005-0000-0000-000081290000}"/>
    <cellStyle name="Input 2 3 4 2 4 2 6" xfId="10642" xr:uid="{00000000-0005-0000-0000-000082290000}"/>
    <cellStyle name="Input 2 3 4 2 4 3" xfId="10643" xr:uid="{00000000-0005-0000-0000-000083290000}"/>
    <cellStyle name="Input 2 3 4 2 4 3 2" xfId="10644" xr:uid="{00000000-0005-0000-0000-000084290000}"/>
    <cellStyle name="Input 2 3 4 2 4 3 2 2" xfId="10645" xr:uid="{00000000-0005-0000-0000-000085290000}"/>
    <cellStyle name="Input 2 3 4 2 4 3 2 3" xfId="10646" xr:uid="{00000000-0005-0000-0000-000086290000}"/>
    <cellStyle name="Input 2 3 4 2 4 3 2 4" xfId="10647" xr:uid="{00000000-0005-0000-0000-000087290000}"/>
    <cellStyle name="Input 2 3 4 2 4 3 3" xfId="10648" xr:uid="{00000000-0005-0000-0000-000088290000}"/>
    <cellStyle name="Input 2 3 4 2 4 3 4" xfId="10649" xr:uid="{00000000-0005-0000-0000-000089290000}"/>
    <cellStyle name="Input 2 3 4 2 4 3 5" xfId="10650" xr:uid="{00000000-0005-0000-0000-00008A290000}"/>
    <cellStyle name="Input 2 3 4 2 4 3 6" xfId="10651" xr:uid="{00000000-0005-0000-0000-00008B290000}"/>
    <cellStyle name="Input 2 3 4 2 4 4" xfId="10652" xr:uid="{00000000-0005-0000-0000-00008C290000}"/>
    <cellStyle name="Input 2 3 4 2 4 4 2" xfId="10653" xr:uid="{00000000-0005-0000-0000-00008D290000}"/>
    <cellStyle name="Input 2 3 4 2 4 4 3" xfId="10654" xr:uid="{00000000-0005-0000-0000-00008E290000}"/>
    <cellStyle name="Input 2 3 4 2 4 4 4" xfId="10655" xr:uid="{00000000-0005-0000-0000-00008F290000}"/>
    <cellStyle name="Input 2 3 4 2 4 5" xfId="10656" xr:uid="{00000000-0005-0000-0000-000090290000}"/>
    <cellStyle name="Input 2 3 4 2 4 5 2" xfId="10657" xr:uid="{00000000-0005-0000-0000-000091290000}"/>
    <cellStyle name="Input 2 3 4 2 4 5 3" xfId="10658" xr:uid="{00000000-0005-0000-0000-000092290000}"/>
    <cellStyle name="Input 2 3 4 2 4 5 4" xfId="10659" xr:uid="{00000000-0005-0000-0000-000093290000}"/>
    <cellStyle name="Input 2 3 4 2 4 6" xfId="10660" xr:uid="{00000000-0005-0000-0000-000094290000}"/>
    <cellStyle name="Input 2 3 4 2 4 7" xfId="10661" xr:uid="{00000000-0005-0000-0000-000095290000}"/>
    <cellStyle name="Input 2 3 4 2 4 8" xfId="10662" xr:uid="{00000000-0005-0000-0000-000096290000}"/>
    <cellStyle name="Input 2 3 4 2 5" xfId="10663" xr:uid="{00000000-0005-0000-0000-000097290000}"/>
    <cellStyle name="Input 2 3 4 2 5 10" xfId="10664" xr:uid="{00000000-0005-0000-0000-000098290000}"/>
    <cellStyle name="Input 2 3 4 2 5 2" xfId="10665" xr:uid="{00000000-0005-0000-0000-000099290000}"/>
    <cellStyle name="Input 2 3 4 2 5 2 2" xfId="10666" xr:uid="{00000000-0005-0000-0000-00009A290000}"/>
    <cellStyle name="Input 2 3 4 2 5 2 2 2" xfId="10667" xr:uid="{00000000-0005-0000-0000-00009B290000}"/>
    <cellStyle name="Input 2 3 4 2 5 2 2 3" xfId="10668" xr:uid="{00000000-0005-0000-0000-00009C290000}"/>
    <cellStyle name="Input 2 3 4 2 5 2 2 4" xfId="10669" xr:uid="{00000000-0005-0000-0000-00009D290000}"/>
    <cellStyle name="Input 2 3 4 2 5 2 3" xfId="10670" xr:uid="{00000000-0005-0000-0000-00009E290000}"/>
    <cellStyle name="Input 2 3 4 2 5 2 4" xfId="10671" xr:uid="{00000000-0005-0000-0000-00009F290000}"/>
    <cellStyle name="Input 2 3 4 2 5 2 5" xfId="10672" xr:uid="{00000000-0005-0000-0000-0000A0290000}"/>
    <cellStyle name="Input 2 3 4 2 5 2 6" xfId="10673" xr:uid="{00000000-0005-0000-0000-0000A1290000}"/>
    <cellStyle name="Input 2 3 4 2 5 3" xfId="10674" xr:uid="{00000000-0005-0000-0000-0000A2290000}"/>
    <cellStyle name="Input 2 3 4 2 5 3 2" xfId="10675" xr:uid="{00000000-0005-0000-0000-0000A3290000}"/>
    <cellStyle name="Input 2 3 4 2 5 3 2 2" xfId="10676" xr:uid="{00000000-0005-0000-0000-0000A4290000}"/>
    <cellStyle name="Input 2 3 4 2 5 3 2 3" xfId="10677" xr:uid="{00000000-0005-0000-0000-0000A5290000}"/>
    <cellStyle name="Input 2 3 4 2 5 3 2 4" xfId="10678" xr:uid="{00000000-0005-0000-0000-0000A6290000}"/>
    <cellStyle name="Input 2 3 4 2 5 3 3" xfId="10679" xr:uid="{00000000-0005-0000-0000-0000A7290000}"/>
    <cellStyle name="Input 2 3 4 2 5 3 4" xfId="10680" xr:uid="{00000000-0005-0000-0000-0000A8290000}"/>
    <cellStyle name="Input 2 3 4 2 5 3 5" xfId="10681" xr:uid="{00000000-0005-0000-0000-0000A9290000}"/>
    <cellStyle name="Input 2 3 4 2 5 3 6" xfId="10682" xr:uid="{00000000-0005-0000-0000-0000AA290000}"/>
    <cellStyle name="Input 2 3 4 2 5 4" xfId="10683" xr:uid="{00000000-0005-0000-0000-0000AB290000}"/>
    <cellStyle name="Input 2 3 4 2 5 4 2" xfId="10684" xr:uid="{00000000-0005-0000-0000-0000AC290000}"/>
    <cellStyle name="Input 2 3 4 2 5 4 2 2" xfId="10685" xr:uid="{00000000-0005-0000-0000-0000AD290000}"/>
    <cellStyle name="Input 2 3 4 2 5 4 2 3" xfId="10686" xr:uid="{00000000-0005-0000-0000-0000AE290000}"/>
    <cellStyle name="Input 2 3 4 2 5 4 2 4" xfId="10687" xr:uid="{00000000-0005-0000-0000-0000AF290000}"/>
    <cellStyle name="Input 2 3 4 2 5 4 3" xfId="10688" xr:uid="{00000000-0005-0000-0000-0000B0290000}"/>
    <cellStyle name="Input 2 3 4 2 5 4 4" xfId="10689" xr:uid="{00000000-0005-0000-0000-0000B1290000}"/>
    <cellStyle name="Input 2 3 4 2 5 4 5" xfId="10690" xr:uid="{00000000-0005-0000-0000-0000B2290000}"/>
    <cellStyle name="Input 2 3 4 2 5 4 6" xfId="10691" xr:uid="{00000000-0005-0000-0000-0000B3290000}"/>
    <cellStyle name="Input 2 3 4 2 5 5" xfId="10692" xr:uid="{00000000-0005-0000-0000-0000B4290000}"/>
    <cellStyle name="Input 2 3 4 2 5 5 2" xfId="10693" xr:uid="{00000000-0005-0000-0000-0000B5290000}"/>
    <cellStyle name="Input 2 3 4 2 5 5 3" xfId="10694" xr:uid="{00000000-0005-0000-0000-0000B6290000}"/>
    <cellStyle name="Input 2 3 4 2 5 5 4" xfId="10695" xr:uid="{00000000-0005-0000-0000-0000B7290000}"/>
    <cellStyle name="Input 2 3 4 2 5 6" xfId="10696" xr:uid="{00000000-0005-0000-0000-0000B8290000}"/>
    <cellStyle name="Input 2 3 4 2 5 6 2" xfId="10697" xr:uid="{00000000-0005-0000-0000-0000B9290000}"/>
    <cellStyle name="Input 2 3 4 2 5 6 3" xfId="10698" xr:uid="{00000000-0005-0000-0000-0000BA290000}"/>
    <cellStyle name="Input 2 3 4 2 5 6 4" xfId="10699" xr:uid="{00000000-0005-0000-0000-0000BB290000}"/>
    <cellStyle name="Input 2 3 4 2 5 7" xfId="10700" xr:uid="{00000000-0005-0000-0000-0000BC290000}"/>
    <cellStyle name="Input 2 3 4 2 5 8" xfId="10701" xr:uid="{00000000-0005-0000-0000-0000BD290000}"/>
    <cellStyle name="Input 2 3 4 2 5 9" xfId="10702" xr:uid="{00000000-0005-0000-0000-0000BE290000}"/>
    <cellStyle name="Input 2 3 4 2 6" xfId="10703" xr:uid="{00000000-0005-0000-0000-0000BF290000}"/>
    <cellStyle name="Input 2 3 4 2 6 2" xfId="10704" xr:uid="{00000000-0005-0000-0000-0000C0290000}"/>
    <cellStyle name="Input 2 3 4 2 6 2 2" xfId="10705" xr:uid="{00000000-0005-0000-0000-0000C1290000}"/>
    <cellStyle name="Input 2 3 4 2 6 2 2 2" xfId="10706" xr:uid="{00000000-0005-0000-0000-0000C2290000}"/>
    <cellStyle name="Input 2 3 4 2 6 2 2 3" xfId="10707" xr:uid="{00000000-0005-0000-0000-0000C3290000}"/>
    <cellStyle name="Input 2 3 4 2 6 2 2 4" xfId="10708" xr:uid="{00000000-0005-0000-0000-0000C4290000}"/>
    <cellStyle name="Input 2 3 4 2 6 2 3" xfId="10709" xr:uid="{00000000-0005-0000-0000-0000C5290000}"/>
    <cellStyle name="Input 2 3 4 2 6 2 4" xfId="10710" xr:uid="{00000000-0005-0000-0000-0000C6290000}"/>
    <cellStyle name="Input 2 3 4 2 6 2 5" xfId="10711" xr:uid="{00000000-0005-0000-0000-0000C7290000}"/>
    <cellStyle name="Input 2 3 4 2 6 2 6" xfId="10712" xr:uid="{00000000-0005-0000-0000-0000C8290000}"/>
    <cellStyle name="Input 2 3 4 2 6 3" xfId="10713" xr:uid="{00000000-0005-0000-0000-0000C9290000}"/>
    <cellStyle name="Input 2 3 4 2 6 3 2" xfId="10714" xr:uid="{00000000-0005-0000-0000-0000CA290000}"/>
    <cellStyle name="Input 2 3 4 2 6 3 2 2" xfId="10715" xr:uid="{00000000-0005-0000-0000-0000CB290000}"/>
    <cellStyle name="Input 2 3 4 2 6 3 2 3" xfId="10716" xr:uid="{00000000-0005-0000-0000-0000CC290000}"/>
    <cellStyle name="Input 2 3 4 2 6 3 2 4" xfId="10717" xr:uid="{00000000-0005-0000-0000-0000CD290000}"/>
    <cellStyle name="Input 2 3 4 2 6 3 3" xfId="10718" xr:uid="{00000000-0005-0000-0000-0000CE290000}"/>
    <cellStyle name="Input 2 3 4 2 6 3 4" xfId="10719" xr:uid="{00000000-0005-0000-0000-0000CF290000}"/>
    <cellStyle name="Input 2 3 4 2 6 3 5" xfId="10720" xr:uid="{00000000-0005-0000-0000-0000D0290000}"/>
    <cellStyle name="Input 2 3 4 2 6 3 6" xfId="10721" xr:uid="{00000000-0005-0000-0000-0000D1290000}"/>
    <cellStyle name="Input 2 3 4 2 6 4" xfId="10722" xr:uid="{00000000-0005-0000-0000-0000D2290000}"/>
    <cellStyle name="Input 2 3 4 2 6 4 2" xfId="10723" xr:uid="{00000000-0005-0000-0000-0000D3290000}"/>
    <cellStyle name="Input 2 3 4 2 6 4 3" xfId="10724" xr:uid="{00000000-0005-0000-0000-0000D4290000}"/>
    <cellStyle name="Input 2 3 4 2 6 4 4" xfId="10725" xr:uid="{00000000-0005-0000-0000-0000D5290000}"/>
    <cellStyle name="Input 2 3 4 2 6 5" xfId="10726" xr:uid="{00000000-0005-0000-0000-0000D6290000}"/>
    <cellStyle name="Input 2 3 4 2 6 5 2" xfId="10727" xr:uid="{00000000-0005-0000-0000-0000D7290000}"/>
    <cellStyle name="Input 2 3 4 2 6 5 3" xfId="10728" xr:uid="{00000000-0005-0000-0000-0000D8290000}"/>
    <cellStyle name="Input 2 3 4 2 6 5 4" xfId="10729" xr:uid="{00000000-0005-0000-0000-0000D9290000}"/>
    <cellStyle name="Input 2 3 4 2 6 6" xfId="10730" xr:uid="{00000000-0005-0000-0000-0000DA290000}"/>
    <cellStyle name="Input 2 3 4 2 6 7" xfId="10731" xr:uid="{00000000-0005-0000-0000-0000DB290000}"/>
    <cellStyle name="Input 2 3 4 2 6 8" xfId="10732" xr:uid="{00000000-0005-0000-0000-0000DC290000}"/>
    <cellStyle name="Input 2 3 4 2 7" xfId="10733" xr:uid="{00000000-0005-0000-0000-0000DD290000}"/>
    <cellStyle name="Input 2 3 4 2 7 2" xfId="10734" xr:uid="{00000000-0005-0000-0000-0000DE290000}"/>
    <cellStyle name="Input 2 3 4 2 7 2 2" xfId="10735" xr:uid="{00000000-0005-0000-0000-0000DF290000}"/>
    <cellStyle name="Input 2 3 4 2 7 2 2 2" xfId="10736" xr:uid="{00000000-0005-0000-0000-0000E0290000}"/>
    <cellStyle name="Input 2 3 4 2 7 2 2 3" xfId="10737" xr:uid="{00000000-0005-0000-0000-0000E1290000}"/>
    <cellStyle name="Input 2 3 4 2 7 2 2 4" xfId="10738" xr:uid="{00000000-0005-0000-0000-0000E2290000}"/>
    <cellStyle name="Input 2 3 4 2 7 2 3" xfId="10739" xr:uid="{00000000-0005-0000-0000-0000E3290000}"/>
    <cellStyle name="Input 2 3 4 2 7 2 4" xfId="10740" xr:uid="{00000000-0005-0000-0000-0000E4290000}"/>
    <cellStyle name="Input 2 3 4 2 7 2 5" xfId="10741" xr:uid="{00000000-0005-0000-0000-0000E5290000}"/>
    <cellStyle name="Input 2 3 4 2 7 2 6" xfId="10742" xr:uid="{00000000-0005-0000-0000-0000E6290000}"/>
    <cellStyle name="Input 2 3 4 2 7 3" xfId="10743" xr:uid="{00000000-0005-0000-0000-0000E7290000}"/>
    <cellStyle name="Input 2 3 4 2 7 3 2" xfId="10744" xr:uid="{00000000-0005-0000-0000-0000E8290000}"/>
    <cellStyle name="Input 2 3 4 2 7 3 3" xfId="10745" xr:uid="{00000000-0005-0000-0000-0000E9290000}"/>
    <cellStyle name="Input 2 3 4 2 7 3 4" xfId="10746" xr:uid="{00000000-0005-0000-0000-0000EA290000}"/>
    <cellStyle name="Input 2 3 4 2 7 4" xfId="10747" xr:uid="{00000000-0005-0000-0000-0000EB290000}"/>
    <cellStyle name="Input 2 3 4 2 7 5" xfId="10748" xr:uid="{00000000-0005-0000-0000-0000EC290000}"/>
    <cellStyle name="Input 2 3 4 2 7 6" xfId="10749" xr:uid="{00000000-0005-0000-0000-0000ED290000}"/>
    <cellStyle name="Input 2 3 4 2 7 7" xfId="10750" xr:uid="{00000000-0005-0000-0000-0000EE290000}"/>
    <cellStyle name="Input 2 3 4 2 8" xfId="10751" xr:uid="{00000000-0005-0000-0000-0000EF290000}"/>
    <cellStyle name="Input 2 3 4 2 8 2" xfId="10752" xr:uid="{00000000-0005-0000-0000-0000F0290000}"/>
    <cellStyle name="Input 2 3 4 2 8 2 2" xfId="10753" xr:uid="{00000000-0005-0000-0000-0000F1290000}"/>
    <cellStyle name="Input 2 3 4 2 8 2 3" xfId="10754" xr:uid="{00000000-0005-0000-0000-0000F2290000}"/>
    <cellStyle name="Input 2 3 4 2 8 2 4" xfId="10755" xr:uid="{00000000-0005-0000-0000-0000F3290000}"/>
    <cellStyle name="Input 2 3 4 2 8 3" xfId="10756" xr:uid="{00000000-0005-0000-0000-0000F4290000}"/>
    <cellStyle name="Input 2 3 4 2 8 4" xfId="10757" xr:uid="{00000000-0005-0000-0000-0000F5290000}"/>
    <cellStyle name="Input 2 3 4 2 8 5" xfId="10758" xr:uid="{00000000-0005-0000-0000-0000F6290000}"/>
    <cellStyle name="Input 2 3 4 2 8 6" xfId="10759" xr:uid="{00000000-0005-0000-0000-0000F7290000}"/>
    <cellStyle name="Input 2 3 4 2 9" xfId="10760" xr:uid="{00000000-0005-0000-0000-0000F8290000}"/>
    <cellStyle name="Input 2 3 4 2 9 2" xfId="10761" xr:uid="{00000000-0005-0000-0000-0000F9290000}"/>
    <cellStyle name="Input 2 3 4 2 9 2 2" xfId="10762" xr:uid="{00000000-0005-0000-0000-0000FA290000}"/>
    <cellStyle name="Input 2 3 4 2 9 2 3" xfId="10763" xr:uid="{00000000-0005-0000-0000-0000FB290000}"/>
    <cellStyle name="Input 2 3 4 2 9 2 4" xfId="10764" xr:uid="{00000000-0005-0000-0000-0000FC290000}"/>
    <cellStyle name="Input 2 3 4 2 9 3" xfId="10765" xr:uid="{00000000-0005-0000-0000-0000FD290000}"/>
    <cellStyle name="Input 2 3 4 2 9 4" xfId="10766" xr:uid="{00000000-0005-0000-0000-0000FE290000}"/>
    <cellStyle name="Input 2 3 4 2 9 5" xfId="10767" xr:uid="{00000000-0005-0000-0000-0000FF290000}"/>
    <cellStyle name="Input 2 3 4 2 9 6" xfId="10768" xr:uid="{00000000-0005-0000-0000-0000002A0000}"/>
    <cellStyle name="Input 2 3 4 3" xfId="10769" xr:uid="{00000000-0005-0000-0000-0000012A0000}"/>
    <cellStyle name="Input 2 3 4 3 2" xfId="10770" xr:uid="{00000000-0005-0000-0000-0000022A0000}"/>
    <cellStyle name="Input 2 3 4 3 2 2" xfId="10771" xr:uid="{00000000-0005-0000-0000-0000032A0000}"/>
    <cellStyle name="Input 2 3 4 3 2 3" xfId="10772" xr:uid="{00000000-0005-0000-0000-0000042A0000}"/>
    <cellStyle name="Input 2 3 4 3 2 4" xfId="10773" xr:uid="{00000000-0005-0000-0000-0000052A0000}"/>
    <cellStyle name="Input 2 3 4 3 3" xfId="10774" xr:uid="{00000000-0005-0000-0000-0000062A0000}"/>
    <cellStyle name="Input 2 3 4 3 4" xfId="10775" xr:uid="{00000000-0005-0000-0000-0000072A0000}"/>
    <cellStyle name="Input 2 3 4 3 5" xfId="10776" xr:uid="{00000000-0005-0000-0000-0000082A0000}"/>
    <cellStyle name="Input 2 3 4 3 6" xfId="10777" xr:uid="{00000000-0005-0000-0000-0000092A0000}"/>
    <cellStyle name="Input 2 3 4 4" xfId="10778" xr:uid="{00000000-0005-0000-0000-00000A2A0000}"/>
    <cellStyle name="Input 2 3 4 4 2" xfId="10779" xr:uid="{00000000-0005-0000-0000-00000B2A0000}"/>
    <cellStyle name="Input 2 3 4 4 3" xfId="10780" xr:uid="{00000000-0005-0000-0000-00000C2A0000}"/>
    <cellStyle name="Input 2 3 4 4 4" xfId="10781" xr:uid="{00000000-0005-0000-0000-00000D2A0000}"/>
    <cellStyle name="Input 2 3 4 5" xfId="10782" xr:uid="{00000000-0005-0000-0000-00000E2A0000}"/>
    <cellStyle name="Input 2 3 4 6" xfId="10783" xr:uid="{00000000-0005-0000-0000-00000F2A0000}"/>
    <cellStyle name="Input 2 3 4 7" xfId="10784" xr:uid="{00000000-0005-0000-0000-0000102A0000}"/>
    <cellStyle name="Input 2 3 5" xfId="10785" xr:uid="{00000000-0005-0000-0000-0000112A0000}"/>
    <cellStyle name="Input 2 3 5 2" xfId="10786" xr:uid="{00000000-0005-0000-0000-0000122A0000}"/>
    <cellStyle name="Input 2 3 5 2 10" xfId="10787" xr:uid="{00000000-0005-0000-0000-0000132A0000}"/>
    <cellStyle name="Input 2 3 5 2 10 2" xfId="10788" xr:uid="{00000000-0005-0000-0000-0000142A0000}"/>
    <cellStyle name="Input 2 3 5 2 10 3" xfId="10789" xr:uid="{00000000-0005-0000-0000-0000152A0000}"/>
    <cellStyle name="Input 2 3 5 2 10 4" xfId="10790" xr:uid="{00000000-0005-0000-0000-0000162A0000}"/>
    <cellStyle name="Input 2 3 5 2 11" xfId="10791" xr:uid="{00000000-0005-0000-0000-0000172A0000}"/>
    <cellStyle name="Input 2 3 5 2 11 2" xfId="10792" xr:uid="{00000000-0005-0000-0000-0000182A0000}"/>
    <cellStyle name="Input 2 3 5 2 11 3" xfId="10793" xr:uid="{00000000-0005-0000-0000-0000192A0000}"/>
    <cellStyle name="Input 2 3 5 2 11 4" xfId="10794" xr:uid="{00000000-0005-0000-0000-00001A2A0000}"/>
    <cellStyle name="Input 2 3 5 2 12" xfId="10795" xr:uid="{00000000-0005-0000-0000-00001B2A0000}"/>
    <cellStyle name="Input 2 3 5 2 13" xfId="10796" xr:uid="{00000000-0005-0000-0000-00001C2A0000}"/>
    <cellStyle name="Input 2 3 5 2 14" xfId="10797" xr:uid="{00000000-0005-0000-0000-00001D2A0000}"/>
    <cellStyle name="Input 2 3 5 2 2" xfId="10798" xr:uid="{00000000-0005-0000-0000-00001E2A0000}"/>
    <cellStyle name="Input 2 3 5 2 2 2" xfId="10799" xr:uid="{00000000-0005-0000-0000-00001F2A0000}"/>
    <cellStyle name="Input 2 3 5 2 2 2 2" xfId="10800" xr:uid="{00000000-0005-0000-0000-0000202A0000}"/>
    <cellStyle name="Input 2 3 5 2 2 2 2 2" xfId="10801" xr:uid="{00000000-0005-0000-0000-0000212A0000}"/>
    <cellStyle name="Input 2 3 5 2 2 2 2 2 2" xfId="10802" xr:uid="{00000000-0005-0000-0000-0000222A0000}"/>
    <cellStyle name="Input 2 3 5 2 2 2 2 2 3" xfId="10803" xr:uid="{00000000-0005-0000-0000-0000232A0000}"/>
    <cellStyle name="Input 2 3 5 2 2 2 2 2 4" xfId="10804" xr:uid="{00000000-0005-0000-0000-0000242A0000}"/>
    <cellStyle name="Input 2 3 5 2 2 2 2 3" xfId="10805" xr:uid="{00000000-0005-0000-0000-0000252A0000}"/>
    <cellStyle name="Input 2 3 5 2 2 2 2 4" xfId="10806" xr:uid="{00000000-0005-0000-0000-0000262A0000}"/>
    <cellStyle name="Input 2 3 5 2 2 2 2 5" xfId="10807" xr:uid="{00000000-0005-0000-0000-0000272A0000}"/>
    <cellStyle name="Input 2 3 5 2 2 2 2 6" xfId="10808" xr:uid="{00000000-0005-0000-0000-0000282A0000}"/>
    <cellStyle name="Input 2 3 5 2 2 2 3" xfId="10809" xr:uid="{00000000-0005-0000-0000-0000292A0000}"/>
    <cellStyle name="Input 2 3 5 2 2 2 3 2" xfId="10810" xr:uid="{00000000-0005-0000-0000-00002A2A0000}"/>
    <cellStyle name="Input 2 3 5 2 2 2 3 3" xfId="10811" xr:uid="{00000000-0005-0000-0000-00002B2A0000}"/>
    <cellStyle name="Input 2 3 5 2 2 2 3 4" xfId="10812" xr:uid="{00000000-0005-0000-0000-00002C2A0000}"/>
    <cellStyle name="Input 2 3 5 2 2 2 4" xfId="10813" xr:uid="{00000000-0005-0000-0000-00002D2A0000}"/>
    <cellStyle name="Input 2 3 5 2 2 2 5" xfId="10814" xr:uid="{00000000-0005-0000-0000-00002E2A0000}"/>
    <cellStyle name="Input 2 3 5 2 2 2 6" xfId="10815" xr:uid="{00000000-0005-0000-0000-00002F2A0000}"/>
    <cellStyle name="Input 2 3 5 2 2 2 7" xfId="10816" xr:uid="{00000000-0005-0000-0000-0000302A0000}"/>
    <cellStyle name="Input 2 3 5 2 2 3" xfId="10817" xr:uid="{00000000-0005-0000-0000-0000312A0000}"/>
    <cellStyle name="Input 2 3 5 2 2 3 2" xfId="10818" xr:uid="{00000000-0005-0000-0000-0000322A0000}"/>
    <cellStyle name="Input 2 3 5 2 2 3 2 2" xfId="10819" xr:uid="{00000000-0005-0000-0000-0000332A0000}"/>
    <cellStyle name="Input 2 3 5 2 2 3 2 3" xfId="10820" xr:uid="{00000000-0005-0000-0000-0000342A0000}"/>
    <cellStyle name="Input 2 3 5 2 2 3 2 4" xfId="10821" xr:uid="{00000000-0005-0000-0000-0000352A0000}"/>
    <cellStyle name="Input 2 3 5 2 2 3 3" xfId="10822" xr:uid="{00000000-0005-0000-0000-0000362A0000}"/>
    <cellStyle name="Input 2 3 5 2 2 3 4" xfId="10823" xr:uid="{00000000-0005-0000-0000-0000372A0000}"/>
    <cellStyle name="Input 2 3 5 2 2 3 5" xfId="10824" xr:uid="{00000000-0005-0000-0000-0000382A0000}"/>
    <cellStyle name="Input 2 3 5 2 2 3 6" xfId="10825" xr:uid="{00000000-0005-0000-0000-0000392A0000}"/>
    <cellStyle name="Input 2 3 5 2 2 4" xfId="10826" xr:uid="{00000000-0005-0000-0000-00003A2A0000}"/>
    <cellStyle name="Input 2 3 5 2 2 4 2" xfId="10827" xr:uid="{00000000-0005-0000-0000-00003B2A0000}"/>
    <cellStyle name="Input 2 3 5 2 2 4 2 2" xfId="10828" xr:uid="{00000000-0005-0000-0000-00003C2A0000}"/>
    <cellStyle name="Input 2 3 5 2 2 4 2 3" xfId="10829" xr:uid="{00000000-0005-0000-0000-00003D2A0000}"/>
    <cellStyle name="Input 2 3 5 2 2 4 2 4" xfId="10830" xr:uid="{00000000-0005-0000-0000-00003E2A0000}"/>
    <cellStyle name="Input 2 3 5 2 2 4 3" xfId="10831" xr:uid="{00000000-0005-0000-0000-00003F2A0000}"/>
    <cellStyle name="Input 2 3 5 2 2 4 4" xfId="10832" xr:uid="{00000000-0005-0000-0000-0000402A0000}"/>
    <cellStyle name="Input 2 3 5 2 2 4 5" xfId="10833" xr:uid="{00000000-0005-0000-0000-0000412A0000}"/>
    <cellStyle name="Input 2 3 5 2 2 4 6" xfId="10834" xr:uid="{00000000-0005-0000-0000-0000422A0000}"/>
    <cellStyle name="Input 2 3 5 2 2 5" xfId="10835" xr:uid="{00000000-0005-0000-0000-0000432A0000}"/>
    <cellStyle name="Input 2 3 5 2 2 5 2" xfId="10836" xr:uid="{00000000-0005-0000-0000-0000442A0000}"/>
    <cellStyle name="Input 2 3 5 2 2 5 3" xfId="10837" xr:uid="{00000000-0005-0000-0000-0000452A0000}"/>
    <cellStyle name="Input 2 3 5 2 2 5 4" xfId="10838" xr:uid="{00000000-0005-0000-0000-0000462A0000}"/>
    <cellStyle name="Input 2 3 5 2 2 6" xfId="10839" xr:uid="{00000000-0005-0000-0000-0000472A0000}"/>
    <cellStyle name="Input 2 3 5 2 2 6 2" xfId="10840" xr:uid="{00000000-0005-0000-0000-0000482A0000}"/>
    <cellStyle name="Input 2 3 5 2 2 6 3" xfId="10841" xr:uid="{00000000-0005-0000-0000-0000492A0000}"/>
    <cellStyle name="Input 2 3 5 2 2 6 4" xfId="10842" xr:uid="{00000000-0005-0000-0000-00004A2A0000}"/>
    <cellStyle name="Input 2 3 5 2 2 7" xfId="10843" xr:uid="{00000000-0005-0000-0000-00004B2A0000}"/>
    <cellStyle name="Input 2 3 5 2 2 8" xfId="10844" xr:uid="{00000000-0005-0000-0000-00004C2A0000}"/>
    <cellStyle name="Input 2 3 5 2 2 9" xfId="10845" xr:uid="{00000000-0005-0000-0000-00004D2A0000}"/>
    <cellStyle name="Input 2 3 5 2 3" xfId="10846" xr:uid="{00000000-0005-0000-0000-00004E2A0000}"/>
    <cellStyle name="Input 2 3 5 2 3 2" xfId="10847" xr:uid="{00000000-0005-0000-0000-00004F2A0000}"/>
    <cellStyle name="Input 2 3 5 2 3 2 2" xfId="10848" xr:uid="{00000000-0005-0000-0000-0000502A0000}"/>
    <cellStyle name="Input 2 3 5 2 3 2 2 2" xfId="10849" xr:uid="{00000000-0005-0000-0000-0000512A0000}"/>
    <cellStyle name="Input 2 3 5 2 3 2 2 3" xfId="10850" xr:uid="{00000000-0005-0000-0000-0000522A0000}"/>
    <cellStyle name="Input 2 3 5 2 3 2 2 4" xfId="10851" xr:uid="{00000000-0005-0000-0000-0000532A0000}"/>
    <cellStyle name="Input 2 3 5 2 3 2 3" xfId="10852" xr:uid="{00000000-0005-0000-0000-0000542A0000}"/>
    <cellStyle name="Input 2 3 5 2 3 2 4" xfId="10853" xr:uid="{00000000-0005-0000-0000-0000552A0000}"/>
    <cellStyle name="Input 2 3 5 2 3 2 5" xfId="10854" xr:uid="{00000000-0005-0000-0000-0000562A0000}"/>
    <cellStyle name="Input 2 3 5 2 3 2 6" xfId="10855" xr:uid="{00000000-0005-0000-0000-0000572A0000}"/>
    <cellStyle name="Input 2 3 5 2 3 3" xfId="10856" xr:uid="{00000000-0005-0000-0000-0000582A0000}"/>
    <cellStyle name="Input 2 3 5 2 3 3 2" xfId="10857" xr:uid="{00000000-0005-0000-0000-0000592A0000}"/>
    <cellStyle name="Input 2 3 5 2 3 3 2 2" xfId="10858" xr:uid="{00000000-0005-0000-0000-00005A2A0000}"/>
    <cellStyle name="Input 2 3 5 2 3 3 2 3" xfId="10859" xr:uid="{00000000-0005-0000-0000-00005B2A0000}"/>
    <cellStyle name="Input 2 3 5 2 3 3 2 4" xfId="10860" xr:uid="{00000000-0005-0000-0000-00005C2A0000}"/>
    <cellStyle name="Input 2 3 5 2 3 3 3" xfId="10861" xr:uid="{00000000-0005-0000-0000-00005D2A0000}"/>
    <cellStyle name="Input 2 3 5 2 3 3 4" xfId="10862" xr:uid="{00000000-0005-0000-0000-00005E2A0000}"/>
    <cellStyle name="Input 2 3 5 2 3 3 5" xfId="10863" xr:uid="{00000000-0005-0000-0000-00005F2A0000}"/>
    <cellStyle name="Input 2 3 5 2 3 3 6" xfId="10864" xr:uid="{00000000-0005-0000-0000-0000602A0000}"/>
    <cellStyle name="Input 2 3 5 2 3 4" xfId="10865" xr:uid="{00000000-0005-0000-0000-0000612A0000}"/>
    <cellStyle name="Input 2 3 5 2 3 4 2" xfId="10866" xr:uid="{00000000-0005-0000-0000-0000622A0000}"/>
    <cellStyle name="Input 2 3 5 2 3 4 3" xfId="10867" xr:uid="{00000000-0005-0000-0000-0000632A0000}"/>
    <cellStyle name="Input 2 3 5 2 3 4 4" xfId="10868" xr:uid="{00000000-0005-0000-0000-0000642A0000}"/>
    <cellStyle name="Input 2 3 5 2 3 5" xfId="10869" xr:uid="{00000000-0005-0000-0000-0000652A0000}"/>
    <cellStyle name="Input 2 3 5 2 3 5 2" xfId="10870" xr:uid="{00000000-0005-0000-0000-0000662A0000}"/>
    <cellStyle name="Input 2 3 5 2 3 5 3" xfId="10871" xr:uid="{00000000-0005-0000-0000-0000672A0000}"/>
    <cellStyle name="Input 2 3 5 2 3 5 4" xfId="10872" xr:uid="{00000000-0005-0000-0000-0000682A0000}"/>
    <cellStyle name="Input 2 3 5 2 3 6" xfId="10873" xr:uid="{00000000-0005-0000-0000-0000692A0000}"/>
    <cellStyle name="Input 2 3 5 2 3 7" xfId="10874" xr:uid="{00000000-0005-0000-0000-00006A2A0000}"/>
    <cellStyle name="Input 2 3 5 2 3 8" xfId="10875" xr:uid="{00000000-0005-0000-0000-00006B2A0000}"/>
    <cellStyle name="Input 2 3 5 2 4" xfId="10876" xr:uid="{00000000-0005-0000-0000-00006C2A0000}"/>
    <cellStyle name="Input 2 3 5 2 4 2" xfId="10877" xr:uid="{00000000-0005-0000-0000-00006D2A0000}"/>
    <cellStyle name="Input 2 3 5 2 4 2 2" xfId="10878" xr:uid="{00000000-0005-0000-0000-00006E2A0000}"/>
    <cellStyle name="Input 2 3 5 2 4 2 2 2" xfId="10879" xr:uid="{00000000-0005-0000-0000-00006F2A0000}"/>
    <cellStyle name="Input 2 3 5 2 4 2 2 3" xfId="10880" xr:uid="{00000000-0005-0000-0000-0000702A0000}"/>
    <cellStyle name="Input 2 3 5 2 4 2 2 4" xfId="10881" xr:uid="{00000000-0005-0000-0000-0000712A0000}"/>
    <cellStyle name="Input 2 3 5 2 4 2 3" xfId="10882" xr:uid="{00000000-0005-0000-0000-0000722A0000}"/>
    <cellStyle name="Input 2 3 5 2 4 2 4" xfId="10883" xr:uid="{00000000-0005-0000-0000-0000732A0000}"/>
    <cellStyle name="Input 2 3 5 2 4 2 5" xfId="10884" xr:uid="{00000000-0005-0000-0000-0000742A0000}"/>
    <cellStyle name="Input 2 3 5 2 4 2 6" xfId="10885" xr:uid="{00000000-0005-0000-0000-0000752A0000}"/>
    <cellStyle name="Input 2 3 5 2 4 3" xfId="10886" xr:uid="{00000000-0005-0000-0000-0000762A0000}"/>
    <cellStyle name="Input 2 3 5 2 4 3 2" xfId="10887" xr:uid="{00000000-0005-0000-0000-0000772A0000}"/>
    <cellStyle name="Input 2 3 5 2 4 3 2 2" xfId="10888" xr:uid="{00000000-0005-0000-0000-0000782A0000}"/>
    <cellStyle name="Input 2 3 5 2 4 3 2 3" xfId="10889" xr:uid="{00000000-0005-0000-0000-0000792A0000}"/>
    <cellStyle name="Input 2 3 5 2 4 3 2 4" xfId="10890" xr:uid="{00000000-0005-0000-0000-00007A2A0000}"/>
    <cellStyle name="Input 2 3 5 2 4 3 3" xfId="10891" xr:uid="{00000000-0005-0000-0000-00007B2A0000}"/>
    <cellStyle name="Input 2 3 5 2 4 3 4" xfId="10892" xr:uid="{00000000-0005-0000-0000-00007C2A0000}"/>
    <cellStyle name="Input 2 3 5 2 4 3 5" xfId="10893" xr:uid="{00000000-0005-0000-0000-00007D2A0000}"/>
    <cellStyle name="Input 2 3 5 2 4 3 6" xfId="10894" xr:uid="{00000000-0005-0000-0000-00007E2A0000}"/>
    <cellStyle name="Input 2 3 5 2 4 4" xfId="10895" xr:uid="{00000000-0005-0000-0000-00007F2A0000}"/>
    <cellStyle name="Input 2 3 5 2 4 4 2" xfId="10896" xr:uid="{00000000-0005-0000-0000-0000802A0000}"/>
    <cellStyle name="Input 2 3 5 2 4 4 3" xfId="10897" xr:uid="{00000000-0005-0000-0000-0000812A0000}"/>
    <cellStyle name="Input 2 3 5 2 4 4 4" xfId="10898" xr:uid="{00000000-0005-0000-0000-0000822A0000}"/>
    <cellStyle name="Input 2 3 5 2 4 5" xfId="10899" xr:uid="{00000000-0005-0000-0000-0000832A0000}"/>
    <cellStyle name="Input 2 3 5 2 4 5 2" xfId="10900" xr:uid="{00000000-0005-0000-0000-0000842A0000}"/>
    <cellStyle name="Input 2 3 5 2 4 5 3" xfId="10901" xr:uid="{00000000-0005-0000-0000-0000852A0000}"/>
    <cellStyle name="Input 2 3 5 2 4 5 4" xfId="10902" xr:uid="{00000000-0005-0000-0000-0000862A0000}"/>
    <cellStyle name="Input 2 3 5 2 4 6" xfId="10903" xr:uid="{00000000-0005-0000-0000-0000872A0000}"/>
    <cellStyle name="Input 2 3 5 2 4 7" xfId="10904" xr:uid="{00000000-0005-0000-0000-0000882A0000}"/>
    <cellStyle name="Input 2 3 5 2 4 8" xfId="10905" xr:uid="{00000000-0005-0000-0000-0000892A0000}"/>
    <cellStyle name="Input 2 3 5 2 5" xfId="10906" xr:uid="{00000000-0005-0000-0000-00008A2A0000}"/>
    <cellStyle name="Input 2 3 5 2 5 10" xfId="10907" xr:uid="{00000000-0005-0000-0000-00008B2A0000}"/>
    <cellStyle name="Input 2 3 5 2 5 2" xfId="10908" xr:uid="{00000000-0005-0000-0000-00008C2A0000}"/>
    <cellStyle name="Input 2 3 5 2 5 2 2" xfId="10909" xr:uid="{00000000-0005-0000-0000-00008D2A0000}"/>
    <cellStyle name="Input 2 3 5 2 5 2 2 2" xfId="10910" xr:uid="{00000000-0005-0000-0000-00008E2A0000}"/>
    <cellStyle name="Input 2 3 5 2 5 2 2 3" xfId="10911" xr:uid="{00000000-0005-0000-0000-00008F2A0000}"/>
    <cellStyle name="Input 2 3 5 2 5 2 2 4" xfId="10912" xr:uid="{00000000-0005-0000-0000-0000902A0000}"/>
    <cellStyle name="Input 2 3 5 2 5 2 3" xfId="10913" xr:uid="{00000000-0005-0000-0000-0000912A0000}"/>
    <cellStyle name="Input 2 3 5 2 5 2 4" xfId="10914" xr:uid="{00000000-0005-0000-0000-0000922A0000}"/>
    <cellStyle name="Input 2 3 5 2 5 2 5" xfId="10915" xr:uid="{00000000-0005-0000-0000-0000932A0000}"/>
    <cellStyle name="Input 2 3 5 2 5 2 6" xfId="10916" xr:uid="{00000000-0005-0000-0000-0000942A0000}"/>
    <cellStyle name="Input 2 3 5 2 5 3" xfId="10917" xr:uid="{00000000-0005-0000-0000-0000952A0000}"/>
    <cellStyle name="Input 2 3 5 2 5 3 2" xfId="10918" xr:uid="{00000000-0005-0000-0000-0000962A0000}"/>
    <cellStyle name="Input 2 3 5 2 5 3 2 2" xfId="10919" xr:uid="{00000000-0005-0000-0000-0000972A0000}"/>
    <cellStyle name="Input 2 3 5 2 5 3 2 3" xfId="10920" xr:uid="{00000000-0005-0000-0000-0000982A0000}"/>
    <cellStyle name="Input 2 3 5 2 5 3 2 4" xfId="10921" xr:uid="{00000000-0005-0000-0000-0000992A0000}"/>
    <cellStyle name="Input 2 3 5 2 5 3 3" xfId="10922" xr:uid="{00000000-0005-0000-0000-00009A2A0000}"/>
    <cellStyle name="Input 2 3 5 2 5 3 4" xfId="10923" xr:uid="{00000000-0005-0000-0000-00009B2A0000}"/>
    <cellStyle name="Input 2 3 5 2 5 3 5" xfId="10924" xr:uid="{00000000-0005-0000-0000-00009C2A0000}"/>
    <cellStyle name="Input 2 3 5 2 5 3 6" xfId="10925" xr:uid="{00000000-0005-0000-0000-00009D2A0000}"/>
    <cellStyle name="Input 2 3 5 2 5 4" xfId="10926" xr:uid="{00000000-0005-0000-0000-00009E2A0000}"/>
    <cellStyle name="Input 2 3 5 2 5 4 2" xfId="10927" xr:uid="{00000000-0005-0000-0000-00009F2A0000}"/>
    <cellStyle name="Input 2 3 5 2 5 4 2 2" xfId="10928" xr:uid="{00000000-0005-0000-0000-0000A02A0000}"/>
    <cellStyle name="Input 2 3 5 2 5 4 2 3" xfId="10929" xr:uid="{00000000-0005-0000-0000-0000A12A0000}"/>
    <cellStyle name="Input 2 3 5 2 5 4 2 4" xfId="10930" xr:uid="{00000000-0005-0000-0000-0000A22A0000}"/>
    <cellStyle name="Input 2 3 5 2 5 4 3" xfId="10931" xr:uid="{00000000-0005-0000-0000-0000A32A0000}"/>
    <cellStyle name="Input 2 3 5 2 5 4 4" xfId="10932" xr:uid="{00000000-0005-0000-0000-0000A42A0000}"/>
    <cellStyle name="Input 2 3 5 2 5 4 5" xfId="10933" xr:uid="{00000000-0005-0000-0000-0000A52A0000}"/>
    <cellStyle name="Input 2 3 5 2 5 4 6" xfId="10934" xr:uid="{00000000-0005-0000-0000-0000A62A0000}"/>
    <cellStyle name="Input 2 3 5 2 5 5" xfId="10935" xr:uid="{00000000-0005-0000-0000-0000A72A0000}"/>
    <cellStyle name="Input 2 3 5 2 5 5 2" xfId="10936" xr:uid="{00000000-0005-0000-0000-0000A82A0000}"/>
    <cellStyle name="Input 2 3 5 2 5 5 3" xfId="10937" xr:uid="{00000000-0005-0000-0000-0000A92A0000}"/>
    <cellStyle name="Input 2 3 5 2 5 5 4" xfId="10938" xr:uid="{00000000-0005-0000-0000-0000AA2A0000}"/>
    <cellStyle name="Input 2 3 5 2 5 6" xfId="10939" xr:uid="{00000000-0005-0000-0000-0000AB2A0000}"/>
    <cellStyle name="Input 2 3 5 2 5 6 2" xfId="10940" xr:uid="{00000000-0005-0000-0000-0000AC2A0000}"/>
    <cellStyle name="Input 2 3 5 2 5 6 3" xfId="10941" xr:uid="{00000000-0005-0000-0000-0000AD2A0000}"/>
    <cellStyle name="Input 2 3 5 2 5 6 4" xfId="10942" xr:uid="{00000000-0005-0000-0000-0000AE2A0000}"/>
    <cellStyle name="Input 2 3 5 2 5 7" xfId="10943" xr:uid="{00000000-0005-0000-0000-0000AF2A0000}"/>
    <cellStyle name="Input 2 3 5 2 5 8" xfId="10944" xr:uid="{00000000-0005-0000-0000-0000B02A0000}"/>
    <cellStyle name="Input 2 3 5 2 5 9" xfId="10945" xr:uid="{00000000-0005-0000-0000-0000B12A0000}"/>
    <cellStyle name="Input 2 3 5 2 6" xfId="10946" xr:uid="{00000000-0005-0000-0000-0000B22A0000}"/>
    <cellStyle name="Input 2 3 5 2 6 2" xfId="10947" xr:uid="{00000000-0005-0000-0000-0000B32A0000}"/>
    <cellStyle name="Input 2 3 5 2 6 2 2" xfId="10948" xr:uid="{00000000-0005-0000-0000-0000B42A0000}"/>
    <cellStyle name="Input 2 3 5 2 6 2 2 2" xfId="10949" xr:uid="{00000000-0005-0000-0000-0000B52A0000}"/>
    <cellStyle name="Input 2 3 5 2 6 2 2 3" xfId="10950" xr:uid="{00000000-0005-0000-0000-0000B62A0000}"/>
    <cellStyle name="Input 2 3 5 2 6 2 2 4" xfId="10951" xr:uid="{00000000-0005-0000-0000-0000B72A0000}"/>
    <cellStyle name="Input 2 3 5 2 6 2 3" xfId="10952" xr:uid="{00000000-0005-0000-0000-0000B82A0000}"/>
    <cellStyle name="Input 2 3 5 2 6 2 4" xfId="10953" xr:uid="{00000000-0005-0000-0000-0000B92A0000}"/>
    <cellStyle name="Input 2 3 5 2 6 2 5" xfId="10954" xr:uid="{00000000-0005-0000-0000-0000BA2A0000}"/>
    <cellStyle name="Input 2 3 5 2 6 2 6" xfId="10955" xr:uid="{00000000-0005-0000-0000-0000BB2A0000}"/>
    <cellStyle name="Input 2 3 5 2 6 3" xfId="10956" xr:uid="{00000000-0005-0000-0000-0000BC2A0000}"/>
    <cellStyle name="Input 2 3 5 2 6 3 2" xfId="10957" xr:uid="{00000000-0005-0000-0000-0000BD2A0000}"/>
    <cellStyle name="Input 2 3 5 2 6 3 2 2" xfId="10958" xr:uid="{00000000-0005-0000-0000-0000BE2A0000}"/>
    <cellStyle name="Input 2 3 5 2 6 3 2 3" xfId="10959" xr:uid="{00000000-0005-0000-0000-0000BF2A0000}"/>
    <cellStyle name="Input 2 3 5 2 6 3 2 4" xfId="10960" xr:uid="{00000000-0005-0000-0000-0000C02A0000}"/>
    <cellStyle name="Input 2 3 5 2 6 3 3" xfId="10961" xr:uid="{00000000-0005-0000-0000-0000C12A0000}"/>
    <cellStyle name="Input 2 3 5 2 6 3 4" xfId="10962" xr:uid="{00000000-0005-0000-0000-0000C22A0000}"/>
    <cellStyle name="Input 2 3 5 2 6 3 5" xfId="10963" xr:uid="{00000000-0005-0000-0000-0000C32A0000}"/>
    <cellStyle name="Input 2 3 5 2 6 3 6" xfId="10964" xr:uid="{00000000-0005-0000-0000-0000C42A0000}"/>
    <cellStyle name="Input 2 3 5 2 6 4" xfId="10965" xr:uid="{00000000-0005-0000-0000-0000C52A0000}"/>
    <cellStyle name="Input 2 3 5 2 6 4 2" xfId="10966" xr:uid="{00000000-0005-0000-0000-0000C62A0000}"/>
    <cellStyle name="Input 2 3 5 2 6 4 3" xfId="10967" xr:uid="{00000000-0005-0000-0000-0000C72A0000}"/>
    <cellStyle name="Input 2 3 5 2 6 4 4" xfId="10968" xr:uid="{00000000-0005-0000-0000-0000C82A0000}"/>
    <cellStyle name="Input 2 3 5 2 6 5" xfId="10969" xr:uid="{00000000-0005-0000-0000-0000C92A0000}"/>
    <cellStyle name="Input 2 3 5 2 6 5 2" xfId="10970" xr:uid="{00000000-0005-0000-0000-0000CA2A0000}"/>
    <cellStyle name="Input 2 3 5 2 6 5 3" xfId="10971" xr:uid="{00000000-0005-0000-0000-0000CB2A0000}"/>
    <cellStyle name="Input 2 3 5 2 6 5 4" xfId="10972" xr:uid="{00000000-0005-0000-0000-0000CC2A0000}"/>
    <cellStyle name="Input 2 3 5 2 6 6" xfId="10973" xr:uid="{00000000-0005-0000-0000-0000CD2A0000}"/>
    <cellStyle name="Input 2 3 5 2 6 7" xfId="10974" xr:uid="{00000000-0005-0000-0000-0000CE2A0000}"/>
    <cellStyle name="Input 2 3 5 2 6 8" xfId="10975" xr:uid="{00000000-0005-0000-0000-0000CF2A0000}"/>
    <cellStyle name="Input 2 3 5 2 7" xfId="10976" xr:uid="{00000000-0005-0000-0000-0000D02A0000}"/>
    <cellStyle name="Input 2 3 5 2 7 2" xfId="10977" xr:uid="{00000000-0005-0000-0000-0000D12A0000}"/>
    <cellStyle name="Input 2 3 5 2 7 2 2" xfId="10978" xr:uid="{00000000-0005-0000-0000-0000D22A0000}"/>
    <cellStyle name="Input 2 3 5 2 7 2 2 2" xfId="10979" xr:uid="{00000000-0005-0000-0000-0000D32A0000}"/>
    <cellStyle name="Input 2 3 5 2 7 2 2 3" xfId="10980" xr:uid="{00000000-0005-0000-0000-0000D42A0000}"/>
    <cellStyle name="Input 2 3 5 2 7 2 2 4" xfId="10981" xr:uid="{00000000-0005-0000-0000-0000D52A0000}"/>
    <cellStyle name="Input 2 3 5 2 7 2 3" xfId="10982" xr:uid="{00000000-0005-0000-0000-0000D62A0000}"/>
    <cellStyle name="Input 2 3 5 2 7 2 4" xfId="10983" xr:uid="{00000000-0005-0000-0000-0000D72A0000}"/>
    <cellStyle name="Input 2 3 5 2 7 2 5" xfId="10984" xr:uid="{00000000-0005-0000-0000-0000D82A0000}"/>
    <cellStyle name="Input 2 3 5 2 7 2 6" xfId="10985" xr:uid="{00000000-0005-0000-0000-0000D92A0000}"/>
    <cellStyle name="Input 2 3 5 2 7 3" xfId="10986" xr:uid="{00000000-0005-0000-0000-0000DA2A0000}"/>
    <cellStyle name="Input 2 3 5 2 7 3 2" xfId="10987" xr:uid="{00000000-0005-0000-0000-0000DB2A0000}"/>
    <cellStyle name="Input 2 3 5 2 7 3 3" xfId="10988" xr:uid="{00000000-0005-0000-0000-0000DC2A0000}"/>
    <cellStyle name="Input 2 3 5 2 7 3 4" xfId="10989" xr:uid="{00000000-0005-0000-0000-0000DD2A0000}"/>
    <cellStyle name="Input 2 3 5 2 7 4" xfId="10990" xr:uid="{00000000-0005-0000-0000-0000DE2A0000}"/>
    <cellStyle name="Input 2 3 5 2 7 5" xfId="10991" xr:uid="{00000000-0005-0000-0000-0000DF2A0000}"/>
    <cellStyle name="Input 2 3 5 2 7 6" xfId="10992" xr:uid="{00000000-0005-0000-0000-0000E02A0000}"/>
    <cellStyle name="Input 2 3 5 2 7 7" xfId="10993" xr:uid="{00000000-0005-0000-0000-0000E12A0000}"/>
    <cellStyle name="Input 2 3 5 2 8" xfId="10994" xr:uid="{00000000-0005-0000-0000-0000E22A0000}"/>
    <cellStyle name="Input 2 3 5 2 8 2" xfId="10995" xr:uid="{00000000-0005-0000-0000-0000E32A0000}"/>
    <cellStyle name="Input 2 3 5 2 8 2 2" xfId="10996" xr:uid="{00000000-0005-0000-0000-0000E42A0000}"/>
    <cellStyle name="Input 2 3 5 2 8 2 3" xfId="10997" xr:uid="{00000000-0005-0000-0000-0000E52A0000}"/>
    <cellStyle name="Input 2 3 5 2 8 2 4" xfId="10998" xr:uid="{00000000-0005-0000-0000-0000E62A0000}"/>
    <cellStyle name="Input 2 3 5 2 8 3" xfId="10999" xr:uid="{00000000-0005-0000-0000-0000E72A0000}"/>
    <cellStyle name="Input 2 3 5 2 8 4" xfId="11000" xr:uid="{00000000-0005-0000-0000-0000E82A0000}"/>
    <cellStyle name="Input 2 3 5 2 8 5" xfId="11001" xr:uid="{00000000-0005-0000-0000-0000E92A0000}"/>
    <cellStyle name="Input 2 3 5 2 8 6" xfId="11002" xr:uid="{00000000-0005-0000-0000-0000EA2A0000}"/>
    <cellStyle name="Input 2 3 5 2 9" xfId="11003" xr:uid="{00000000-0005-0000-0000-0000EB2A0000}"/>
    <cellStyle name="Input 2 3 5 2 9 2" xfId="11004" xr:uid="{00000000-0005-0000-0000-0000EC2A0000}"/>
    <cellStyle name="Input 2 3 5 2 9 2 2" xfId="11005" xr:uid="{00000000-0005-0000-0000-0000ED2A0000}"/>
    <cellStyle name="Input 2 3 5 2 9 2 3" xfId="11006" xr:uid="{00000000-0005-0000-0000-0000EE2A0000}"/>
    <cellStyle name="Input 2 3 5 2 9 2 4" xfId="11007" xr:uid="{00000000-0005-0000-0000-0000EF2A0000}"/>
    <cellStyle name="Input 2 3 5 2 9 3" xfId="11008" xr:uid="{00000000-0005-0000-0000-0000F02A0000}"/>
    <cellStyle name="Input 2 3 5 2 9 4" xfId="11009" xr:uid="{00000000-0005-0000-0000-0000F12A0000}"/>
    <cellStyle name="Input 2 3 5 2 9 5" xfId="11010" xr:uid="{00000000-0005-0000-0000-0000F22A0000}"/>
    <cellStyle name="Input 2 3 5 2 9 6" xfId="11011" xr:uid="{00000000-0005-0000-0000-0000F32A0000}"/>
    <cellStyle name="Input 2 3 5 3" xfId="11012" xr:uid="{00000000-0005-0000-0000-0000F42A0000}"/>
    <cellStyle name="Input 2 3 5 3 2" xfId="11013" xr:uid="{00000000-0005-0000-0000-0000F52A0000}"/>
    <cellStyle name="Input 2 3 5 3 2 2" xfId="11014" xr:uid="{00000000-0005-0000-0000-0000F62A0000}"/>
    <cellStyle name="Input 2 3 5 3 2 3" xfId="11015" xr:uid="{00000000-0005-0000-0000-0000F72A0000}"/>
    <cellStyle name="Input 2 3 5 3 2 4" xfId="11016" xr:uid="{00000000-0005-0000-0000-0000F82A0000}"/>
    <cellStyle name="Input 2 3 5 3 3" xfId="11017" xr:uid="{00000000-0005-0000-0000-0000F92A0000}"/>
    <cellStyle name="Input 2 3 5 3 4" xfId="11018" xr:uid="{00000000-0005-0000-0000-0000FA2A0000}"/>
    <cellStyle name="Input 2 3 5 3 5" xfId="11019" xr:uid="{00000000-0005-0000-0000-0000FB2A0000}"/>
    <cellStyle name="Input 2 3 5 3 6" xfId="11020" xr:uid="{00000000-0005-0000-0000-0000FC2A0000}"/>
    <cellStyle name="Input 2 3 5 4" xfId="11021" xr:uid="{00000000-0005-0000-0000-0000FD2A0000}"/>
    <cellStyle name="Input 2 3 5 4 2" xfId="11022" xr:uid="{00000000-0005-0000-0000-0000FE2A0000}"/>
    <cellStyle name="Input 2 3 5 4 3" xfId="11023" xr:uid="{00000000-0005-0000-0000-0000FF2A0000}"/>
    <cellStyle name="Input 2 3 5 4 4" xfId="11024" xr:uid="{00000000-0005-0000-0000-0000002B0000}"/>
    <cellStyle name="Input 2 3 5 5" xfId="11025" xr:uid="{00000000-0005-0000-0000-0000012B0000}"/>
    <cellStyle name="Input 2 3 5 6" xfId="11026" xr:uid="{00000000-0005-0000-0000-0000022B0000}"/>
    <cellStyle name="Input 2 3 6" xfId="11027" xr:uid="{00000000-0005-0000-0000-0000032B0000}"/>
    <cellStyle name="Input 2 4" xfId="11028" xr:uid="{00000000-0005-0000-0000-0000042B0000}"/>
    <cellStyle name="Input 2 5" xfId="11029" xr:uid="{00000000-0005-0000-0000-0000052B0000}"/>
    <cellStyle name="Input 2 5 2" xfId="11030" xr:uid="{00000000-0005-0000-0000-0000062B0000}"/>
    <cellStyle name="Input 2 5 2 10" xfId="11031" xr:uid="{00000000-0005-0000-0000-0000072B0000}"/>
    <cellStyle name="Input 2 5 2 10 2" xfId="11032" xr:uid="{00000000-0005-0000-0000-0000082B0000}"/>
    <cellStyle name="Input 2 5 2 10 3" xfId="11033" xr:uid="{00000000-0005-0000-0000-0000092B0000}"/>
    <cellStyle name="Input 2 5 2 10 4" xfId="11034" xr:uid="{00000000-0005-0000-0000-00000A2B0000}"/>
    <cellStyle name="Input 2 5 2 11" xfId="11035" xr:uid="{00000000-0005-0000-0000-00000B2B0000}"/>
    <cellStyle name="Input 2 5 2 11 2" xfId="11036" xr:uid="{00000000-0005-0000-0000-00000C2B0000}"/>
    <cellStyle name="Input 2 5 2 11 3" xfId="11037" xr:uid="{00000000-0005-0000-0000-00000D2B0000}"/>
    <cellStyle name="Input 2 5 2 11 4" xfId="11038" xr:uid="{00000000-0005-0000-0000-00000E2B0000}"/>
    <cellStyle name="Input 2 5 2 12" xfId="11039" xr:uid="{00000000-0005-0000-0000-00000F2B0000}"/>
    <cellStyle name="Input 2 5 2 13" xfId="11040" xr:uid="{00000000-0005-0000-0000-0000102B0000}"/>
    <cellStyle name="Input 2 5 2 14" xfId="11041" xr:uid="{00000000-0005-0000-0000-0000112B0000}"/>
    <cellStyle name="Input 2 5 2 2" xfId="11042" xr:uid="{00000000-0005-0000-0000-0000122B0000}"/>
    <cellStyle name="Input 2 5 2 2 2" xfId="11043" xr:uid="{00000000-0005-0000-0000-0000132B0000}"/>
    <cellStyle name="Input 2 5 2 2 2 2" xfId="11044" xr:uid="{00000000-0005-0000-0000-0000142B0000}"/>
    <cellStyle name="Input 2 5 2 2 2 2 2" xfId="11045" xr:uid="{00000000-0005-0000-0000-0000152B0000}"/>
    <cellStyle name="Input 2 5 2 2 2 2 2 2" xfId="11046" xr:uid="{00000000-0005-0000-0000-0000162B0000}"/>
    <cellStyle name="Input 2 5 2 2 2 2 2 3" xfId="11047" xr:uid="{00000000-0005-0000-0000-0000172B0000}"/>
    <cellStyle name="Input 2 5 2 2 2 2 2 4" xfId="11048" xr:uid="{00000000-0005-0000-0000-0000182B0000}"/>
    <cellStyle name="Input 2 5 2 2 2 2 3" xfId="11049" xr:uid="{00000000-0005-0000-0000-0000192B0000}"/>
    <cellStyle name="Input 2 5 2 2 2 2 4" xfId="11050" xr:uid="{00000000-0005-0000-0000-00001A2B0000}"/>
    <cellStyle name="Input 2 5 2 2 2 2 5" xfId="11051" xr:uid="{00000000-0005-0000-0000-00001B2B0000}"/>
    <cellStyle name="Input 2 5 2 2 2 2 6" xfId="11052" xr:uid="{00000000-0005-0000-0000-00001C2B0000}"/>
    <cellStyle name="Input 2 5 2 2 2 3" xfId="11053" xr:uid="{00000000-0005-0000-0000-00001D2B0000}"/>
    <cellStyle name="Input 2 5 2 2 2 3 2" xfId="11054" xr:uid="{00000000-0005-0000-0000-00001E2B0000}"/>
    <cellStyle name="Input 2 5 2 2 2 3 3" xfId="11055" xr:uid="{00000000-0005-0000-0000-00001F2B0000}"/>
    <cellStyle name="Input 2 5 2 2 2 3 4" xfId="11056" xr:uid="{00000000-0005-0000-0000-0000202B0000}"/>
    <cellStyle name="Input 2 5 2 2 2 4" xfId="11057" xr:uid="{00000000-0005-0000-0000-0000212B0000}"/>
    <cellStyle name="Input 2 5 2 2 2 5" xfId="11058" xr:uid="{00000000-0005-0000-0000-0000222B0000}"/>
    <cellStyle name="Input 2 5 2 2 2 6" xfId="11059" xr:uid="{00000000-0005-0000-0000-0000232B0000}"/>
    <cellStyle name="Input 2 5 2 2 2 7" xfId="11060" xr:uid="{00000000-0005-0000-0000-0000242B0000}"/>
    <cellStyle name="Input 2 5 2 2 3" xfId="11061" xr:uid="{00000000-0005-0000-0000-0000252B0000}"/>
    <cellStyle name="Input 2 5 2 2 3 2" xfId="11062" xr:uid="{00000000-0005-0000-0000-0000262B0000}"/>
    <cellStyle name="Input 2 5 2 2 3 2 2" xfId="11063" xr:uid="{00000000-0005-0000-0000-0000272B0000}"/>
    <cellStyle name="Input 2 5 2 2 3 2 3" xfId="11064" xr:uid="{00000000-0005-0000-0000-0000282B0000}"/>
    <cellStyle name="Input 2 5 2 2 3 2 4" xfId="11065" xr:uid="{00000000-0005-0000-0000-0000292B0000}"/>
    <cellStyle name="Input 2 5 2 2 3 3" xfId="11066" xr:uid="{00000000-0005-0000-0000-00002A2B0000}"/>
    <cellStyle name="Input 2 5 2 2 3 4" xfId="11067" xr:uid="{00000000-0005-0000-0000-00002B2B0000}"/>
    <cellStyle name="Input 2 5 2 2 3 5" xfId="11068" xr:uid="{00000000-0005-0000-0000-00002C2B0000}"/>
    <cellStyle name="Input 2 5 2 2 3 6" xfId="11069" xr:uid="{00000000-0005-0000-0000-00002D2B0000}"/>
    <cellStyle name="Input 2 5 2 2 4" xfId="11070" xr:uid="{00000000-0005-0000-0000-00002E2B0000}"/>
    <cellStyle name="Input 2 5 2 2 4 2" xfId="11071" xr:uid="{00000000-0005-0000-0000-00002F2B0000}"/>
    <cellStyle name="Input 2 5 2 2 4 2 2" xfId="11072" xr:uid="{00000000-0005-0000-0000-0000302B0000}"/>
    <cellStyle name="Input 2 5 2 2 4 2 3" xfId="11073" xr:uid="{00000000-0005-0000-0000-0000312B0000}"/>
    <cellStyle name="Input 2 5 2 2 4 2 4" xfId="11074" xr:uid="{00000000-0005-0000-0000-0000322B0000}"/>
    <cellStyle name="Input 2 5 2 2 4 3" xfId="11075" xr:uid="{00000000-0005-0000-0000-0000332B0000}"/>
    <cellStyle name="Input 2 5 2 2 4 4" xfId="11076" xr:uid="{00000000-0005-0000-0000-0000342B0000}"/>
    <cellStyle name="Input 2 5 2 2 4 5" xfId="11077" xr:uid="{00000000-0005-0000-0000-0000352B0000}"/>
    <cellStyle name="Input 2 5 2 2 4 6" xfId="11078" xr:uid="{00000000-0005-0000-0000-0000362B0000}"/>
    <cellStyle name="Input 2 5 2 2 5" xfId="11079" xr:uid="{00000000-0005-0000-0000-0000372B0000}"/>
    <cellStyle name="Input 2 5 2 2 5 2" xfId="11080" xr:uid="{00000000-0005-0000-0000-0000382B0000}"/>
    <cellStyle name="Input 2 5 2 2 5 3" xfId="11081" xr:uid="{00000000-0005-0000-0000-0000392B0000}"/>
    <cellStyle name="Input 2 5 2 2 5 4" xfId="11082" xr:uid="{00000000-0005-0000-0000-00003A2B0000}"/>
    <cellStyle name="Input 2 5 2 2 6" xfId="11083" xr:uid="{00000000-0005-0000-0000-00003B2B0000}"/>
    <cellStyle name="Input 2 5 2 2 6 2" xfId="11084" xr:uid="{00000000-0005-0000-0000-00003C2B0000}"/>
    <cellStyle name="Input 2 5 2 2 6 3" xfId="11085" xr:uid="{00000000-0005-0000-0000-00003D2B0000}"/>
    <cellStyle name="Input 2 5 2 2 6 4" xfId="11086" xr:uid="{00000000-0005-0000-0000-00003E2B0000}"/>
    <cellStyle name="Input 2 5 2 2 7" xfId="11087" xr:uid="{00000000-0005-0000-0000-00003F2B0000}"/>
    <cellStyle name="Input 2 5 2 2 8" xfId="11088" xr:uid="{00000000-0005-0000-0000-0000402B0000}"/>
    <cellStyle name="Input 2 5 2 2 9" xfId="11089" xr:uid="{00000000-0005-0000-0000-0000412B0000}"/>
    <cellStyle name="Input 2 5 2 3" xfId="11090" xr:uid="{00000000-0005-0000-0000-0000422B0000}"/>
    <cellStyle name="Input 2 5 2 3 2" xfId="11091" xr:uid="{00000000-0005-0000-0000-0000432B0000}"/>
    <cellStyle name="Input 2 5 2 3 2 2" xfId="11092" xr:uid="{00000000-0005-0000-0000-0000442B0000}"/>
    <cellStyle name="Input 2 5 2 3 2 2 2" xfId="11093" xr:uid="{00000000-0005-0000-0000-0000452B0000}"/>
    <cellStyle name="Input 2 5 2 3 2 2 3" xfId="11094" xr:uid="{00000000-0005-0000-0000-0000462B0000}"/>
    <cellStyle name="Input 2 5 2 3 2 2 4" xfId="11095" xr:uid="{00000000-0005-0000-0000-0000472B0000}"/>
    <cellStyle name="Input 2 5 2 3 2 3" xfId="11096" xr:uid="{00000000-0005-0000-0000-0000482B0000}"/>
    <cellStyle name="Input 2 5 2 3 2 4" xfId="11097" xr:uid="{00000000-0005-0000-0000-0000492B0000}"/>
    <cellStyle name="Input 2 5 2 3 2 5" xfId="11098" xr:uid="{00000000-0005-0000-0000-00004A2B0000}"/>
    <cellStyle name="Input 2 5 2 3 2 6" xfId="11099" xr:uid="{00000000-0005-0000-0000-00004B2B0000}"/>
    <cellStyle name="Input 2 5 2 3 3" xfId="11100" xr:uid="{00000000-0005-0000-0000-00004C2B0000}"/>
    <cellStyle name="Input 2 5 2 3 3 2" xfId="11101" xr:uid="{00000000-0005-0000-0000-00004D2B0000}"/>
    <cellStyle name="Input 2 5 2 3 3 2 2" xfId="11102" xr:uid="{00000000-0005-0000-0000-00004E2B0000}"/>
    <cellStyle name="Input 2 5 2 3 3 2 3" xfId="11103" xr:uid="{00000000-0005-0000-0000-00004F2B0000}"/>
    <cellStyle name="Input 2 5 2 3 3 2 4" xfId="11104" xr:uid="{00000000-0005-0000-0000-0000502B0000}"/>
    <cellStyle name="Input 2 5 2 3 3 3" xfId="11105" xr:uid="{00000000-0005-0000-0000-0000512B0000}"/>
    <cellStyle name="Input 2 5 2 3 3 4" xfId="11106" xr:uid="{00000000-0005-0000-0000-0000522B0000}"/>
    <cellStyle name="Input 2 5 2 3 3 5" xfId="11107" xr:uid="{00000000-0005-0000-0000-0000532B0000}"/>
    <cellStyle name="Input 2 5 2 3 3 6" xfId="11108" xr:uid="{00000000-0005-0000-0000-0000542B0000}"/>
    <cellStyle name="Input 2 5 2 3 4" xfId="11109" xr:uid="{00000000-0005-0000-0000-0000552B0000}"/>
    <cellStyle name="Input 2 5 2 3 4 2" xfId="11110" xr:uid="{00000000-0005-0000-0000-0000562B0000}"/>
    <cellStyle name="Input 2 5 2 3 4 3" xfId="11111" xr:uid="{00000000-0005-0000-0000-0000572B0000}"/>
    <cellStyle name="Input 2 5 2 3 4 4" xfId="11112" xr:uid="{00000000-0005-0000-0000-0000582B0000}"/>
    <cellStyle name="Input 2 5 2 3 5" xfId="11113" xr:uid="{00000000-0005-0000-0000-0000592B0000}"/>
    <cellStyle name="Input 2 5 2 3 5 2" xfId="11114" xr:uid="{00000000-0005-0000-0000-00005A2B0000}"/>
    <cellStyle name="Input 2 5 2 3 5 3" xfId="11115" xr:uid="{00000000-0005-0000-0000-00005B2B0000}"/>
    <cellStyle name="Input 2 5 2 3 5 4" xfId="11116" xr:uid="{00000000-0005-0000-0000-00005C2B0000}"/>
    <cellStyle name="Input 2 5 2 3 6" xfId="11117" xr:uid="{00000000-0005-0000-0000-00005D2B0000}"/>
    <cellStyle name="Input 2 5 2 3 7" xfId="11118" xr:uid="{00000000-0005-0000-0000-00005E2B0000}"/>
    <cellStyle name="Input 2 5 2 3 8" xfId="11119" xr:uid="{00000000-0005-0000-0000-00005F2B0000}"/>
    <cellStyle name="Input 2 5 2 4" xfId="11120" xr:uid="{00000000-0005-0000-0000-0000602B0000}"/>
    <cellStyle name="Input 2 5 2 4 2" xfId="11121" xr:uid="{00000000-0005-0000-0000-0000612B0000}"/>
    <cellStyle name="Input 2 5 2 4 2 2" xfId="11122" xr:uid="{00000000-0005-0000-0000-0000622B0000}"/>
    <cellStyle name="Input 2 5 2 4 2 2 2" xfId="11123" xr:uid="{00000000-0005-0000-0000-0000632B0000}"/>
    <cellStyle name="Input 2 5 2 4 2 2 3" xfId="11124" xr:uid="{00000000-0005-0000-0000-0000642B0000}"/>
    <cellStyle name="Input 2 5 2 4 2 2 4" xfId="11125" xr:uid="{00000000-0005-0000-0000-0000652B0000}"/>
    <cellStyle name="Input 2 5 2 4 2 3" xfId="11126" xr:uid="{00000000-0005-0000-0000-0000662B0000}"/>
    <cellStyle name="Input 2 5 2 4 2 4" xfId="11127" xr:uid="{00000000-0005-0000-0000-0000672B0000}"/>
    <cellStyle name="Input 2 5 2 4 2 5" xfId="11128" xr:uid="{00000000-0005-0000-0000-0000682B0000}"/>
    <cellStyle name="Input 2 5 2 4 2 6" xfId="11129" xr:uid="{00000000-0005-0000-0000-0000692B0000}"/>
    <cellStyle name="Input 2 5 2 4 3" xfId="11130" xr:uid="{00000000-0005-0000-0000-00006A2B0000}"/>
    <cellStyle name="Input 2 5 2 4 3 2" xfId="11131" xr:uid="{00000000-0005-0000-0000-00006B2B0000}"/>
    <cellStyle name="Input 2 5 2 4 3 2 2" xfId="11132" xr:uid="{00000000-0005-0000-0000-00006C2B0000}"/>
    <cellStyle name="Input 2 5 2 4 3 2 3" xfId="11133" xr:uid="{00000000-0005-0000-0000-00006D2B0000}"/>
    <cellStyle name="Input 2 5 2 4 3 2 4" xfId="11134" xr:uid="{00000000-0005-0000-0000-00006E2B0000}"/>
    <cellStyle name="Input 2 5 2 4 3 3" xfId="11135" xr:uid="{00000000-0005-0000-0000-00006F2B0000}"/>
    <cellStyle name="Input 2 5 2 4 3 4" xfId="11136" xr:uid="{00000000-0005-0000-0000-0000702B0000}"/>
    <cellStyle name="Input 2 5 2 4 3 5" xfId="11137" xr:uid="{00000000-0005-0000-0000-0000712B0000}"/>
    <cellStyle name="Input 2 5 2 4 3 6" xfId="11138" xr:uid="{00000000-0005-0000-0000-0000722B0000}"/>
    <cellStyle name="Input 2 5 2 4 4" xfId="11139" xr:uid="{00000000-0005-0000-0000-0000732B0000}"/>
    <cellStyle name="Input 2 5 2 4 4 2" xfId="11140" xr:uid="{00000000-0005-0000-0000-0000742B0000}"/>
    <cellStyle name="Input 2 5 2 4 4 3" xfId="11141" xr:uid="{00000000-0005-0000-0000-0000752B0000}"/>
    <cellStyle name="Input 2 5 2 4 4 4" xfId="11142" xr:uid="{00000000-0005-0000-0000-0000762B0000}"/>
    <cellStyle name="Input 2 5 2 4 5" xfId="11143" xr:uid="{00000000-0005-0000-0000-0000772B0000}"/>
    <cellStyle name="Input 2 5 2 4 5 2" xfId="11144" xr:uid="{00000000-0005-0000-0000-0000782B0000}"/>
    <cellStyle name="Input 2 5 2 4 5 3" xfId="11145" xr:uid="{00000000-0005-0000-0000-0000792B0000}"/>
    <cellStyle name="Input 2 5 2 4 5 4" xfId="11146" xr:uid="{00000000-0005-0000-0000-00007A2B0000}"/>
    <cellStyle name="Input 2 5 2 4 6" xfId="11147" xr:uid="{00000000-0005-0000-0000-00007B2B0000}"/>
    <cellStyle name="Input 2 5 2 4 7" xfId="11148" xr:uid="{00000000-0005-0000-0000-00007C2B0000}"/>
    <cellStyle name="Input 2 5 2 4 8" xfId="11149" xr:uid="{00000000-0005-0000-0000-00007D2B0000}"/>
    <cellStyle name="Input 2 5 2 5" xfId="11150" xr:uid="{00000000-0005-0000-0000-00007E2B0000}"/>
    <cellStyle name="Input 2 5 2 5 10" xfId="11151" xr:uid="{00000000-0005-0000-0000-00007F2B0000}"/>
    <cellStyle name="Input 2 5 2 5 2" xfId="11152" xr:uid="{00000000-0005-0000-0000-0000802B0000}"/>
    <cellStyle name="Input 2 5 2 5 2 2" xfId="11153" xr:uid="{00000000-0005-0000-0000-0000812B0000}"/>
    <cellStyle name="Input 2 5 2 5 2 2 2" xfId="11154" xr:uid="{00000000-0005-0000-0000-0000822B0000}"/>
    <cellStyle name="Input 2 5 2 5 2 2 3" xfId="11155" xr:uid="{00000000-0005-0000-0000-0000832B0000}"/>
    <cellStyle name="Input 2 5 2 5 2 2 4" xfId="11156" xr:uid="{00000000-0005-0000-0000-0000842B0000}"/>
    <cellStyle name="Input 2 5 2 5 2 3" xfId="11157" xr:uid="{00000000-0005-0000-0000-0000852B0000}"/>
    <cellStyle name="Input 2 5 2 5 2 4" xfId="11158" xr:uid="{00000000-0005-0000-0000-0000862B0000}"/>
    <cellStyle name="Input 2 5 2 5 2 5" xfId="11159" xr:uid="{00000000-0005-0000-0000-0000872B0000}"/>
    <cellStyle name="Input 2 5 2 5 2 6" xfId="11160" xr:uid="{00000000-0005-0000-0000-0000882B0000}"/>
    <cellStyle name="Input 2 5 2 5 3" xfId="11161" xr:uid="{00000000-0005-0000-0000-0000892B0000}"/>
    <cellStyle name="Input 2 5 2 5 3 2" xfId="11162" xr:uid="{00000000-0005-0000-0000-00008A2B0000}"/>
    <cellStyle name="Input 2 5 2 5 3 2 2" xfId="11163" xr:uid="{00000000-0005-0000-0000-00008B2B0000}"/>
    <cellStyle name="Input 2 5 2 5 3 2 3" xfId="11164" xr:uid="{00000000-0005-0000-0000-00008C2B0000}"/>
    <cellStyle name="Input 2 5 2 5 3 2 4" xfId="11165" xr:uid="{00000000-0005-0000-0000-00008D2B0000}"/>
    <cellStyle name="Input 2 5 2 5 3 3" xfId="11166" xr:uid="{00000000-0005-0000-0000-00008E2B0000}"/>
    <cellStyle name="Input 2 5 2 5 3 4" xfId="11167" xr:uid="{00000000-0005-0000-0000-00008F2B0000}"/>
    <cellStyle name="Input 2 5 2 5 3 5" xfId="11168" xr:uid="{00000000-0005-0000-0000-0000902B0000}"/>
    <cellStyle name="Input 2 5 2 5 3 6" xfId="11169" xr:uid="{00000000-0005-0000-0000-0000912B0000}"/>
    <cellStyle name="Input 2 5 2 5 4" xfId="11170" xr:uid="{00000000-0005-0000-0000-0000922B0000}"/>
    <cellStyle name="Input 2 5 2 5 4 2" xfId="11171" xr:uid="{00000000-0005-0000-0000-0000932B0000}"/>
    <cellStyle name="Input 2 5 2 5 4 2 2" xfId="11172" xr:uid="{00000000-0005-0000-0000-0000942B0000}"/>
    <cellStyle name="Input 2 5 2 5 4 2 3" xfId="11173" xr:uid="{00000000-0005-0000-0000-0000952B0000}"/>
    <cellStyle name="Input 2 5 2 5 4 2 4" xfId="11174" xr:uid="{00000000-0005-0000-0000-0000962B0000}"/>
    <cellStyle name="Input 2 5 2 5 4 3" xfId="11175" xr:uid="{00000000-0005-0000-0000-0000972B0000}"/>
    <cellStyle name="Input 2 5 2 5 4 4" xfId="11176" xr:uid="{00000000-0005-0000-0000-0000982B0000}"/>
    <cellStyle name="Input 2 5 2 5 4 5" xfId="11177" xr:uid="{00000000-0005-0000-0000-0000992B0000}"/>
    <cellStyle name="Input 2 5 2 5 4 6" xfId="11178" xr:uid="{00000000-0005-0000-0000-00009A2B0000}"/>
    <cellStyle name="Input 2 5 2 5 5" xfId="11179" xr:uid="{00000000-0005-0000-0000-00009B2B0000}"/>
    <cellStyle name="Input 2 5 2 5 5 2" xfId="11180" xr:uid="{00000000-0005-0000-0000-00009C2B0000}"/>
    <cellStyle name="Input 2 5 2 5 5 3" xfId="11181" xr:uid="{00000000-0005-0000-0000-00009D2B0000}"/>
    <cellStyle name="Input 2 5 2 5 5 4" xfId="11182" xr:uid="{00000000-0005-0000-0000-00009E2B0000}"/>
    <cellStyle name="Input 2 5 2 5 6" xfId="11183" xr:uid="{00000000-0005-0000-0000-00009F2B0000}"/>
    <cellStyle name="Input 2 5 2 5 6 2" xfId="11184" xr:uid="{00000000-0005-0000-0000-0000A02B0000}"/>
    <cellStyle name="Input 2 5 2 5 6 3" xfId="11185" xr:uid="{00000000-0005-0000-0000-0000A12B0000}"/>
    <cellStyle name="Input 2 5 2 5 6 4" xfId="11186" xr:uid="{00000000-0005-0000-0000-0000A22B0000}"/>
    <cellStyle name="Input 2 5 2 5 7" xfId="11187" xr:uid="{00000000-0005-0000-0000-0000A32B0000}"/>
    <cellStyle name="Input 2 5 2 5 8" xfId="11188" xr:uid="{00000000-0005-0000-0000-0000A42B0000}"/>
    <cellStyle name="Input 2 5 2 5 9" xfId="11189" xr:uid="{00000000-0005-0000-0000-0000A52B0000}"/>
    <cellStyle name="Input 2 5 2 6" xfId="11190" xr:uid="{00000000-0005-0000-0000-0000A62B0000}"/>
    <cellStyle name="Input 2 5 2 6 2" xfId="11191" xr:uid="{00000000-0005-0000-0000-0000A72B0000}"/>
    <cellStyle name="Input 2 5 2 6 2 2" xfId="11192" xr:uid="{00000000-0005-0000-0000-0000A82B0000}"/>
    <cellStyle name="Input 2 5 2 6 2 2 2" xfId="11193" xr:uid="{00000000-0005-0000-0000-0000A92B0000}"/>
    <cellStyle name="Input 2 5 2 6 2 2 3" xfId="11194" xr:uid="{00000000-0005-0000-0000-0000AA2B0000}"/>
    <cellStyle name="Input 2 5 2 6 2 2 4" xfId="11195" xr:uid="{00000000-0005-0000-0000-0000AB2B0000}"/>
    <cellStyle name="Input 2 5 2 6 2 3" xfId="11196" xr:uid="{00000000-0005-0000-0000-0000AC2B0000}"/>
    <cellStyle name="Input 2 5 2 6 2 4" xfId="11197" xr:uid="{00000000-0005-0000-0000-0000AD2B0000}"/>
    <cellStyle name="Input 2 5 2 6 2 5" xfId="11198" xr:uid="{00000000-0005-0000-0000-0000AE2B0000}"/>
    <cellStyle name="Input 2 5 2 6 2 6" xfId="11199" xr:uid="{00000000-0005-0000-0000-0000AF2B0000}"/>
    <cellStyle name="Input 2 5 2 6 3" xfId="11200" xr:uid="{00000000-0005-0000-0000-0000B02B0000}"/>
    <cellStyle name="Input 2 5 2 6 3 2" xfId="11201" xr:uid="{00000000-0005-0000-0000-0000B12B0000}"/>
    <cellStyle name="Input 2 5 2 6 3 2 2" xfId="11202" xr:uid="{00000000-0005-0000-0000-0000B22B0000}"/>
    <cellStyle name="Input 2 5 2 6 3 2 3" xfId="11203" xr:uid="{00000000-0005-0000-0000-0000B32B0000}"/>
    <cellStyle name="Input 2 5 2 6 3 2 4" xfId="11204" xr:uid="{00000000-0005-0000-0000-0000B42B0000}"/>
    <cellStyle name="Input 2 5 2 6 3 3" xfId="11205" xr:uid="{00000000-0005-0000-0000-0000B52B0000}"/>
    <cellStyle name="Input 2 5 2 6 3 4" xfId="11206" xr:uid="{00000000-0005-0000-0000-0000B62B0000}"/>
    <cellStyle name="Input 2 5 2 6 3 5" xfId="11207" xr:uid="{00000000-0005-0000-0000-0000B72B0000}"/>
    <cellStyle name="Input 2 5 2 6 3 6" xfId="11208" xr:uid="{00000000-0005-0000-0000-0000B82B0000}"/>
    <cellStyle name="Input 2 5 2 6 4" xfId="11209" xr:uid="{00000000-0005-0000-0000-0000B92B0000}"/>
    <cellStyle name="Input 2 5 2 6 4 2" xfId="11210" xr:uid="{00000000-0005-0000-0000-0000BA2B0000}"/>
    <cellStyle name="Input 2 5 2 6 4 3" xfId="11211" xr:uid="{00000000-0005-0000-0000-0000BB2B0000}"/>
    <cellStyle name="Input 2 5 2 6 4 4" xfId="11212" xr:uid="{00000000-0005-0000-0000-0000BC2B0000}"/>
    <cellStyle name="Input 2 5 2 6 5" xfId="11213" xr:uid="{00000000-0005-0000-0000-0000BD2B0000}"/>
    <cellStyle name="Input 2 5 2 6 5 2" xfId="11214" xr:uid="{00000000-0005-0000-0000-0000BE2B0000}"/>
    <cellStyle name="Input 2 5 2 6 5 3" xfId="11215" xr:uid="{00000000-0005-0000-0000-0000BF2B0000}"/>
    <cellStyle name="Input 2 5 2 6 5 4" xfId="11216" xr:uid="{00000000-0005-0000-0000-0000C02B0000}"/>
    <cellStyle name="Input 2 5 2 6 6" xfId="11217" xr:uid="{00000000-0005-0000-0000-0000C12B0000}"/>
    <cellStyle name="Input 2 5 2 6 7" xfId="11218" xr:uid="{00000000-0005-0000-0000-0000C22B0000}"/>
    <cellStyle name="Input 2 5 2 6 8" xfId="11219" xr:uid="{00000000-0005-0000-0000-0000C32B0000}"/>
    <cellStyle name="Input 2 5 2 7" xfId="11220" xr:uid="{00000000-0005-0000-0000-0000C42B0000}"/>
    <cellStyle name="Input 2 5 2 7 2" xfId="11221" xr:uid="{00000000-0005-0000-0000-0000C52B0000}"/>
    <cellStyle name="Input 2 5 2 7 2 2" xfId="11222" xr:uid="{00000000-0005-0000-0000-0000C62B0000}"/>
    <cellStyle name="Input 2 5 2 7 2 2 2" xfId="11223" xr:uid="{00000000-0005-0000-0000-0000C72B0000}"/>
    <cellStyle name="Input 2 5 2 7 2 2 3" xfId="11224" xr:uid="{00000000-0005-0000-0000-0000C82B0000}"/>
    <cellStyle name="Input 2 5 2 7 2 2 4" xfId="11225" xr:uid="{00000000-0005-0000-0000-0000C92B0000}"/>
    <cellStyle name="Input 2 5 2 7 2 3" xfId="11226" xr:uid="{00000000-0005-0000-0000-0000CA2B0000}"/>
    <cellStyle name="Input 2 5 2 7 2 4" xfId="11227" xr:uid="{00000000-0005-0000-0000-0000CB2B0000}"/>
    <cellStyle name="Input 2 5 2 7 2 5" xfId="11228" xr:uid="{00000000-0005-0000-0000-0000CC2B0000}"/>
    <cellStyle name="Input 2 5 2 7 2 6" xfId="11229" xr:uid="{00000000-0005-0000-0000-0000CD2B0000}"/>
    <cellStyle name="Input 2 5 2 7 3" xfId="11230" xr:uid="{00000000-0005-0000-0000-0000CE2B0000}"/>
    <cellStyle name="Input 2 5 2 7 3 2" xfId="11231" xr:uid="{00000000-0005-0000-0000-0000CF2B0000}"/>
    <cellStyle name="Input 2 5 2 7 3 3" xfId="11232" xr:uid="{00000000-0005-0000-0000-0000D02B0000}"/>
    <cellStyle name="Input 2 5 2 7 3 4" xfId="11233" xr:uid="{00000000-0005-0000-0000-0000D12B0000}"/>
    <cellStyle name="Input 2 5 2 7 4" xfId="11234" xr:uid="{00000000-0005-0000-0000-0000D22B0000}"/>
    <cellStyle name="Input 2 5 2 7 5" xfId="11235" xr:uid="{00000000-0005-0000-0000-0000D32B0000}"/>
    <cellStyle name="Input 2 5 2 7 6" xfId="11236" xr:uid="{00000000-0005-0000-0000-0000D42B0000}"/>
    <cellStyle name="Input 2 5 2 7 7" xfId="11237" xr:uid="{00000000-0005-0000-0000-0000D52B0000}"/>
    <cellStyle name="Input 2 5 2 8" xfId="11238" xr:uid="{00000000-0005-0000-0000-0000D62B0000}"/>
    <cellStyle name="Input 2 5 2 8 2" xfId="11239" xr:uid="{00000000-0005-0000-0000-0000D72B0000}"/>
    <cellStyle name="Input 2 5 2 8 2 2" xfId="11240" xr:uid="{00000000-0005-0000-0000-0000D82B0000}"/>
    <cellStyle name="Input 2 5 2 8 2 3" xfId="11241" xr:uid="{00000000-0005-0000-0000-0000D92B0000}"/>
    <cellStyle name="Input 2 5 2 8 2 4" xfId="11242" xr:uid="{00000000-0005-0000-0000-0000DA2B0000}"/>
    <cellStyle name="Input 2 5 2 8 3" xfId="11243" xr:uid="{00000000-0005-0000-0000-0000DB2B0000}"/>
    <cellStyle name="Input 2 5 2 8 4" xfId="11244" xr:uid="{00000000-0005-0000-0000-0000DC2B0000}"/>
    <cellStyle name="Input 2 5 2 8 5" xfId="11245" xr:uid="{00000000-0005-0000-0000-0000DD2B0000}"/>
    <cellStyle name="Input 2 5 2 8 6" xfId="11246" xr:uid="{00000000-0005-0000-0000-0000DE2B0000}"/>
    <cellStyle name="Input 2 5 2 9" xfId="11247" xr:uid="{00000000-0005-0000-0000-0000DF2B0000}"/>
    <cellStyle name="Input 2 5 2 9 2" xfId="11248" xr:uid="{00000000-0005-0000-0000-0000E02B0000}"/>
    <cellStyle name="Input 2 5 2 9 2 2" xfId="11249" xr:uid="{00000000-0005-0000-0000-0000E12B0000}"/>
    <cellStyle name="Input 2 5 2 9 2 3" xfId="11250" xr:uid="{00000000-0005-0000-0000-0000E22B0000}"/>
    <cellStyle name="Input 2 5 2 9 2 4" xfId="11251" xr:uid="{00000000-0005-0000-0000-0000E32B0000}"/>
    <cellStyle name="Input 2 5 2 9 3" xfId="11252" xr:uid="{00000000-0005-0000-0000-0000E42B0000}"/>
    <cellStyle name="Input 2 5 2 9 4" xfId="11253" xr:uid="{00000000-0005-0000-0000-0000E52B0000}"/>
    <cellStyle name="Input 2 5 2 9 5" xfId="11254" xr:uid="{00000000-0005-0000-0000-0000E62B0000}"/>
    <cellStyle name="Input 2 5 2 9 6" xfId="11255" xr:uid="{00000000-0005-0000-0000-0000E72B0000}"/>
    <cellStyle name="Input 2 5 3" xfId="11256" xr:uid="{00000000-0005-0000-0000-0000E82B0000}"/>
    <cellStyle name="Input 2 5 3 2" xfId="11257" xr:uid="{00000000-0005-0000-0000-0000E92B0000}"/>
    <cellStyle name="Input 2 5 3 2 2" xfId="11258" xr:uid="{00000000-0005-0000-0000-0000EA2B0000}"/>
    <cellStyle name="Input 2 5 3 2 3" xfId="11259" xr:uid="{00000000-0005-0000-0000-0000EB2B0000}"/>
    <cellStyle name="Input 2 5 3 2 4" xfId="11260" xr:uid="{00000000-0005-0000-0000-0000EC2B0000}"/>
    <cellStyle name="Input 2 5 3 3" xfId="11261" xr:uid="{00000000-0005-0000-0000-0000ED2B0000}"/>
    <cellStyle name="Input 2 5 3 4" xfId="11262" xr:uid="{00000000-0005-0000-0000-0000EE2B0000}"/>
    <cellStyle name="Input 2 5 3 5" xfId="11263" xr:uid="{00000000-0005-0000-0000-0000EF2B0000}"/>
    <cellStyle name="Input 2 5 3 6" xfId="11264" xr:uid="{00000000-0005-0000-0000-0000F02B0000}"/>
    <cellStyle name="Input 2 5 4" xfId="11265" xr:uid="{00000000-0005-0000-0000-0000F12B0000}"/>
    <cellStyle name="Input 2 5 4 2" xfId="11266" xr:uid="{00000000-0005-0000-0000-0000F22B0000}"/>
    <cellStyle name="Input 2 5 4 3" xfId="11267" xr:uid="{00000000-0005-0000-0000-0000F32B0000}"/>
    <cellStyle name="Input 2 5 4 4" xfId="11268" xr:uid="{00000000-0005-0000-0000-0000F42B0000}"/>
    <cellStyle name="Input 2 5 5" xfId="11269" xr:uid="{00000000-0005-0000-0000-0000F52B0000}"/>
    <cellStyle name="Input 2 5 6" xfId="11270" xr:uid="{00000000-0005-0000-0000-0000F62B0000}"/>
    <cellStyle name="Input 2 5 7" xfId="11271" xr:uid="{00000000-0005-0000-0000-0000F72B0000}"/>
    <cellStyle name="Input 2 6" xfId="11272" xr:uid="{00000000-0005-0000-0000-0000F82B0000}"/>
    <cellStyle name="Input 2 7" xfId="11273" xr:uid="{00000000-0005-0000-0000-0000F92B0000}"/>
    <cellStyle name="Input 2 7 2" xfId="11274" xr:uid="{00000000-0005-0000-0000-0000FA2B0000}"/>
    <cellStyle name="Input 2 7 2 10" xfId="11275" xr:uid="{00000000-0005-0000-0000-0000FB2B0000}"/>
    <cellStyle name="Input 2 7 2 10 2" xfId="11276" xr:uid="{00000000-0005-0000-0000-0000FC2B0000}"/>
    <cellStyle name="Input 2 7 2 10 3" xfId="11277" xr:uid="{00000000-0005-0000-0000-0000FD2B0000}"/>
    <cellStyle name="Input 2 7 2 10 4" xfId="11278" xr:uid="{00000000-0005-0000-0000-0000FE2B0000}"/>
    <cellStyle name="Input 2 7 2 11" xfId="11279" xr:uid="{00000000-0005-0000-0000-0000FF2B0000}"/>
    <cellStyle name="Input 2 7 2 11 2" xfId="11280" xr:uid="{00000000-0005-0000-0000-0000002C0000}"/>
    <cellStyle name="Input 2 7 2 11 3" xfId="11281" xr:uid="{00000000-0005-0000-0000-0000012C0000}"/>
    <cellStyle name="Input 2 7 2 11 4" xfId="11282" xr:uid="{00000000-0005-0000-0000-0000022C0000}"/>
    <cellStyle name="Input 2 7 2 12" xfId="11283" xr:uid="{00000000-0005-0000-0000-0000032C0000}"/>
    <cellStyle name="Input 2 7 2 13" xfId="11284" xr:uid="{00000000-0005-0000-0000-0000042C0000}"/>
    <cellStyle name="Input 2 7 2 14" xfId="11285" xr:uid="{00000000-0005-0000-0000-0000052C0000}"/>
    <cellStyle name="Input 2 7 2 2" xfId="11286" xr:uid="{00000000-0005-0000-0000-0000062C0000}"/>
    <cellStyle name="Input 2 7 2 2 2" xfId="11287" xr:uid="{00000000-0005-0000-0000-0000072C0000}"/>
    <cellStyle name="Input 2 7 2 2 2 2" xfId="11288" xr:uid="{00000000-0005-0000-0000-0000082C0000}"/>
    <cellStyle name="Input 2 7 2 2 2 2 2" xfId="11289" xr:uid="{00000000-0005-0000-0000-0000092C0000}"/>
    <cellStyle name="Input 2 7 2 2 2 2 2 2" xfId="11290" xr:uid="{00000000-0005-0000-0000-00000A2C0000}"/>
    <cellStyle name="Input 2 7 2 2 2 2 2 3" xfId="11291" xr:uid="{00000000-0005-0000-0000-00000B2C0000}"/>
    <cellStyle name="Input 2 7 2 2 2 2 2 4" xfId="11292" xr:uid="{00000000-0005-0000-0000-00000C2C0000}"/>
    <cellStyle name="Input 2 7 2 2 2 2 3" xfId="11293" xr:uid="{00000000-0005-0000-0000-00000D2C0000}"/>
    <cellStyle name="Input 2 7 2 2 2 2 4" xfId="11294" xr:uid="{00000000-0005-0000-0000-00000E2C0000}"/>
    <cellStyle name="Input 2 7 2 2 2 2 5" xfId="11295" xr:uid="{00000000-0005-0000-0000-00000F2C0000}"/>
    <cellStyle name="Input 2 7 2 2 2 2 6" xfId="11296" xr:uid="{00000000-0005-0000-0000-0000102C0000}"/>
    <cellStyle name="Input 2 7 2 2 2 3" xfId="11297" xr:uid="{00000000-0005-0000-0000-0000112C0000}"/>
    <cellStyle name="Input 2 7 2 2 2 3 2" xfId="11298" xr:uid="{00000000-0005-0000-0000-0000122C0000}"/>
    <cellStyle name="Input 2 7 2 2 2 3 3" xfId="11299" xr:uid="{00000000-0005-0000-0000-0000132C0000}"/>
    <cellStyle name="Input 2 7 2 2 2 3 4" xfId="11300" xr:uid="{00000000-0005-0000-0000-0000142C0000}"/>
    <cellStyle name="Input 2 7 2 2 2 4" xfId="11301" xr:uid="{00000000-0005-0000-0000-0000152C0000}"/>
    <cellStyle name="Input 2 7 2 2 2 5" xfId="11302" xr:uid="{00000000-0005-0000-0000-0000162C0000}"/>
    <cellStyle name="Input 2 7 2 2 2 6" xfId="11303" xr:uid="{00000000-0005-0000-0000-0000172C0000}"/>
    <cellStyle name="Input 2 7 2 2 2 7" xfId="11304" xr:uid="{00000000-0005-0000-0000-0000182C0000}"/>
    <cellStyle name="Input 2 7 2 2 3" xfId="11305" xr:uid="{00000000-0005-0000-0000-0000192C0000}"/>
    <cellStyle name="Input 2 7 2 2 3 2" xfId="11306" xr:uid="{00000000-0005-0000-0000-00001A2C0000}"/>
    <cellStyle name="Input 2 7 2 2 3 2 2" xfId="11307" xr:uid="{00000000-0005-0000-0000-00001B2C0000}"/>
    <cellStyle name="Input 2 7 2 2 3 2 3" xfId="11308" xr:uid="{00000000-0005-0000-0000-00001C2C0000}"/>
    <cellStyle name="Input 2 7 2 2 3 2 4" xfId="11309" xr:uid="{00000000-0005-0000-0000-00001D2C0000}"/>
    <cellStyle name="Input 2 7 2 2 3 3" xfId="11310" xr:uid="{00000000-0005-0000-0000-00001E2C0000}"/>
    <cellStyle name="Input 2 7 2 2 3 4" xfId="11311" xr:uid="{00000000-0005-0000-0000-00001F2C0000}"/>
    <cellStyle name="Input 2 7 2 2 3 5" xfId="11312" xr:uid="{00000000-0005-0000-0000-0000202C0000}"/>
    <cellStyle name="Input 2 7 2 2 3 6" xfId="11313" xr:uid="{00000000-0005-0000-0000-0000212C0000}"/>
    <cellStyle name="Input 2 7 2 2 4" xfId="11314" xr:uid="{00000000-0005-0000-0000-0000222C0000}"/>
    <cellStyle name="Input 2 7 2 2 4 2" xfId="11315" xr:uid="{00000000-0005-0000-0000-0000232C0000}"/>
    <cellStyle name="Input 2 7 2 2 4 2 2" xfId="11316" xr:uid="{00000000-0005-0000-0000-0000242C0000}"/>
    <cellStyle name="Input 2 7 2 2 4 2 3" xfId="11317" xr:uid="{00000000-0005-0000-0000-0000252C0000}"/>
    <cellStyle name="Input 2 7 2 2 4 2 4" xfId="11318" xr:uid="{00000000-0005-0000-0000-0000262C0000}"/>
    <cellStyle name="Input 2 7 2 2 4 3" xfId="11319" xr:uid="{00000000-0005-0000-0000-0000272C0000}"/>
    <cellStyle name="Input 2 7 2 2 4 4" xfId="11320" xr:uid="{00000000-0005-0000-0000-0000282C0000}"/>
    <cellStyle name="Input 2 7 2 2 4 5" xfId="11321" xr:uid="{00000000-0005-0000-0000-0000292C0000}"/>
    <cellStyle name="Input 2 7 2 2 4 6" xfId="11322" xr:uid="{00000000-0005-0000-0000-00002A2C0000}"/>
    <cellStyle name="Input 2 7 2 2 5" xfId="11323" xr:uid="{00000000-0005-0000-0000-00002B2C0000}"/>
    <cellStyle name="Input 2 7 2 2 5 2" xfId="11324" xr:uid="{00000000-0005-0000-0000-00002C2C0000}"/>
    <cellStyle name="Input 2 7 2 2 5 3" xfId="11325" xr:uid="{00000000-0005-0000-0000-00002D2C0000}"/>
    <cellStyle name="Input 2 7 2 2 5 4" xfId="11326" xr:uid="{00000000-0005-0000-0000-00002E2C0000}"/>
    <cellStyle name="Input 2 7 2 2 6" xfId="11327" xr:uid="{00000000-0005-0000-0000-00002F2C0000}"/>
    <cellStyle name="Input 2 7 2 2 6 2" xfId="11328" xr:uid="{00000000-0005-0000-0000-0000302C0000}"/>
    <cellStyle name="Input 2 7 2 2 6 3" xfId="11329" xr:uid="{00000000-0005-0000-0000-0000312C0000}"/>
    <cellStyle name="Input 2 7 2 2 6 4" xfId="11330" xr:uid="{00000000-0005-0000-0000-0000322C0000}"/>
    <cellStyle name="Input 2 7 2 2 7" xfId="11331" xr:uid="{00000000-0005-0000-0000-0000332C0000}"/>
    <cellStyle name="Input 2 7 2 2 8" xfId="11332" xr:uid="{00000000-0005-0000-0000-0000342C0000}"/>
    <cellStyle name="Input 2 7 2 2 9" xfId="11333" xr:uid="{00000000-0005-0000-0000-0000352C0000}"/>
    <cellStyle name="Input 2 7 2 3" xfId="11334" xr:uid="{00000000-0005-0000-0000-0000362C0000}"/>
    <cellStyle name="Input 2 7 2 3 2" xfId="11335" xr:uid="{00000000-0005-0000-0000-0000372C0000}"/>
    <cellStyle name="Input 2 7 2 3 2 2" xfId="11336" xr:uid="{00000000-0005-0000-0000-0000382C0000}"/>
    <cellStyle name="Input 2 7 2 3 2 2 2" xfId="11337" xr:uid="{00000000-0005-0000-0000-0000392C0000}"/>
    <cellStyle name="Input 2 7 2 3 2 2 3" xfId="11338" xr:uid="{00000000-0005-0000-0000-00003A2C0000}"/>
    <cellStyle name="Input 2 7 2 3 2 2 4" xfId="11339" xr:uid="{00000000-0005-0000-0000-00003B2C0000}"/>
    <cellStyle name="Input 2 7 2 3 2 3" xfId="11340" xr:uid="{00000000-0005-0000-0000-00003C2C0000}"/>
    <cellStyle name="Input 2 7 2 3 2 4" xfId="11341" xr:uid="{00000000-0005-0000-0000-00003D2C0000}"/>
    <cellStyle name="Input 2 7 2 3 2 5" xfId="11342" xr:uid="{00000000-0005-0000-0000-00003E2C0000}"/>
    <cellStyle name="Input 2 7 2 3 2 6" xfId="11343" xr:uid="{00000000-0005-0000-0000-00003F2C0000}"/>
    <cellStyle name="Input 2 7 2 3 3" xfId="11344" xr:uid="{00000000-0005-0000-0000-0000402C0000}"/>
    <cellStyle name="Input 2 7 2 3 3 2" xfId="11345" xr:uid="{00000000-0005-0000-0000-0000412C0000}"/>
    <cellStyle name="Input 2 7 2 3 3 2 2" xfId="11346" xr:uid="{00000000-0005-0000-0000-0000422C0000}"/>
    <cellStyle name="Input 2 7 2 3 3 2 3" xfId="11347" xr:uid="{00000000-0005-0000-0000-0000432C0000}"/>
    <cellStyle name="Input 2 7 2 3 3 2 4" xfId="11348" xr:uid="{00000000-0005-0000-0000-0000442C0000}"/>
    <cellStyle name="Input 2 7 2 3 3 3" xfId="11349" xr:uid="{00000000-0005-0000-0000-0000452C0000}"/>
    <cellStyle name="Input 2 7 2 3 3 4" xfId="11350" xr:uid="{00000000-0005-0000-0000-0000462C0000}"/>
    <cellStyle name="Input 2 7 2 3 3 5" xfId="11351" xr:uid="{00000000-0005-0000-0000-0000472C0000}"/>
    <cellStyle name="Input 2 7 2 3 3 6" xfId="11352" xr:uid="{00000000-0005-0000-0000-0000482C0000}"/>
    <cellStyle name="Input 2 7 2 3 4" xfId="11353" xr:uid="{00000000-0005-0000-0000-0000492C0000}"/>
    <cellStyle name="Input 2 7 2 3 4 2" xfId="11354" xr:uid="{00000000-0005-0000-0000-00004A2C0000}"/>
    <cellStyle name="Input 2 7 2 3 4 3" xfId="11355" xr:uid="{00000000-0005-0000-0000-00004B2C0000}"/>
    <cellStyle name="Input 2 7 2 3 4 4" xfId="11356" xr:uid="{00000000-0005-0000-0000-00004C2C0000}"/>
    <cellStyle name="Input 2 7 2 3 5" xfId="11357" xr:uid="{00000000-0005-0000-0000-00004D2C0000}"/>
    <cellStyle name="Input 2 7 2 3 5 2" xfId="11358" xr:uid="{00000000-0005-0000-0000-00004E2C0000}"/>
    <cellStyle name="Input 2 7 2 3 5 3" xfId="11359" xr:uid="{00000000-0005-0000-0000-00004F2C0000}"/>
    <cellStyle name="Input 2 7 2 3 5 4" xfId="11360" xr:uid="{00000000-0005-0000-0000-0000502C0000}"/>
    <cellStyle name="Input 2 7 2 3 6" xfId="11361" xr:uid="{00000000-0005-0000-0000-0000512C0000}"/>
    <cellStyle name="Input 2 7 2 3 7" xfId="11362" xr:uid="{00000000-0005-0000-0000-0000522C0000}"/>
    <cellStyle name="Input 2 7 2 3 8" xfId="11363" xr:uid="{00000000-0005-0000-0000-0000532C0000}"/>
    <cellStyle name="Input 2 7 2 4" xfId="11364" xr:uid="{00000000-0005-0000-0000-0000542C0000}"/>
    <cellStyle name="Input 2 7 2 4 2" xfId="11365" xr:uid="{00000000-0005-0000-0000-0000552C0000}"/>
    <cellStyle name="Input 2 7 2 4 2 2" xfId="11366" xr:uid="{00000000-0005-0000-0000-0000562C0000}"/>
    <cellStyle name="Input 2 7 2 4 2 2 2" xfId="11367" xr:uid="{00000000-0005-0000-0000-0000572C0000}"/>
    <cellStyle name="Input 2 7 2 4 2 2 3" xfId="11368" xr:uid="{00000000-0005-0000-0000-0000582C0000}"/>
    <cellStyle name="Input 2 7 2 4 2 2 4" xfId="11369" xr:uid="{00000000-0005-0000-0000-0000592C0000}"/>
    <cellStyle name="Input 2 7 2 4 2 3" xfId="11370" xr:uid="{00000000-0005-0000-0000-00005A2C0000}"/>
    <cellStyle name="Input 2 7 2 4 2 4" xfId="11371" xr:uid="{00000000-0005-0000-0000-00005B2C0000}"/>
    <cellStyle name="Input 2 7 2 4 2 5" xfId="11372" xr:uid="{00000000-0005-0000-0000-00005C2C0000}"/>
    <cellStyle name="Input 2 7 2 4 2 6" xfId="11373" xr:uid="{00000000-0005-0000-0000-00005D2C0000}"/>
    <cellStyle name="Input 2 7 2 4 3" xfId="11374" xr:uid="{00000000-0005-0000-0000-00005E2C0000}"/>
    <cellStyle name="Input 2 7 2 4 3 2" xfId="11375" xr:uid="{00000000-0005-0000-0000-00005F2C0000}"/>
    <cellStyle name="Input 2 7 2 4 3 2 2" xfId="11376" xr:uid="{00000000-0005-0000-0000-0000602C0000}"/>
    <cellStyle name="Input 2 7 2 4 3 2 3" xfId="11377" xr:uid="{00000000-0005-0000-0000-0000612C0000}"/>
    <cellStyle name="Input 2 7 2 4 3 2 4" xfId="11378" xr:uid="{00000000-0005-0000-0000-0000622C0000}"/>
    <cellStyle name="Input 2 7 2 4 3 3" xfId="11379" xr:uid="{00000000-0005-0000-0000-0000632C0000}"/>
    <cellStyle name="Input 2 7 2 4 3 4" xfId="11380" xr:uid="{00000000-0005-0000-0000-0000642C0000}"/>
    <cellStyle name="Input 2 7 2 4 3 5" xfId="11381" xr:uid="{00000000-0005-0000-0000-0000652C0000}"/>
    <cellStyle name="Input 2 7 2 4 3 6" xfId="11382" xr:uid="{00000000-0005-0000-0000-0000662C0000}"/>
    <cellStyle name="Input 2 7 2 4 4" xfId="11383" xr:uid="{00000000-0005-0000-0000-0000672C0000}"/>
    <cellStyle name="Input 2 7 2 4 4 2" xfId="11384" xr:uid="{00000000-0005-0000-0000-0000682C0000}"/>
    <cellStyle name="Input 2 7 2 4 4 3" xfId="11385" xr:uid="{00000000-0005-0000-0000-0000692C0000}"/>
    <cellStyle name="Input 2 7 2 4 4 4" xfId="11386" xr:uid="{00000000-0005-0000-0000-00006A2C0000}"/>
    <cellStyle name="Input 2 7 2 4 5" xfId="11387" xr:uid="{00000000-0005-0000-0000-00006B2C0000}"/>
    <cellStyle name="Input 2 7 2 4 5 2" xfId="11388" xr:uid="{00000000-0005-0000-0000-00006C2C0000}"/>
    <cellStyle name="Input 2 7 2 4 5 3" xfId="11389" xr:uid="{00000000-0005-0000-0000-00006D2C0000}"/>
    <cellStyle name="Input 2 7 2 4 5 4" xfId="11390" xr:uid="{00000000-0005-0000-0000-00006E2C0000}"/>
    <cellStyle name="Input 2 7 2 4 6" xfId="11391" xr:uid="{00000000-0005-0000-0000-00006F2C0000}"/>
    <cellStyle name="Input 2 7 2 4 7" xfId="11392" xr:uid="{00000000-0005-0000-0000-0000702C0000}"/>
    <cellStyle name="Input 2 7 2 4 8" xfId="11393" xr:uid="{00000000-0005-0000-0000-0000712C0000}"/>
    <cellStyle name="Input 2 7 2 5" xfId="11394" xr:uid="{00000000-0005-0000-0000-0000722C0000}"/>
    <cellStyle name="Input 2 7 2 5 10" xfId="11395" xr:uid="{00000000-0005-0000-0000-0000732C0000}"/>
    <cellStyle name="Input 2 7 2 5 2" xfId="11396" xr:uid="{00000000-0005-0000-0000-0000742C0000}"/>
    <cellStyle name="Input 2 7 2 5 2 2" xfId="11397" xr:uid="{00000000-0005-0000-0000-0000752C0000}"/>
    <cellStyle name="Input 2 7 2 5 2 2 2" xfId="11398" xr:uid="{00000000-0005-0000-0000-0000762C0000}"/>
    <cellStyle name="Input 2 7 2 5 2 2 3" xfId="11399" xr:uid="{00000000-0005-0000-0000-0000772C0000}"/>
    <cellStyle name="Input 2 7 2 5 2 2 4" xfId="11400" xr:uid="{00000000-0005-0000-0000-0000782C0000}"/>
    <cellStyle name="Input 2 7 2 5 2 3" xfId="11401" xr:uid="{00000000-0005-0000-0000-0000792C0000}"/>
    <cellStyle name="Input 2 7 2 5 2 4" xfId="11402" xr:uid="{00000000-0005-0000-0000-00007A2C0000}"/>
    <cellStyle name="Input 2 7 2 5 2 5" xfId="11403" xr:uid="{00000000-0005-0000-0000-00007B2C0000}"/>
    <cellStyle name="Input 2 7 2 5 2 6" xfId="11404" xr:uid="{00000000-0005-0000-0000-00007C2C0000}"/>
    <cellStyle name="Input 2 7 2 5 3" xfId="11405" xr:uid="{00000000-0005-0000-0000-00007D2C0000}"/>
    <cellStyle name="Input 2 7 2 5 3 2" xfId="11406" xr:uid="{00000000-0005-0000-0000-00007E2C0000}"/>
    <cellStyle name="Input 2 7 2 5 3 2 2" xfId="11407" xr:uid="{00000000-0005-0000-0000-00007F2C0000}"/>
    <cellStyle name="Input 2 7 2 5 3 2 3" xfId="11408" xr:uid="{00000000-0005-0000-0000-0000802C0000}"/>
    <cellStyle name="Input 2 7 2 5 3 2 4" xfId="11409" xr:uid="{00000000-0005-0000-0000-0000812C0000}"/>
    <cellStyle name="Input 2 7 2 5 3 3" xfId="11410" xr:uid="{00000000-0005-0000-0000-0000822C0000}"/>
    <cellStyle name="Input 2 7 2 5 3 4" xfId="11411" xr:uid="{00000000-0005-0000-0000-0000832C0000}"/>
    <cellStyle name="Input 2 7 2 5 3 5" xfId="11412" xr:uid="{00000000-0005-0000-0000-0000842C0000}"/>
    <cellStyle name="Input 2 7 2 5 3 6" xfId="11413" xr:uid="{00000000-0005-0000-0000-0000852C0000}"/>
    <cellStyle name="Input 2 7 2 5 4" xfId="11414" xr:uid="{00000000-0005-0000-0000-0000862C0000}"/>
    <cellStyle name="Input 2 7 2 5 4 2" xfId="11415" xr:uid="{00000000-0005-0000-0000-0000872C0000}"/>
    <cellStyle name="Input 2 7 2 5 4 2 2" xfId="11416" xr:uid="{00000000-0005-0000-0000-0000882C0000}"/>
    <cellStyle name="Input 2 7 2 5 4 2 3" xfId="11417" xr:uid="{00000000-0005-0000-0000-0000892C0000}"/>
    <cellStyle name="Input 2 7 2 5 4 2 4" xfId="11418" xr:uid="{00000000-0005-0000-0000-00008A2C0000}"/>
    <cellStyle name="Input 2 7 2 5 4 3" xfId="11419" xr:uid="{00000000-0005-0000-0000-00008B2C0000}"/>
    <cellStyle name="Input 2 7 2 5 4 4" xfId="11420" xr:uid="{00000000-0005-0000-0000-00008C2C0000}"/>
    <cellStyle name="Input 2 7 2 5 4 5" xfId="11421" xr:uid="{00000000-0005-0000-0000-00008D2C0000}"/>
    <cellStyle name="Input 2 7 2 5 4 6" xfId="11422" xr:uid="{00000000-0005-0000-0000-00008E2C0000}"/>
    <cellStyle name="Input 2 7 2 5 5" xfId="11423" xr:uid="{00000000-0005-0000-0000-00008F2C0000}"/>
    <cellStyle name="Input 2 7 2 5 5 2" xfId="11424" xr:uid="{00000000-0005-0000-0000-0000902C0000}"/>
    <cellStyle name="Input 2 7 2 5 5 3" xfId="11425" xr:uid="{00000000-0005-0000-0000-0000912C0000}"/>
    <cellStyle name="Input 2 7 2 5 5 4" xfId="11426" xr:uid="{00000000-0005-0000-0000-0000922C0000}"/>
    <cellStyle name="Input 2 7 2 5 6" xfId="11427" xr:uid="{00000000-0005-0000-0000-0000932C0000}"/>
    <cellStyle name="Input 2 7 2 5 6 2" xfId="11428" xr:uid="{00000000-0005-0000-0000-0000942C0000}"/>
    <cellStyle name="Input 2 7 2 5 6 3" xfId="11429" xr:uid="{00000000-0005-0000-0000-0000952C0000}"/>
    <cellStyle name="Input 2 7 2 5 6 4" xfId="11430" xr:uid="{00000000-0005-0000-0000-0000962C0000}"/>
    <cellStyle name="Input 2 7 2 5 7" xfId="11431" xr:uid="{00000000-0005-0000-0000-0000972C0000}"/>
    <cellStyle name="Input 2 7 2 5 8" xfId="11432" xr:uid="{00000000-0005-0000-0000-0000982C0000}"/>
    <cellStyle name="Input 2 7 2 5 9" xfId="11433" xr:uid="{00000000-0005-0000-0000-0000992C0000}"/>
    <cellStyle name="Input 2 7 2 6" xfId="11434" xr:uid="{00000000-0005-0000-0000-00009A2C0000}"/>
    <cellStyle name="Input 2 7 2 6 2" xfId="11435" xr:uid="{00000000-0005-0000-0000-00009B2C0000}"/>
    <cellStyle name="Input 2 7 2 6 2 2" xfId="11436" xr:uid="{00000000-0005-0000-0000-00009C2C0000}"/>
    <cellStyle name="Input 2 7 2 6 2 2 2" xfId="11437" xr:uid="{00000000-0005-0000-0000-00009D2C0000}"/>
    <cellStyle name="Input 2 7 2 6 2 2 3" xfId="11438" xr:uid="{00000000-0005-0000-0000-00009E2C0000}"/>
    <cellStyle name="Input 2 7 2 6 2 2 4" xfId="11439" xr:uid="{00000000-0005-0000-0000-00009F2C0000}"/>
    <cellStyle name="Input 2 7 2 6 2 3" xfId="11440" xr:uid="{00000000-0005-0000-0000-0000A02C0000}"/>
    <cellStyle name="Input 2 7 2 6 2 4" xfId="11441" xr:uid="{00000000-0005-0000-0000-0000A12C0000}"/>
    <cellStyle name="Input 2 7 2 6 2 5" xfId="11442" xr:uid="{00000000-0005-0000-0000-0000A22C0000}"/>
    <cellStyle name="Input 2 7 2 6 2 6" xfId="11443" xr:uid="{00000000-0005-0000-0000-0000A32C0000}"/>
    <cellStyle name="Input 2 7 2 6 3" xfId="11444" xr:uid="{00000000-0005-0000-0000-0000A42C0000}"/>
    <cellStyle name="Input 2 7 2 6 3 2" xfId="11445" xr:uid="{00000000-0005-0000-0000-0000A52C0000}"/>
    <cellStyle name="Input 2 7 2 6 3 2 2" xfId="11446" xr:uid="{00000000-0005-0000-0000-0000A62C0000}"/>
    <cellStyle name="Input 2 7 2 6 3 2 3" xfId="11447" xr:uid="{00000000-0005-0000-0000-0000A72C0000}"/>
    <cellStyle name="Input 2 7 2 6 3 2 4" xfId="11448" xr:uid="{00000000-0005-0000-0000-0000A82C0000}"/>
    <cellStyle name="Input 2 7 2 6 3 3" xfId="11449" xr:uid="{00000000-0005-0000-0000-0000A92C0000}"/>
    <cellStyle name="Input 2 7 2 6 3 4" xfId="11450" xr:uid="{00000000-0005-0000-0000-0000AA2C0000}"/>
    <cellStyle name="Input 2 7 2 6 3 5" xfId="11451" xr:uid="{00000000-0005-0000-0000-0000AB2C0000}"/>
    <cellStyle name="Input 2 7 2 6 3 6" xfId="11452" xr:uid="{00000000-0005-0000-0000-0000AC2C0000}"/>
    <cellStyle name="Input 2 7 2 6 4" xfId="11453" xr:uid="{00000000-0005-0000-0000-0000AD2C0000}"/>
    <cellStyle name="Input 2 7 2 6 4 2" xfId="11454" xr:uid="{00000000-0005-0000-0000-0000AE2C0000}"/>
    <cellStyle name="Input 2 7 2 6 4 3" xfId="11455" xr:uid="{00000000-0005-0000-0000-0000AF2C0000}"/>
    <cellStyle name="Input 2 7 2 6 4 4" xfId="11456" xr:uid="{00000000-0005-0000-0000-0000B02C0000}"/>
    <cellStyle name="Input 2 7 2 6 5" xfId="11457" xr:uid="{00000000-0005-0000-0000-0000B12C0000}"/>
    <cellStyle name="Input 2 7 2 6 5 2" xfId="11458" xr:uid="{00000000-0005-0000-0000-0000B22C0000}"/>
    <cellStyle name="Input 2 7 2 6 5 3" xfId="11459" xr:uid="{00000000-0005-0000-0000-0000B32C0000}"/>
    <cellStyle name="Input 2 7 2 6 5 4" xfId="11460" xr:uid="{00000000-0005-0000-0000-0000B42C0000}"/>
    <cellStyle name="Input 2 7 2 6 6" xfId="11461" xr:uid="{00000000-0005-0000-0000-0000B52C0000}"/>
    <cellStyle name="Input 2 7 2 6 7" xfId="11462" xr:uid="{00000000-0005-0000-0000-0000B62C0000}"/>
    <cellStyle name="Input 2 7 2 6 8" xfId="11463" xr:uid="{00000000-0005-0000-0000-0000B72C0000}"/>
    <cellStyle name="Input 2 7 2 7" xfId="11464" xr:uid="{00000000-0005-0000-0000-0000B82C0000}"/>
    <cellStyle name="Input 2 7 2 7 2" xfId="11465" xr:uid="{00000000-0005-0000-0000-0000B92C0000}"/>
    <cellStyle name="Input 2 7 2 7 2 2" xfId="11466" xr:uid="{00000000-0005-0000-0000-0000BA2C0000}"/>
    <cellStyle name="Input 2 7 2 7 2 2 2" xfId="11467" xr:uid="{00000000-0005-0000-0000-0000BB2C0000}"/>
    <cellStyle name="Input 2 7 2 7 2 2 3" xfId="11468" xr:uid="{00000000-0005-0000-0000-0000BC2C0000}"/>
    <cellStyle name="Input 2 7 2 7 2 2 4" xfId="11469" xr:uid="{00000000-0005-0000-0000-0000BD2C0000}"/>
    <cellStyle name="Input 2 7 2 7 2 3" xfId="11470" xr:uid="{00000000-0005-0000-0000-0000BE2C0000}"/>
    <cellStyle name="Input 2 7 2 7 2 4" xfId="11471" xr:uid="{00000000-0005-0000-0000-0000BF2C0000}"/>
    <cellStyle name="Input 2 7 2 7 2 5" xfId="11472" xr:uid="{00000000-0005-0000-0000-0000C02C0000}"/>
    <cellStyle name="Input 2 7 2 7 2 6" xfId="11473" xr:uid="{00000000-0005-0000-0000-0000C12C0000}"/>
    <cellStyle name="Input 2 7 2 7 3" xfId="11474" xr:uid="{00000000-0005-0000-0000-0000C22C0000}"/>
    <cellStyle name="Input 2 7 2 7 3 2" xfId="11475" xr:uid="{00000000-0005-0000-0000-0000C32C0000}"/>
    <cellStyle name="Input 2 7 2 7 3 3" xfId="11476" xr:uid="{00000000-0005-0000-0000-0000C42C0000}"/>
    <cellStyle name="Input 2 7 2 7 3 4" xfId="11477" xr:uid="{00000000-0005-0000-0000-0000C52C0000}"/>
    <cellStyle name="Input 2 7 2 7 4" xfId="11478" xr:uid="{00000000-0005-0000-0000-0000C62C0000}"/>
    <cellStyle name="Input 2 7 2 7 5" xfId="11479" xr:uid="{00000000-0005-0000-0000-0000C72C0000}"/>
    <cellStyle name="Input 2 7 2 7 6" xfId="11480" xr:uid="{00000000-0005-0000-0000-0000C82C0000}"/>
    <cellStyle name="Input 2 7 2 7 7" xfId="11481" xr:uid="{00000000-0005-0000-0000-0000C92C0000}"/>
    <cellStyle name="Input 2 7 2 8" xfId="11482" xr:uid="{00000000-0005-0000-0000-0000CA2C0000}"/>
    <cellStyle name="Input 2 7 2 8 2" xfId="11483" xr:uid="{00000000-0005-0000-0000-0000CB2C0000}"/>
    <cellStyle name="Input 2 7 2 8 2 2" xfId="11484" xr:uid="{00000000-0005-0000-0000-0000CC2C0000}"/>
    <cellStyle name="Input 2 7 2 8 2 3" xfId="11485" xr:uid="{00000000-0005-0000-0000-0000CD2C0000}"/>
    <cellStyle name="Input 2 7 2 8 2 4" xfId="11486" xr:uid="{00000000-0005-0000-0000-0000CE2C0000}"/>
    <cellStyle name="Input 2 7 2 8 3" xfId="11487" xr:uid="{00000000-0005-0000-0000-0000CF2C0000}"/>
    <cellStyle name="Input 2 7 2 8 4" xfId="11488" xr:uid="{00000000-0005-0000-0000-0000D02C0000}"/>
    <cellStyle name="Input 2 7 2 8 5" xfId="11489" xr:uid="{00000000-0005-0000-0000-0000D12C0000}"/>
    <cellStyle name="Input 2 7 2 8 6" xfId="11490" xr:uid="{00000000-0005-0000-0000-0000D22C0000}"/>
    <cellStyle name="Input 2 7 2 9" xfId="11491" xr:uid="{00000000-0005-0000-0000-0000D32C0000}"/>
    <cellStyle name="Input 2 7 2 9 2" xfId="11492" xr:uid="{00000000-0005-0000-0000-0000D42C0000}"/>
    <cellStyle name="Input 2 7 2 9 2 2" xfId="11493" xr:uid="{00000000-0005-0000-0000-0000D52C0000}"/>
    <cellStyle name="Input 2 7 2 9 2 3" xfId="11494" xr:uid="{00000000-0005-0000-0000-0000D62C0000}"/>
    <cellStyle name="Input 2 7 2 9 2 4" xfId="11495" xr:uid="{00000000-0005-0000-0000-0000D72C0000}"/>
    <cellStyle name="Input 2 7 2 9 3" xfId="11496" xr:uid="{00000000-0005-0000-0000-0000D82C0000}"/>
    <cellStyle name="Input 2 7 2 9 4" xfId="11497" xr:uid="{00000000-0005-0000-0000-0000D92C0000}"/>
    <cellStyle name="Input 2 7 2 9 5" xfId="11498" xr:uid="{00000000-0005-0000-0000-0000DA2C0000}"/>
    <cellStyle name="Input 2 7 2 9 6" xfId="11499" xr:uid="{00000000-0005-0000-0000-0000DB2C0000}"/>
    <cellStyle name="Input 2 7 3" xfId="11500" xr:uid="{00000000-0005-0000-0000-0000DC2C0000}"/>
    <cellStyle name="Input 2 7 3 2" xfId="11501" xr:uid="{00000000-0005-0000-0000-0000DD2C0000}"/>
    <cellStyle name="Input 2 7 3 2 2" xfId="11502" xr:uid="{00000000-0005-0000-0000-0000DE2C0000}"/>
    <cellStyle name="Input 2 7 3 2 3" xfId="11503" xr:uid="{00000000-0005-0000-0000-0000DF2C0000}"/>
    <cellStyle name="Input 2 7 3 2 4" xfId="11504" xr:uid="{00000000-0005-0000-0000-0000E02C0000}"/>
    <cellStyle name="Input 2 7 3 3" xfId="11505" xr:uid="{00000000-0005-0000-0000-0000E12C0000}"/>
    <cellStyle name="Input 2 7 3 4" xfId="11506" xr:uid="{00000000-0005-0000-0000-0000E22C0000}"/>
    <cellStyle name="Input 2 7 3 5" xfId="11507" xr:uid="{00000000-0005-0000-0000-0000E32C0000}"/>
    <cellStyle name="Input 2 7 3 6" xfId="11508" xr:uid="{00000000-0005-0000-0000-0000E42C0000}"/>
    <cellStyle name="Input 2 7 4" xfId="11509" xr:uid="{00000000-0005-0000-0000-0000E52C0000}"/>
    <cellStyle name="Input 2 7 4 2" xfId="11510" xr:uid="{00000000-0005-0000-0000-0000E62C0000}"/>
    <cellStyle name="Input 2 7 4 3" xfId="11511" xr:uid="{00000000-0005-0000-0000-0000E72C0000}"/>
    <cellStyle name="Input 2 7 4 4" xfId="11512" xr:uid="{00000000-0005-0000-0000-0000E82C0000}"/>
    <cellStyle name="Input 2 7 5" xfId="11513" xr:uid="{00000000-0005-0000-0000-0000E92C0000}"/>
    <cellStyle name="Input 2 7 6" xfId="11514" xr:uid="{00000000-0005-0000-0000-0000EA2C0000}"/>
    <cellStyle name="Input 2 7 7" xfId="11515" xr:uid="{00000000-0005-0000-0000-0000EB2C0000}"/>
    <cellStyle name="Input 2 8" xfId="11516" xr:uid="{00000000-0005-0000-0000-0000EC2C0000}"/>
    <cellStyle name="Input 3" xfId="11517" xr:uid="{00000000-0005-0000-0000-0000ED2C0000}"/>
    <cellStyle name="Input 3 10" xfId="11518" xr:uid="{00000000-0005-0000-0000-0000EE2C0000}"/>
    <cellStyle name="Input 3 10 2" xfId="11519" xr:uid="{00000000-0005-0000-0000-0000EF2C0000}"/>
    <cellStyle name="Input 3 11" xfId="11520" xr:uid="{00000000-0005-0000-0000-0000F02C0000}"/>
    <cellStyle name="Input 3 11 2" xfId="11521" xr:uid="{00000000-0005-0000-0000-0000F12C0000}"/>
    <cellStyle name="Input 3 11 2 2" xfId="11522" xr:uid="{00000000-0005-0000-0000-0000F22C0000}"/>
    <cellStyle name="Input 3 11 2 3" xfId="11523" xr:uid="{00000000-0005-0000-0000-0000F32C0000}"/>
    <cellStyle name="Input 3 11 2 4" xfId="11524" xr:uid="{00000000-0005-0000-0000-0000F42C0000}"/>
    <cellStyle name="Input 3 11 3" xfId="11525" xr:uid="{00000000-0005-0000-0000-0000F52C0000}"/>
    <cellStyle name="Input 3 11 4" xfId="11526" xr:uid="{00000000-0005-0000-0000-0000F62C0000}"/>
    <cellStyle name="Input 3 11 5" xfId="11527" xr:uid="{00000000-0005-0000-0000-0000F72C0000}"/>
    <cellStyle name="Input 3 11 6" xfId="11528" xr:uid="{00000000-0005-0000-0000-0000F82C0000}"/>
    <cellStyle name="Input 3 12" xfId="11529" xr:uid="{00000000-0005-0000-0000-0000F92C0000}"/>
    <cellStyle name="Input 3 12 2" xfId="11530" xr:uid="{00000000-0005-0000-0000-0000FA2C0000}"/>
    <cellStyle name="Input 3 12 3" xfId="11531" xr:uid="{00000000-0005-0000-0000-0000FB2C0000}"/>
    <cellStyle name="Input 3 12 4" xfId="11532" xr:uid="{00000000-0005-0000-0000-0000FC2C0000}"/>
    <cellStyle name="Input 3 2" xfId="11533" xr:uid="{00000000-0005-0000-0000-0000FD2C0000}"/>
    <cellStyle name="Input 3 2 2" xfId="11534" xr:uid="{00000000-0005-0000-0000-0000FE2C0000}"/>
    <cellStyle name="Input 3 2 2 2" xfId="11535" xr:uid="{00000000-0005-0000-0000-0000FF2C0000}"/>
    <cellStyle name="Input 3 2 2 2 10" xfId="11536" xr:uid="{00000000-0005-0000-0000-0000002D0000}"/>
    <cellStyle name="Input 3 2 2 2 10 2" xfId="11537" xr:uid="{00000000-0005-0000-0000-0000012D0000}"/>
    <cellStyle name="Input 3 2 2 2 10 3" xfId="11538" xr:uid="{00000000-0005-0000-0000-0000022D0000}"/>
    <cellStyle name="Input 3 2 2 2 10 4" xfId="11539" xr:uid="{00000000-0005-0000-0000-0000032D0000}"/>
    <cellStyle name="Input 3 2 2 2 11" xfId="11540" xr:uid="{00000000-0005-0000-0000-0000042D0000}"/>
    <cellStyle name="Input 3 2 2 2 11 2" xfId="11541" xr:uid="{00000000-0005-0000-0000-0000052D0000}"/>
    <cellStyle name="Input 3 2 2 2 11 3" xfId="11542" xr:uid="{00000000-0005-0000-0000-0000062D0000}"/>
    <cellStyle name="Input 3 2 2 2 11 4" xfId="11543" xr:uid="{00000000-0005-0000-0000-0000072D0000}"/>
    <cellStyle name="Input 3 2 2 2 12" xfId="11544" xr:uid="{00000000-0005-0000-0000-0000082D0000}"/>
    <cellStyle name="Input 3 2 2 2 13" xfId="11545" xr:uid="{00000000-0005-0000-0000-0000092D0000}"/>
    <cellStyle name="Input 3 2 2 2 14" xfId="11546" xr:uid="{00000000-0005-0000-0000-00000A2D0000}"/>
    <cellStyle name="Input 3 2 2 2 2" xfId="11547" xr:uid="{00000000-0005-0000-0000-00000B2D0000}"/>
    <cellStyle name="Input 3 2 2 2 2 2" xfId="11548" xr:uid="{00000000-0005-0000-0000-00000C2D0000}"/>
    <cellStyle name="Input 3 2 2 2 2 2 2" xfId="11549" xr:uid="{00000000-0005-0000-0000-00000D2D0000}"/>
    <cellStyle name="Input 3 2 2 2 2 2 2 2" xfId="11550" xr:uid="{00000000-0005-0000-0000-00000E2D0000}"/>
    <cellStyle name="Input 3 2 2 2 2 2 2 2 2" xfId="11551" xr:uid="{00000000-0005-0000-0000-00000F2D0000}"/>
    <cellStyle name="Input 3 2 2 2 2 2 2 2 3" xfId="11552" xr:uid="{00000000-0005-0000-0000-0000102D0000}"/>
    <cellStyle name="Input 3 2 2 2 2 2 2 2 4" xfId="11553" xr:uid="{00000000-0005-0000-0000-0000112D0000}"/>
    <cellStyle name="Input 3 2 2 2 2 2 2 3" xfId="11554" xr:uid="{00000000-0005-0000-0000-0000122D0000}"/>
    <cellStyle name="Input 3 2 2 2 2 2 2 4" xfId="11555" xr:uid="{00000000-0005-0000-0000-0000132D0000}"/>
    <cellStyle name="Input 3 2 2 2 2 2 2 5" xfId="11556" xr:uid="{00000000-0005-0000-0000-0000142D0000}"/>
    <cellStyle name="Input 3 2 2 2 2 2 2 6" xfId="11557" xr:uid="{00000000-0005-0000-0000-0000152D0000}"/>
    <cellStyle name="Input 3 2 2 2 2 2 3" xfId="11558" xr:uid="{00000000-0005-0000-0000-0000162D0000}"/>
    <cellStyle name="Input 3 2 2 2 2 2 3 2" xfId="11559" xr:uid="{00000000-0005-0000-0000-0000172D0000}"/>
    <cellStyle name="Input 3 2 2 2 2 2 3 3" xfId="11560" xr:uid="{00000000-0005-0000-0000-0000182D0000}"/>
    <cellStyle name="Input 3 2 2 2 2 2 3 4" xfId="11561" xr:uid="{00000000-0005-0000-0000-0000192D0000}"/>
    <cellStyle name="Input 3 2 2 2 2 2 4" xfId="11562" xr:uid="{00000000-0005-0000-0000-00001A2D0000}"/>
    <cellStyle name="Input 3 2 2 2 2 2 5" xfId="11563" xr:uid="{00000000-0005-0000-0000-00001B2D0000}"/>
    <cellStyle name="Input 3 2 2 2 2 2 6" xfId="11564" xr:uid="{00000000-0005-0000-0000-00001C2D0000}"/>
    <cellStyle name="Input 3 2 2 2 2 2 7" xfId="11565" xr:uid="{00000000-0005-0000-0000-00001D2D0000}"/>
    <cellStyle name="Input 3 2 2 2 2 3" xfId="11566" xr:uid="{00000000-0005-0000-0000-00001E2D0000}"/>
    <cellStyle name="Input 3 2 2 2 2 3 2" xfId="11567" xr:uid="{00000000-0005-0000-0000-00001F2D0000}"/>
    <cellStyle name="Input 3 2 2 2 2 3 2 2" xfId="11568" xr:uid="{00000000-0005-0000-0000-0000202D0000}"/>
    <cellStyle name="Input 3 2 2 2 2 3 2 3" xfId="11569" xr:uid="{00000000-0005-0000-0000-0000212D0000}"/>
    <cellStyle name="Input 3 2 2 2 2 3 2 4" xfId="11570" xr:uid="{00000000-0005-0000-0000-0000222D0000}"/>
    <cellStyle name="Input 3 2 2 2 2 3 3" xfId="11571" xr:uid="{00000000-0005-0000-0000-0000232D0000}"/>
    <cellStyle name="Input 3 2 2 2 2 3 4" xfId="11572" xr:uid="{00000000-0005-0000-0000-0000242D0000}"/>
    <cellStyle name="Input 3 2 2 2 2 3 5" xfId="11573" xr:uid="{00000000-0005-0000-0000-0000252D0000}"/>
    <cellStyle name="Input 3 2 2 2 2 3 6" xfId="11574" xr:uid="{00000000-0005-0000-0000-0000262D0000}"/>
    <cellStyle name="Input 3 2 2 2 2 4" xfId="11575" xr:uid="{00000000-0005-0000-0000-0000272D0000}"/>
    <cellStyle name="Input 3 2 2 2 2 4 2" xfId="11576" xr:uid="{00000000-0005-0000-0000-0000282D0000}"/>
    <cellStyle name="Input 3 2 2 2 2 4 2 2" xfId="11577" xr:uid="{00000000-0005-0000-0000-0000292D0000}"/>
    <cellStyle name="Input 3 2 2 2 2 4 2 3" xfId="11578" xr:uid="{00000000-0005-0000-0000-00002A2D0000}"/>
    <cellStyle name="Input 3 2 2 2 2 4 2 4" xfId="11579" xr:uid="{00000000-0005-0000-0000-00002B2D0000}"/>
    <cellStyle name="Input 3 2 2 2 2 4 3" xfId="11580" xr:uid="{00000000-0005-0000-0000-00002C2D0000}"/>
    <cellStyle name="Input 3 2 2 2 2 4 4" xfId="11581" xr:uid="{00000000-0005-0000-0000-00002D2D0000}"/>
    <cellStyle name="Input 3 2 2 2 2 4 5" xfId="11582" xr:uid="{00000000-0005-0000-0000-00002E2D0000}"/>
    <cellStyle name="Input 3 2 2 2 2 4 6" xfId="11583" xr:uid="{00000000-0005-0000-0000-00002F2D0000}"/>
    <cellStyle name="Input 3 2 2 2 2 5" xfId="11584" xr:uid="{00000000-0005-0000-0000-0000302D0000}"/>
    <cellStyle name="Input 3 2 2 2 2 5 2" xfId="11585" xr:uid="{00000000-0005-0000-0000-0000312D0000}"/>
    <cellStyle name="Input 3 2 2 2 2 5 3" xfId="11586" xr:uid="{00000000-0005-0000-0000-0000322D0000}"/>
    <cellStyle name="Input 3 2 2 2 2 5 4" xfId="11587" xr:uid="{00000000-0005-0000-0000-0000332D0000}"/>
    <cellStyle name="Input 3 2 2 2 2 6" xfId="11588" xr:uid="{00000000-0005-0000-0000-0000342D0000}"/>
    <cellStyle name="Input 3 2 2 2 2 6 2" xfId="11589" xr:uid="{00000000-0005-0000-0000-0000352D0000}"/>
    <cellStyle name="Input 3 2 2 2 2 6 3" xfId="11590" xr:uid="{00000000-0005-0000-0000-0000362D0000}"/>
    <cellStyle name="Input 3 2 2 2 2 6 4" xfId="11591" xr:uid="{00000000-0005-0000-0000-0000372D0000}"/>
    <cellStyle name="Input 3 2 2 2 2 7" xfId="11592" xr:uid="{00000000-0005-0000-0000-0000382D0000}"/>
    <cellStyle name="Input 3 2 2 2 2 8" xfId="11593" xr:uid="{00000000-0005-0000-0000-0000392D0000}"/>
    <cellStyle name="Input 3 2 2 2 2 9" xfId="11594" xr:uid="{00000000-0005-0000-0000-00003A2D0000}"/>
    <cellStyle name="Input 3 2 2 2 3" xfId="11595" xr:uid="{00000000-0005-0000-0000-00003B2D0000}"/>
    <cellStyle name="Input 3 2 2 2 3 2" xfId="11596" xr:uid="{00000000-0005-0000-0000-00003C2D0000}"/>
    <cellStyle name="Input 3 2 2 2 3 2 2" xfId="11597" xr:uid="{00000000-0005-0000-0000-00003D2D0000}"/>
    <cellStyle name="Input 3 2 2 2 3 2 2 2" xfId="11598" xr:uid="{00000000-0005-0000-0000-00003E2D0000}"/>
    <cellStyle name="Input 3 2 2 2 3 2 2 3" xfId="11599" xr:uid="{00000000-0005-0000-0000-00003F2D0000}"/>
    <cellStyle name="Input 3 2 2 2 3 2 2 4" xfId="11600" xr:uid="{00000000-0005-0000-0000-0000402D0000}"/>
    <cellStyle name="Input 3 2 2 2 3 2 3" xfId="11601" xr:uid="{00000000-0005-0000-0000-0000412D0000}"/>
    <cellStyle name="Input 3 2 2 2 3 2 4" xfId="11602" xr:uid="{00000000-0005-0000-0000-0000422D0000}"/>
    <cellStyle name="Input 3 2 2 2 3 2 5" xfId="11603" xr:uid="{00000000-0005-0000-0000-0000432D0000}"/>
    <cellStyle name="Input 3 2 2 2 3 2 6" xfId="11604" xr:uid="{00000000-0005-0000-0000-0000442D0000}"/>
    <cellStyle name="Input 3 2 2 2 3 3" xfId="11605" xr:uid="{00000000-0005-0000-0000-0000452D0000}"/>
    <cellStyle name="Input 3 2 2 2 3 3 2" xfId="11606" xr:uid="{00000000-0005-0000-0000-0000462D0000}"/>
    <cellStyle name="Input 3 2 2 2 3 3 2 2" xfId="11607" xr:uid="{00000000-0005-0000-0000-0000472D0000}"/>
    <cellStyle name="Input 3 2 2 2 3 3 2 3" xfId="11608" xr:uid="{00000000-0005-0000-0000-0000482D0000}"/>
    <cellStyle name="Input 3 2 2 2 3 3 2 4" xfId="11609" xr:uid="{00000000-0005-0000-0000-0000492D0000}"/>
    <cellStyle name="Input 3 2 2 2 3 3 3" xfId="11610" xr:uid="{00000000-0005-0000-0000-00004A2D0000}"/>
    <cellStyle name="Input 3 2 2 2 3 3 4" xfId="11611" xr:uid="{00000000-0005-0000-0000-00004B2D0000}"/>
    <cellStyle name="Input 3 2 2 2 3 3 5" xfId="11612" xr:uid="{00000000-0005-0000-0000-00004C2D0000}"/>
    <cellStyle name="Input 3 2 2 2 3 3 6" xfId="11613" xr:uid="{00000000-0005-0000-0000-00004D2D0000}"/>
    <cellStyle name="Input 3 2 2 2 3 4" xfId="11614" xr:uid="{00000000-0005-0000-0000-00004E2D0000}"/>
    <cellStyle name="Input 3 2 2 2 3 4 2" xfId="11615" xr:uid="{00000000-0005-0000-0000-00004F2D0000}"/>
    <cellStyle name="Input 3 2 2 2 3 4 3" xfId="11616" xr:uid="{00000000-0005-0000-0000-0000502D0000}"/>
    <cellStyle name="Input 3 2 2 2 3 4 4" xfId="11617" xr:uid="{00000000-0005-0000-0000-0000512D0000}"/>
    <cellStyle name="Input 3 2 2 2 3 5" xfId="11618" xr:uid="{00000000-0005-0000-0000-0000522D0000}"/>
    <cellStyle name="Input 3 2 2 2 3 5 2" xfId="11619" xr:uid="{00000000-0005-0000-0000-0000532D0000}"/>
    <cellStyle name="Input 3 2 2 2 3 5 3" xfId="11620" xr:uid="{00000000-0005-0000-0000-0000542D0000}"/>
    <cellStyle name="Input 3 2 2 2 3 5 4" xfId="11621" xr:uid="{00000000-0005-0000-0000-0000552D0000}"/>
    <cellStyle name="Input 3 2 2 2 3 6" xfId="11622" xr:uid="{00000000-0005-0000-0000-0000562D0000}"/>
    <cellStyle name="Input 3 2 2 2 3 7" xfId="11623" xr:uid="{00000000-0005-0000-0000-0000572D0000}"/>
    <cellStyle name="Input 3 2 2 2 3 8" xfId="11624" xr:uid="{00000000-0005-0000-0000-0000582D0000}"/>
    <cellStyle name="Input 3 2 2 2 4" xfId="11625" xr:uid="{00000000-0005-0000-0000-0000592D0000}"/>
    <cellStyle name="Input 3 2 2 2 4 2" xfId="11626" xr:uid="{00000000-0005-0000-0000-00005A2D0000}"/>
    <cellStyle name="Input 3 2 2 2 4 2 2" xfId="11627" xr:uid="{00000000-0005-0000-0000-00005B2D0000}"/>
    <cellStyle name="Input 3 2 2 2 4 2 2 2" xfId="11628" xr:uid="{00000000-0005-0000-0000-00005C2D0000}"/>
    <cellStyle name="Input 3 2 2 2 4 2 2 3" xfId="11629" xr:uid="{00000000-0005-0000-0000-00005D2D0000}"/>
    <cellStyle name="Input 3 2 2 2 4 2 2 4" xfId="11630" xr:uid="{00000000-0005-0000-0000-00005E2D0000}"/>
    <cellStyle name="Input 3 2 2 2 4 2 3" xfId="11631" xr:uid="{00000000-0005-0000-0000-00005F2D0000}"/>
    <cellStyle name="Input 3 2 2 2 4 2 4" xfId="11632" xr:uid="{00000000-0005-0000-0000-0000602D0000}"/>
    <cellStyle name="Input 3 2 2 2 4 2 5" xfId="11633" xr:uid="{00000000-0005-0000-0000-0000612D0000}"/>
    <cellStyle name="Input 3 2 2 2 4 2 6" xfId="11634" xr:uid="{00000000-0005-0000-0000-0000622D0000}"/>
    <cellStyle name="Input 3 2 2 2 4 3" xfId="11635" xr:uid="{00000000-0005-0000-0000-0000632D0000}"/>
    <cellStyle name="Input 3 2 2 2 4 3 2" xfId="11636" xr:uid="{00000000-0005-0000-0000-0000642D0000}"/>
    <cellStyle name="Input 3 2 2 2 4 3 2 2" xfId="11637" xr:uid="{00000000-0005-0000-0000-0000652D0000}"/>
    <cellStyle name="Input 3 2 2 2 4 3 2 3" xfId="11638" xr:uid="{00000000-0005-0000-0000-0000662D0000}"/>
    <cellStyle name="Input 3 2 2 2 4 3 2 4" xfId="11639" xr:uid="{00000000-0005-0000-0000-0000672D0000}"/>
    <cellStyle name="Input 3 2 2 2 4 3 3" xfId="11640" xr:uid="{00000000-0005-0000-0000-0000682D0000}"/>
    <cellStyle name="Input 3 2 2 2 4 3 4" xfId="11641" xr:uid="{00000000-0005-0000-0000-0000692D0000}"/>
    <cellStyle name="Input 3 2 2 2 4 3 5" xfId="11642" xr:uid="{00000000-0005-0000-0000-00006A2D0000}"/>
    <cellStyle name="Input 3 2 2 2 4 3 6" xfId="11643" xr:uid="{00000000-0005-0000-0000-00006B2D0000}"/>
    <cellStyle name="Input 3 2 2 2 4 4" xfId="11644" xr:uid="{00000000-0005-0000-0000-00006C2D0000}"/>
    <cellStyle name="Input 3 2 2 2 4 4 2" xfId="11645" xr:uid="{00000000-0005-0000-0000-00006D2D0000}"/>
    <cellStyle name="Input 3 2 2 2 4 4 3" xfId="11646" xr:uid="{00000000-0005-0000-0000-00006E2D0000}"/>
    <cellStyle name="Input 3 2 2 2 4 4 4" xfId="11647" xr:uid="{00000000-0005-0000-0000-00006F2D0000}"/>
    <cellStyle name="Input 3 2 2 2 4 5" xfId="11648" xr:uid="{00000000-0005-0000-0000-0000702D0000}"/>
    <cellStyle name="Input 3 2 2 2 4 5 2" xfId="11649" xr:uid="{00000000-0005-0000-0000-0000712D0000}"/>
    <cellStyle name="Input 3 2 2 2 4 5 3" xfId="11650" xr:uid="{00000000-0005-0000-0000-0000722D0000}"/>
    <cellStyle name="Input 3 2 2 2 4 5 4" xfId="11651" xr:uid="{00000000-0005-0000-0000-0000732D0000}"/>
    <cellStyle name="Input 3 2 2 2 4 6" xfId="11652" xr:uid="{00000000-0005-0000-0000-0000742D0000}"/>
    <cellStyle name="Input 3 2 2 2 4 7" xfId="11653" xr:uid="{00000000-0005-0000-0000-0000752D0000}"/>
    <cellStyle name="Input 3 2 2 2 4 8" xfId="11654" xr:uid="{00000000-0005-0000-0000-0000762D0000}"/>
    <cellStyle name="Input 3 2 2 2 5" xfId="11655" xr:uid="{00000000-0005-0000-0000-0000772D0000}"/>
    <cellStyle name="Input 3 2 2 2 5 10" xfId="11656" xr:uid="{00000000-0005-0000-0000-0000782D0000}"/>
    <cellStyle name="Input 3 2 2 2 5 2" xfId="11657" xr:uid="{00000000-0005-0000-0000-0000792D0000}"/>
    <cellStyle name="Input 3 2 2 2 5 2 2" xfId="11658" xr:uid="{00000000-0005-0000-0000-00007A2D0000}"/>
    <cellStyle name="Input 3 2 2 2 5 2 2 2" xfId="11659" xr:uid="{00000000-0005-0000-0000-00007B2D0000}"/>
    <cellStyle name="Input 3 2 2 2 5 2 2 3" xfId="11660" xr:uid="{00000000-0005-0000-0000-00007C2D0000}"/>
    <cellStyle name="Input 3 2 2 2 5 2 2 4" xfId="11661" xr:uid="{00000000-0005-0000-0000-00007D2D0000}"/>
    <cellStyle name="Input 3 2 2 2 5 2 3" xfId="11662" xr:uid="{00000000-0005-0000-0000-00007E2D0000}"/>
    <cellStyle name="Input 3 2 2 2 5 2 4" xfId="11663" xr:uid="{00000000-0005-0000-0000-00007F2D0000}"/>
    <cellStyle name="Input 3 2 2 2 5 2 5" xfId="11664" xr:uid="{00000000-0005-0000-0000-0000802D0000}"/>
    <cellStyle name="Input 3 2 2 2 5 2 6" xfId="11665" xr:uid="{00000000-0005-0000-0000-0000812D0000}"/>
    <cellStyle name="Input 3 2 2 2 5 3" xfId="11666" xr:uid="{00000000-0005-0000-0000-0000822D0000}"/>
    <cellStyle name="Input 3 2 2 2 5 3 2" xfId="11667" xr:uid="{00000000-0005-0000-0000-0000832D0000}"/>
    <cellStyle name="Input 3 2 2 2 5 3 2 2" xfId="11668" xr:uid="{00000000-0005-0000-0000-0000842D0000}"/>
    <cellStyle name="Input 3 2 2 2 5 3 2 3" xfId="11669" xr:uid="{00000000-0005-0000-0000-0000852D0000}"/>
    <cellStyle name="Input 3 2 2 2 5 3 2 4" xfId="11670" xr:uid="{00000000-0005-0000-0000-0000862D0000}"/>
    <cellStyle name="Input 3 2 2 2 5 3 3" xfId="11671" xr:uid="{00000000-0005-0000-0000-0000872D0000}"/>
    <cellStyle name="Input 3 2 2 2 5 3 4" xfId="11672" xr:uid="{00000000-0005-0000-0000-0000882D0000}"/>
    <cellStyle name="Input 3 2 2 2 5 3 5" xfId="11673" xr:uid="{00000000-0005-0000-0000-0000892D0000}"/>
    <cellStyle name="Input 3 2 2 2 5 3 6" xfId="11674" xr:uid="{00000000-0005-0000-0000-00008A2D0000}"/>
    <cellStyle name="Input 3 2 2 2 5 4" xfId="11675" xr:uid="{00000000-0005-0000-0000-00008B2D0000}"/>
    <cellStyle name="Input 3 2 2 2 5 4 2" xfId="11676" xr:uid="{00000000-0005-0000-0000-00008C2D0000}"/>
    <cellStyle name="Input 3 2 2 2 5 4 2 2" xfId="11677" xr:uid="{00000000-0005-0000-0000-00008D2D0000}"/>
    <cellStyle name="Input 3 2 2 2 5 4 2 3" xfId="11678" xr:uid="{00000000-0005-0000-0000-00008E2D0000}"/>
    <cellStyle name="Input 3 2 2 2 5 4 2 4" xfId="11679" xr:uid="{00000000-0005-0000-0000-00008F2D0000}"/>
    <cellStyle name="Input 3 2 2 2 5 4 3" xfId="11680" xr:uid="{00000000-0005-0000-0000-0000902D0000}"/>
    <cellStyle name="Input 3 2 2 2 5 4 4" xfId="11681" xr:uid="{00000000-0005-0000-0000-0000912D0000}"/>
    <cellStyle name="Input 3 2 2 2 5 4 5" xfId="11682" xr:uid="{00000000-0005-0000-0000-0000922D0000}"/>
    <cellStyle name="Input 3 2 2 2 5 4 6" xfId="11683" xr:uid="{00000000-0005-0000-0000-0000932D0000}"/>
    <cellStyle name="Input 3 2 2 2 5 5" xfId="11684" xr:uid="{00000000-0005-0000-0000-0000942D0000}"/>
    <cellStyle name="Input 3 2 2 2 5 5 2" xfId="11685" xr:uid="{00000000-0005-0000-0000-0000952D0000}"/>
    <cellStyle name="Input 3 2 2 2 5 5 3" xfId="11686" xr:uid="{00000000-0005-0000-0000-0000962D0000}"/>
    <cellStyle name="Input 3 2 2 2 5 5 4" xfId="11687" xr:uid="{00000000-0005-0000-0000-0000972D0000}"/>
    <cellStyle name="Input 3 2 2 2 5 6" xfId="11688" xr:uid="{00000000-0005-0000-0000-0000982D0000}"/>
    <cellStyle name="Input 3 2 2 2 5 6 2" xfId="11689" xr:uid="{00000000-0005-0000-0000-0000992D0000}"/>
    <cellStyle name="Input 3 2 2 2 5 6 3" xfId="11690" xr:uid="{00000000-0005-0000-0000-00009A2D0000}"/>
    <cellStyle name="Input 3 2 2 2 5 6 4" xfId="11691" xr:uid="{00000000-0005-0000-0000-00009B2D0000}"/>
    <cellStyle name="Input 3 2 2 2 5 7" xfId="11692" xr:uid="{00000000-0005-0000-0000-00009C2D0000}"/>
    <cellStyle name="Input 3 2 2 2 5 8" xfId="11693" xr:uid="{00000000-0005-0000-0000-00009D2D0000}"/>
    <cellStyle name="Input 3 2 2 2 5 9" xfId="11694" xr:uid="{00000000-0005-0000-0000-00009E2D0000}"/>
    <cellStyle name="Input 3 2 2 2 6" xfId="11695" xr:uid="{00000000-0005-0000-0000-00009F2D0000}"/>
    <cellStyle name="Input 3 2 2 2 6 2" xfId="11696" xr:uid="{00000000-0005-0000-0000-0000A02D0000}"/>
    <cellStyle name="Input 3 2 2 2 6 2 2" xfId="11697" xr:uid="{00000000-0005-0000-0000-0000A12D0000}"/>
    <cellStyle name="Input 3 2 2 2 6 2 2 2" xfId="11698" xr:uid="{00000000-0005-0000-0000-0000A22D0000}"/>
    <cellStyle name="Input 3 2 2 2 6 2 2 3" xfId="11699" xr:uid="{00000000-0005-0000-0000-0000A32D0000}"/>
    <cellStyle name="Input 3 2 2 2 6 2 2 4" xfId="11700" xr:uid="{00000000-0005-0000-0000-0000A42D0000}"/>
    <cellStyle name="Input 3 2 2 2 6 2 3" xfId="11701" xr:uid="{00000000-0005-0000-0000-0000A52D0000}"/>
    <cellStyle name="Input 3 2 2 2 6 2 4" xfId="11702" xr:uid="{00000000-0005-0000-0000-0000A62D0000}"/>
    <cellStyle name="Input 3 2 2 2 6 2 5" xfId="11703" xr:uid="{00000000-0005-0000-0000-0000A72D0000}"/>
    <cellStyle name="Input 3 2 2 2 6 2 6" xfId="11704" xr:uid="{00000000-0005-0000-0000-0000A82D0000}"/>
    <cellStyle name="Input 3 2 2 2 6 3" xfId="11705" xr:uid="{00000000-0005-0000-0000-0000A92D0000}"/>
    <cellStyle name="Input 3 2 2 2 6 3 2" xfId="11706" xr:uid="{00000000-0005-0000-0000-0000AA2D0000}"/>
    <cellStyle name="Input 3 2 2 2 6 3 2 2" xfId="11707" xr:uid="{00000000-0005-0000-0000-0000AB2D0000}"/>
    <cellStyle name="Input 3 2 2 2 6 3 2 3" xfId="11708" xr:uid="{00000000-0005-0000-0000-0000AC2D0000}"/>
    <cellStyle name="Input 3 2 2 2 6 3 2 4" xfId="11709" xr:uid="{00000000-0005-0000-0000-0000AD2D0000}"/>
    <cellStyle name="Input 3 2 2 2 6 3 3" xfId="11710" xr:uid="{00000000-0005-0000-0000-0000AE2D0000}"/>
    <cellStyle name="Input 3 2 2 2 6 3 4" xfId="11711" xr:uid="{00000000-0005-0000-0000-0000AF2D0000}"/>
    <cellStyle name="Input 3 2 2 2 6 3 5" xfId="11712" xr:uid="{00000000-0005-0000-0000-0000B02D0000}"/>
    <cellStyle name="Input 3 2 2 2 6 3 6" xfId="11713" xr:uid="{00000000-0005-0000-0000-0000B12D0000}"/>
    <cellStyle name="Input 3 2 2 2 6 4" xfId="11714" xr:uid="{00000000-0005-0000-0000-0000B22D0000}"/>
    <cellStyle name="Input 3 2 2 2 6 4 2" xfId="11715" xr:uid="{00000000-0005-0000-0000-0000B32D0000}"/>
    <cellStyle name="Input 3 2 2 2 6 4 3" xfId="11716" xr:uid="{00000000-0005-0000-0000-0000B42D0000}"/>
    <cellStyle name="Input 3 2 2 2 6 4 4" xfId="11717" xr:uid="{00000000-0005-0000-0000-0000B52D0000}"/>
    <cellStyle name="Input 3 2 2 2 6 5" xfId="11718" xr:uid="{00000000-0005-0000-0000-0000B62D0000}"/>
    <cellStyle name="Input 3 2 2 2 6 5 2" xfId="11719" xr:uid="{00000000-0005-0000-0000-0000B72D0000}"/>
    <cellStyle name="Input 3 2 2 2 6 5 3" xfId="11720" xr:uid="{00000000-0005-0000-0000-0000B82D0000}"/>
    <cellStyle name="Input 3 2 2 2 6 5 4" xfId="11721" xr:uid="{00000000-0005-0000-0000-0000B92D0000}"/>
    <cellStyle name="Input 3 2 2 2 6 6" xfId="11722" xr:uid="{00000000-0005-0000-0000-0000BA2D0000}"/>
    <cellStyle name="Input 3 2 2 2 6 7" xfId="11723" xr:uid="{00000000-0005-0000-0000-0000BB2D0000}"/>
    <cellStyle name="Input 3 2 2 2 6 8" xfId="11724" xr:uid="{00000000-0005-0000-0000-0000BC2D0000}"/>
    <cellStyle name="Input 3 2 2 2 7" xfId="11725" xr:uid="{00000000-0005-0000-0000-0000BD2D0000}"/>
    <cellStyle name="Input 3 2 2 2 7 2" xfId="11726" xr:uid="{00000000-0005-0000-0000-0000BE2D0000}"/>
    <cellStyle name="Input 3 2 2 2 7 2 2" xfId="11727" xr:uid="{00000000-0005-0000-0000-0000BF2D0000}"/>
    <cellStyle name="Input 3 2 2 2 7 2 2 2" xfId="11728" xr:uid="{00000000-0005-0000-0000-0000C02D0000}"/>
    <cellStyle name="Input 3 2 2 2 7 2 2 3" xfId="11729" xr:uid="{00000000-0005-0000-0000-0000C12D0000}"/>
    <cellStyle name="Input 3 2 2 2 7 2 2 4" xfId="11730" xr:uid="{00000000-0005-0000-0000-0000C22D0000}"/>
    <cellStyle name="Input 3 2 2 2 7 2 3" xfId="11731" xr:uid="{00000000-0005-0000-0000-0000C32D0000}"/>
    <cellStyle name="Input 3 2 2 2 7 2 4" xfId="11732" xr:uid="{00000000-0005-0000-0000-0000C42D0000}"/>
    <cellStyle name="Input 3 2 2 2 7 2 5" xfId="11733" xr:uid="{00000000-0005-0000-0000-0000C52D0000}"/>
    <cellStyle name="Input 3 2 2 2 7 2 6" xfId="11734" xr:uid="{00000000-0005-0000-0000-0000C62D0000}"/>
    <cellStyle name="Input 3 2 2 2 7 3" xfId="11735" xr:uid="{00000000-0005-0000-0000-0000C72D0000}"/>
    <cellStyle name="Input 3 2 2 2 7 3 2" xfId="11736" xr:uid="{00000000-0005-0000-0000-0000C82D0000}"/>
    <cellStyle name="Input 3 2 2 2 7 3 3" xfId="11737" xr:uid="{00000000-0005-0000-0000-0000C92D0000}"/>
    <cellStyle name="Input 3 2 2 2 7 3 4" xfId="11738" xr:uid="{00000000-0005-0000-0000-0000CA2D0000}"/>
    <cellStyle name="Input 3 2 2 2 7 4" xfId="11739" xr:uid="{00000000-0005-0000-0000-0000CB2D0000}"/>
    <cellStyle name="Input 3 2 2 2 7 5" xfId="11740" xr:uid="{00000000-0005-0000-0000-0000CC2D0000}"/>
    <cellStyle name="Input 3 2 2 2 7 6" xfId="11741" xr:uid="{00000000-0005-0000-0000-0000CD2D0000}"/>
    <cellStyle name="Input 3 2 2 2 7 7" xfId="11742" xr:uid="{00000000-0005-0000-0000-0000CE2D0000}"/>
    <cellStyle name="Input 3 2 2 2 8" xfId="11743" xr:uid="{00000000-0005-0000-0000-0000CF2D0000}"/>
    <cellStyle name="Input 3 2 2 2 8 2" xfId="11744" xr:uid="{00000000-0005-0000-0000-0000D02D0000}"/>
    <cellStyle name="Input 3 2 2 2 8 2 2" xfId="11745" xr:uid="{00000000-0005-0000-0000-0000D12D0000}"/>
    <cellStyle name="Input 3 2 2 2 8 2 3" xfId="11746" xr:uid="{00000000-0005-0000-0000-0000D22D0000}"/>
    <cellStyle name="Input 3 2 2 2 8 2 4" xfId="11747" xr:uid="{00000000-0005-0000-0000-0000D32D0000}"/>
    <cellStyle name="Input 3 2 2 2 8 3" xfId="11748" xr:uid="{00000000-0005-0000-0000-0000D42D0000}"/>
    <cellStyle name="Input 3 2 2 2 8 4" xfId="11749" xr:uid="{00000000-0005-0000-0000-0000D52D0000}"/>
    <cellStyle name="Input 3 2 2 2 8 5" xfId="11750" xr:uid="{00000000-0005-0000-0000-0000D62D0000}"/>
    <cellStyle name="Input 3 2 2 2 8 6" xfId="11751" xr:uid="{00000000-0005-0000-0000-0000D72D0000}"/>
    <cellStyle name="Input 3 2 2 2 9" xfId="11752" xr:uid="{00000000-0005-0000-0000-0000D82D0000}"/>
    <cellStyle name="Input 3 2 2 2 9 2" xfId="11753" xr:uid="{00000000-0005-0000-0000-0000D92D0000}"/>
    <cellStyle name="Input 3 2 2 2 9 2 2" xfId="11754" xr:uid="{00000000-0005-0000-0000-0000DA2D0000}"/>
    <cellStyle name="Input 3 2 2 2 9 2 3" xfId="11755" xr:uid="{00000000-0005-0000-0000-0000DB2D0000}"/>
    <cellStyle name="Input 3 2 2 2 9 2 4" xfId="11756" xr:uid="{00000000-0005-0000-0000-0000DC2D0000}"/>
    <cellStyle name="Input 3 2 2 2 9 3" xfId="11757" xr:uid="{00000000-0005-0000-0000-0000DD2D0000}"/>
    <cellStyle name="Input 3 2 2 2 9 4" xfId="11758" xr:uid="{00000000-0005-0000-0000-0000DE2D0000}"/>
    <cellStyle name="Input 3 2 2 2 9 5" xfId="11759" xr:uid="{00000000-0005-0000-0000-0000DF2D0000}"/>
    <cellStyle name="Input 3 2 2 2 9 6" xfId="11760" xr:uid="{00000000-0005-0000-0000-0000E02D0000}"/>
    <cellStyle name="Input 3 2 2 3" xfId="11761" xr:uid="{00000000-0005-0000-0000-0000E12D0000}"/>
    <cellStyle name="Input 3 2 2 3 2" xfId="11762" xr:uid="{00000000-0005-0000-0000-0000E22D0000}"/>
    <cellStyle name="Input 3 2 2 3 2 2" xfId="11763" xr:uid="{00000000-0005-0000-0000-0000E32D0000}"/>
    <cellStyle name="Input 3 2 2 3 2 3" xfId="11764" xr:uid="{00000000-0005-0000-0000-0000E42D0000}"/>
    <cellStyle name="Input 3 2 2 3 2 4" xfId="11765" xr:uid="{00000000-0005-0000-0000-0000E52D0000}"/>
    <cellStyle name="Input 3 2 2 3 3" xfId="11766" xr:uid="{00000000-0005-0000-0000-0000E62D0000}"/>
    <cellStyle name="Input 3 2 2 3 4" xfId="11767" xr:uid="{00000000-0005-0000-0000-0000E72D0000}"/>
    <cellStyle name="Input 3 2 2 3 5" xfId="11768" xr:uid="{00000000-0005-0000-0000-0000E82D0000}"/>
    <cellStyle name="Input 3 2 2 3 6" xfId="11769" xr:uid="{00000000-0005-0000-0000-0000E92D0000}"/>
    <cellStyle name="Input 3 2 2 4" xfId="11770" xr:uid="{00000000-0005-0000-0000-0000EA2D0000}"/>
    <cellStyle name="Input 3 2 2 4 2" xfId="11771" xr:uid="{00000000-0005-0000-0000-0000EB2D0000}"/>
    <cellStyle name="Input 3 2 2 4 3" xfId="11772" xr:uid="{00000000-0005-0000-0000-0000EC2D0000}"/>
    <cellStyle name="Input 3 2 2 4 4" xfId="11773" xr:uid="{00000000-0005-0000-0000-0000ED2D0000}"/>
    <cellStyle name="Input 3 2 2 5" xfId="11774" xr:uid="{00000000-0005-0000-0000-0000EE2D0000}"/>
    <cellStyle name="Input 3 2 2 6" xfId="11775" xr:uid="{00000000-0005-0000-0000-0000EF2D0000}"/>
    <cellStyle name="Input 3 2 2 7" xfId="11776" xr:uid="{00000000-0005-0000-0000-0000F02D0000}"/>
    <cellStyle name="Input 3 2 3" xfId="11777" xr:uid="{00000000-0005-0000-0000-0000F12D0000}"/>
    <cellStyle name="Input 3 2 3 10" xfId="11778" xr:uid="{00000000-0005-0000-0000-0000F22D0000}"/>
    <cellStyle name="Input 3 2 3 10 2" xfId="11779" xr:uid="{00000000-0005-0000-0000-0000F32D0000}"/>
    <cellStyle name="Input 3 2 3 10 3" xfId="11780" xr:uid="{00000000-0005-0000-0000-0000F42D0000}"/>
    <cellStyle name="Input 3 2 3 10 4" xfId="11781" xr:uid="{00000000-0005-0000-0000-0000F52D0000}"/>
    <cellStyle name="Input 3 2 3 11" xfId="11782" xr:uid="{00000000-0005-0000-0000-0000F62D0000}"/>
    <cellStyle name="Input 3 2 3 11 2" xfId="11783" xr:uid="{00000000-0005-0000-0000-0000F72D0000}"/>
    <cellStyle name="Input 3 2 3 11 3" xfId="11784" xr:uid="{00000000-0005-0000-0000-0000F82D0000}"/>
    <cellStyle name="Input 3 2 3 11 4" xfId="11785" xr:uid="{00000000-0005-0000-0000-0000F92D0000}"/>
    <cellStyle name="Input 3 2 3 12" xfId="11786" xr:uid="{00000000-0005-0000-0000-0000FA2D0000}"/>
    <cellStyle name="Input 3 2 3 13" xfId="11787" xr:uid="{00000000-0005-0000-0000-0000FB2D0000}"/>
    <cellStyle name="Input 3 2 3 14" xfId="11788" xr:uid="{00000000-0005-0000-0000-0000FC2D0000}"/>
    <cellStyle name="Input 3 2 3 2" xfId="11789" xr:uid="{00000000-0005-0000-0000-0000FD2D0000}"/>
    <cellStyle name="Input 3 2 3 2 2" xfId="11790" xr:uid="{00000000-0005-0000-0000-0000FE2D0000}"/>
    <cellStyle name="Input 3 2 3 2 2 2" xfId="11791" xr:uid="{00000000-0005-0000-0000-0000FF2D0000}"/>
    <cellStyle name="Input 3 2 3 2 2 2 2" xfId="11792" xr:uid="{00000000-0005-0000-0000-0000002E0000}"/>
    <cellStyle name="Input 3 2 3 2 2 2 2 2" xfId="11793" xr:uid="{00000000-0005-0000-0000-0000012E0000}"/>
    <cellStyle name="Input 3 2 3 2 2 2 2 3" xfId="11794" xr:uid="{00000000-0005-0000-0000-0000022E0000}"/>
    <cellStyle name="Input 3 2 3 2 2 2 2 4" xfId="11795" xr:uid="{00000000-0005-0000-0000-0000032E0000}"/>
    <cellStyle name="Input 3 2 3 2 2 2 3" xfId="11796" xr:uid="{00000000-0005-0000-0000-0000042E0000}"/>
    <cellStyle name="Input 3 2 3 2 2 2 4" xfId="11797" xr:uid="{00000000-0005-0000-0000-0000052E0000}"/>
    <cellStyle name="Input 3 2 3 2 2 2 5" xfId="11798" xr:uid="{00000000-0005-0000-0000-0000062E0000}"/>
    <cellStyle name="Input 3 2 3 2 2 2 6" xfId="11799" xr:uid="{00000000-0005-0000-0000-0000072E0000}"/>
    <cellStyle name="Input 3 2 3 2 2 3" xfId="11800" xr:uid="{00000000-0005-0000-0000-0000082E0000}"/>
    <cellStyle name="Input 3 2 3 2 2 3 2" xfId="11801" xr:uid="{00000000-0005-0000-0000-0000092E0000}"/>
    <cellStyle name="Input 3 2 3 2 2 3 3" xfId="11802" xr:uid="{00000000-0005-0000-0000-00000A2E0000}"/>
    <cellStyle name="Input 3 2 3 2 2 3 4" xfId="11803" xr:uid="{00000000-0005-0000-0000-00000B2E0000}"/>
    <cellStyle name="Input 3 2 3 2 2 4" xfId="11804" xr:uid="{00000000-0005-0000-0000-00000C2E0000}"/>
    <cellStyle name="Input 3 2 3 2 2 5" xfId="11805" xr:uid="{00000000-0005-0000-0000-00000D2E0000}"/>
    <cellStyle name="Input 3 2 3 2 2 6" xfId="11806" xr:uid="{00000000-0005-0000-0000-00000E2E0000}"/>
    <cellStyle name="Input 3 2 3 2 2 7" xfId="11807" xr:uid="{00000000-0005-0000-0000-00000F2E0000}"/>
    <cellStyle name="Input 3 2 3 2 3" xfId="11808" xr:uid="{00000000-0005-0000-0000-0000102E0000}"/>
    <cellStyle name="Input 3 2 3 2 3 2" xfId="11809" xr:uid="{00000000-0005-0000-0000-0000112E0000}"/>
    <cellStyle name="Input 3 2 3 2 3 2 2" xfId="11810" xr:uid="{00000000-0005-0000-0000-0000122E0000}"/>
    <cellStyle name="Input 3 2 3 2 3 2 3" xfId="11811" xr:uid="{00000000-0005-0000-0000-0000132E0000}"/>
    <cellStyle name="Input 3 2 3 2 3 2 4" xfId="11812" xr:uid="{00000000-0005-0000-0000-0000142E0000}"/>
    <cellStyle name="Input 3 2 3 2 3 3" xfId="11813" xr:uid="{00000000-0005-0000-0000-0000152E0000}"/>
    <cellStyle name="Input 3 2 3 2 3 4" xfId="11814" xr:uid="{00000000-0005-0000-0000-0000162E0000}"/>
    <cellStyle name="Input 3 2 3 2 3 5" xfId="11815" xr:uid="{00000000-0005-0000-0000-0000172E0000}"/>
    <cellStyle name="Input 3 2 3 2 3 6" xfId="11816" xr:uid="{00000000-0005-0000-0000-0000182E0000}"/>
    <cellStyle name="Input 3 2 3 2 4" xfId="11817" xr:uid="{00000000-0005-0000-0000-0000192E0000}"/>
    <cellStyle name="Input 3 2 3 2 4 2" xfId="11818" xr:uid="{00000000-0005-0000-0000-00001A2E0000}"/>
    <cellStyle name="Input 3 2 3 2 4 2 2" xfId="11819" xr:uid="{00000000-0005-0000-0000-00001B2E0000}"/>
    <cellStyle name="Input 3 2 3 2 4 2 3" xfId="11820" xr:uid="{00000000-0005-0000-0000-00001C2E0000}"/>
    <cellStyle name="Input 3 2 3 2 4 2 4" xfId="11821" xr:uid="{00000000-0005-0000-0000-00001D2E0000}"/>
    <cellStyle name="Input 3 2 3 2 4 3" xfId="11822" xr:uid="{00000000-0005-0000-0000-00001E2E0000}"/>
    <cellStyle name="Input 3 2 3 2 4 4" xfId="11823" xr:uid="{00000000-0005-0000-0000-00001F2E0000}"/>
    <cellStyle name="Input 3 2 3 2 4 5" xfId="11824" xr:uid="{00000000-0005-0000-0000-0000202E0000}"/>
    <cellStyle name="Input 3 2 3 2 4 6" xfId="11825" xr:uid="{00000000-0005-0000-0000-0000212E0000}"/>
    <cellStyle name="Input 3 2 3 2 5" xfId="11826" xr:uid="{00000000-0005-0000-0000-0000222E0000}"/>
    <cellStyle name="Input 3 2 3 2 5 2" xfId="11827" xr:uid="{00000000-0005-0000-0000-0000232E0000}"/>
    <cellStyle name="Input 3 2 3 2 5 3" xfId="11828" xr:uid="{00000000-0005-0000-0000-0000242E0000}"/>
    <cellStyle name="Input 3 2 3 2 5 4" xfId="11829" xr:uid="{00000000-0005-0000-0000-0000252E0000}"/>
    <cellStyle name="Input 3 2 3 2 6" xfId="11830" xr:uid="{00000000-0005-0000-0000-0000262E0000}"/>
    <cellStyle name="Input 3 2 3 2 6 2" xfId="11831" xr:uid="{00000000-0005-0000-0000-0000272E0000}"/>
    <cellStyle name="Input 3 2 3 2 6 3" xfId="11832" xr:uid="{00000000-0005-0000-0000-0000282E0000}"/>
    <cellStyle name="Input 3 2 3 2 6 4" xfId="11833" xr:uid="{00000000-0005-0000-0000-0000292E0000}"/>
    <cellStyle name="Input 3 2 3 2 7" xfId="11834" xr:uid="{00000000-0005-0000-0000-00002A2E0000}"/>
    <cellStyle name="Input 3 2 3 2 8" xfId="11835" xr:uid="{00000000-0005-0000-0000-00002B2E0000}"/>
    <cellStyle name="Input 3 2 3 2 9" xfId="11836" xr:uid="{00000000-0005-0000-0000-00002C2E0000}"/>
    <cellStyle name="Input 3 2 3 3" xfId="11837" xr:uid="{00000000-0005-0000-0000-00002D2E0000}"/>
    <cellStyle name="Input 3 2 3 3 2" xfId="11838" xr:uid="{00000000-0005-0000-0000-00002E2E0000}"/>
    <cellStyle name="Input 3 2 3 3 2 2" xfId="11839" xr:uid="{00000000-0005-0000-0000-00002F2E0000}"/>
    <cellStyle name="Input 3 2 3 3 2 2 2" xfId="11840" xr:uid="{00000000-0005-0000-0000-0000302E0000}"/>
    <cellStyle name="Input 3 2 3 3 2 2 3" xfId="11841" xr:uid="{00000000-0005-0000-0000-0000312E0000}"/>
    <cellStyle name="Input 3 2 3 3 2 2 4" xfId="11842" xr:uid="{00000000-0005-0000-0000-0000322E0000}"/>
    <cellStyle name="Input 3 2 3 3 2 3" xfId="11843" xr:uid="{00000000-0005-0000-0000-0000332E0000}"/>
    <cellStyle name="Input 3 2 3 3 2 4" xfId="11844" xr:uid="{00000000-0005-0000-0000-0000342E0000}"/>
    <cellStyle name="Input 3 2 3 3 2 5" xfId="11845" xr:uid="{00000000-0005-0000-0000-0000352E0000}"/>
    <cellStyle name="Input 3 2 3 3 2 6" xfId="11846" xr:uid="{00000000-0005-0000-0000-0000362E0000}"/>
    <cellStyle name="Input 3 2 3 3 3" xfId="11847" xr:uid="{00000000-0005-0000-0000-0000372E0000}"/>
    <cellStyle name="Input 3 2 3 3 3 2" xfId="11848" xr:uid="{00000000-0005-0000-0000-0000382E0000}"/>
    <cellStyle name="Input 3 2 3 3 3 2 2" xfId="11849" xr:uid="{00000000-0005-0000-0000-0000392E0000}"/>
    <cellStyle name="Input 3 2 3 3 3 2 3" xfId="11850" xr:uid="{00000000-0005-0000-0000-00003A2E0000}"/>
    <cellStyle name="Input 3 2 3 3 3 2 4" xfId="11851" xr:uid="{00000000-0005-0000-0000-00003B2E0000}"/>
    <cellStyle name="Input 3 2 3 3 3 3" xfId="11852" xr:uid="{00000000-0005-0000-0000-00003C2E0000}"/>
    <cellStyle name="Input 3 2 3 3 3 4" xfId="11853" xr:uid="{00000000-0005-0000-0000-00003D2E0000}"/>
    <cellStyle name="Input 3 2 3 3 3 5" xfId="11854" xr:uid="{00000000-0005-0000-0000-00003E2E0000}"/>
    <cellStyle name="Input 3 2 3 3 3 6" xfId="11855" xr:uid="{00000000-0005-0000-0000-00003F2E0000}"/>
    <cellStyle name="Input 3 2 3 3 4" xfId="11856" xr:uid="{00000000-0005-0000-0000-0000402E0000}"/>
    <cellStyle name="Input 3 2 3 3 4 2" xfId="11857" xr:uid="{00000000-0005-0000-0000-0000412E0000}"/>
    <cellStyle name="Input 3 2 3 3 4 3" xfId="11858" xr:uid="{00000000-0005-0000-0000-0000422E0000}"/>
    <cellStyle name="Input 3 2 3 3 4 4" xfId="11859" xr:uid="{00000000-0005-0000-0000-0000432E0000}"/>
    <cellStyle name="Input 3 2 3 3 5" xfId="11860" xr:uid="{00000000-0005-0000-0000-0000442E0000}"/>
    <cellStyle name="Input 3 2 3 3 5 2" xfId="11861" xr:uid="{00000000-0005-0000-0000-0000452E0000}"/>
    <cellStyle name="Input 3 2 3 3 5 3" xfId="11862" xr:uid="{00000000-0005-0000-0000-0000462E0000}"/>
    <cellStyle name="Input 3 2 3 3 5 4" xfId="11863" xr:uid="{00000000-0005-0000-0000-0000472E0000}"/>
    <cellStyle name="Input 3 2 3 3 6" xfId="11864" xr:uid="{00000000-0005-0000-0000-0000482E0000}"/>
    <cellStyle name="Input 3 2 3 3 7" xfId="11865" xr:uid="{00000000-0005-0000-0000-0000492E0000}"/>
    <cellStyle name="Input 3 2 3 3 8" xfId="11866" xr:uid="{00000000-0005-0000-0000-00004A2E0000}"/>
    <cellStyle name="Input 3 2 3 4" xfId="11867" xr:uid="{00000000-0005-0000-0000-00004B2E0000}"/>
    <cellStyle name="Input 3 2 3 4 2" xfId="11868" xr:uid="{00000000-0005-0000-0000-00004C2E0000}"/>
    <cellStyle name="Input 3 2 3 4 2 2" xfId="11869" xr:uid="{00000000-0005-0000-0000-00004D2E0000}"/>
    <cellStyle name="Input 3 2 3 4 2 2 2" xfId="11870" xr:uid="{00000000-0005-0000-0000-00004E2E0000}"/>
    <cellStyle name="Input 3 2 3 4 2 2 3" xfId="11871" xr:uid="{00000000-0005-0000-0000-00004F2E0000}"/>
    <cellStyle name="Input 3 2 3 4 2 2 4" xfId="11872" xr:uid="{00000000-0005-0000-0000-0000502E0000}"/>
    <cellStyle name="Input 3 2 3 4 2 3" xfId="11873" xr:uid="{00000000-0005-0000-0000-0000512E0000}"/>
    <cellStyle name="Input 3 2 3 4 2 4" xfId="11874" xr:uid="{00000000-0005-0000-0000-0000522E0000}"/>
    <cellStyle name="Input 3 2 3 4 2 5" xfId="11875" xr:uid="{00000000-0005-0000-0000-0000532E0000}"/>
    <cellStyle name="Input 3 2 3 4 2 6" xfId="11876" xr:uid="{00000000-0005-0000-0000-0000542E0000}"/>
    <cellStyle name="Input 3 2 3 4 3" xfId="11877" xr:uid="{00000000-0005-0000-0000-0000552E0000}"/>
    <cellStyle name="Input 3 2 3 4 3 2" xfId="11878" xr:uid="{00000000-0005-0000-0000-0000562E0000}"/>
    <cellStyle name="Input 3 2 3 4 3 2 2" xfId="11879" xr:uid="{00000000-0005-0000-0000-0000572E0000}"/>
    <cellStyle name="Input 3 2 3 4 3 2 3" xfId="11880" xr:uid="{00000000-0005-0000-0000-0000582E0000}"/>
    <cellStyle name="Input 3 2 3 4 3 2 4" xfId="11881" xr:uid="{00000000-0005-0000-0000-0000592E0000}"/>
    <cellStyle name="Input 3 2 3 4 3 3" xfId="11882" xr:uid="{00000000-0005-0000-0000-00005A2E0000}"/>
    <cellStyle name="Input 3 2 3 4 3 4" xfId="11883" xr:uid="{00000000-0005-0000-0000-00005B2E0000}"/>
    <cellStyle name="Input 3 2 3 4 3 5" xfId="11884" xr:uid="{00000000-0005-0000-0000-00005C2E0000}"/>
    <cellStyle name="Input 3 2 3 4 3 6" xfId="11885" xr:uid="{00000000-0005-0000-0000-00005D2E0000}"/>
    <cellStyle name="Input 3 2 3 4 4" xfId="11886" xr:uid="{00000000-0005-0000-0000-00005E2E0000}"/>
    <cellStyle name="Input 3 2 3 4 4 2" xfId="11887" xr:uid="{00000000-0005-0000-0000-00005F2E0000}"/>
    <cellStyle name="Input 3 2 3 4 4 3" xfId="11888" xr:uid="{00000000-0005-0000-0000-0000602E0000}"/>
    <cellStyle name="Input 3 2 3 4 4 4" xfId="11889" xr:uid="{00000000-0005-0000-0000-0000612E0000}"/>
    <cellStyle name="Input 3 2 3 4 5" xfId="11890" xr:uid="{00000000-0005-0000-0000-0000622E0000}"/>
    <cellStyle name="Input 3 2 3 4 5 2" xfId="11891" xr:uid="{00000000-0005-0000-0000-0000632E0000}"/>
    <cellStyle name="Input 3 2 3 4 5 3" xfId="11892" xr:uid="{00000000-0005-0000-0000-0000642E0000}"/>
    <cellStyle name="Input 3 2 3 4 5 4" xfId="11893" xr:uid="{00000000-0005-0000-0000-0000652E0000}"/>
    <cellStyle name="Input 3 2 3 4 6" xfId="11894" xr:uid="{00000000-0005-0000-0000-0000662E0000}"/>
    <cellStyle name="Input 3 2 3 4 7" xfId="11895" xr:uid="{00000000-0005-0000-0000-0000672E0000}"/>
    <cellStyle name="Input 3 2 3 4 8" xfId="11896" xr:uid="{00000000-0005-0000-0000-0000682E0000}"/>
    <cellStyle name="Input 3 2 3 5" xfId="11897" xr:uid="{00000000-0005-0000-0000-0000692E0000}"/>
    <cellStyle name="Input 3 2 3 5 10" xfId="11898" xr:uid="{00000000-0005-0000-0000-00006A2E0000}"/>
    <cellStyle name="Input 3 2 3 5 2" xfId="11899" xr:uid="{00000000-0005-0000-0000-00006B2E0000}"/>
    <cellStyle name="Input 3 2 3 5 2 2" xfId="11900" xr:uid="{00000000-0005-0000-0000-00006C2E0000}"/>
    <cellStyle name="Input 3 2 3 5 2 2 2" xfId="11901" xr:uid="{00000000-0005-0000-0000-00006D2E0000}"/>
    <cellStyle name="Input 3 2 3 5 2 2 3" xfId="11902" xr:uid="{00000000-0005-0000-0000-00006E2E0000}"/>
    <cellStyle name="Input 3 2 3 5 2 2 4" xfId="11903" xr:uid="{00000000-0005-0000-0000-00006F2E0000}"/>
    <cellStyle name="Input 3 2 3 5 2 3" xfId="11904" xr:uid="{00000000-0005-0000-0000-0000702E0000}"/>
    <cellStyle name="Input 3 2 3 5 2 4" xfId="11905" xr:uid="{00000000-0005-0000-0000-0000712E0000}"/>
    <cellStyle name="Input 3 2 3 5 2 5" xfId="11906" xr:uid="{00000000-0005-0000-0000-0000722E0000}"/>
    <cellStyle name="Input 3 2 3 5 2 6" xfId="11907" xr:uid="{00000000-0005-0000-0000-0000732E0000}"/>
    <cellStyle name="Input 3 2 3 5 3" xfId="11908" xr:uid="{00000000-0005-0000-0000-0000742E0000}"/>
    <cellStyle name="Input 3 2 3 5 3 2" xfId="11909" xr:uid="{00000000-0005-0000-0000-0000752E0000}"/>
    <cellStyle name="Input 3 2 3 5 3 2 2" xfId="11910" xr:uid="{00000000-0005-0000-0000-0000762E0000}"/>
    <cellStyle name="Input 3 2 3 5 3 2 3" xfId="11911" xr:uid="{00000000-0005-0000-0000-0000772E0000}"/>
    <cellStyle name="Input 3 2 3 5 3 2 4" xfId="11912" xr:uid="{00000000-0005-0000-0000-0000782E0000}"/>
    <cellStyle name="Input 3 2 3 5 3 3" xfId="11913" xr:uid="{00000000-0005-0000-0000-0000792E0000}"/>
    <cellStyle name="Input 3 2 3 5 3 4" xfId="11914" xr:uid="{00000000-0005-0000-0000-00007A2E0000}"/>
    <cellStyle name="Input 3 2 3 5 3 5" xfId="11915" xr:uid="{00000000-0005-0000-0000-00007B2E0000}"/>
    <cellStyle name="Input 3 2 3 5 3 6" xfId="11916" xr:uid="{00000000-0005-0000-0000-00007C2E0000}"/>
    <cellStyle name="Input 3 2 3 5 4" xfId="11917" xr:uid="{00000000-0005-0000-0000-00007D2E0000}"/>
    <cellStyle name="Input 3 2 3 5 4 2" xfId="11918" xr:uid="{00000000-0005-0000-0000-00007E2E0000}"/>
    <cellStyle name="Input 3 2 3 5 4 2 2" xfId="11919" xr:uid="{00000000-0005-0000-0000-00007F2E0000}"/>
    <cellStyle name="Input 3 2 3 5 4 2 3" xfId="11920" xr:uid="{00000000-0005-0000-0000-0000802E0000}"/>
    <cellStyle name="Input 3 2 3 5 4 2 4" xfId="11921" xr:uid="{00000000-0005-0000-0000-0000812E0000}"/>
    <cellStyle name="Input 3 2 3 5 4 3" xfId="11922" xr:uid="{00000000-0005-0000-0000-0000822E0000}"/>
    <cellStyle name="Input 3 2 3 5 4 4" xfId="11923" xr:uid="{00000000-0005-0000-0000-0000832E0000}"/>
    <cellStyle name="Input 3 2 3 5 4 5" xfId="11924" xr:uid="{00000000-0005-0000-0000-0000842E0000}"/>
    <cellStyle name="Input 3 2 3 5 4 6" xfId="11925" xr:uid="{00000000-0005-0000-0000-0000852E0000}"/>
    <cellStyle name="Input 3 2 3 5 5" xfId="11926" xr:uid="{00000000-0005-0000-0000-0000862E0000}"/>
    <cellStyle name="Input 3 2 3 5 5 2" xfId="11927" xr:uid="{00000000-0005-0000-0000-0000872E0000}"/>
    <cellStyle name="Input 3 2 3 5 5 3" xfId="11928" xr:uid="{00000000-0005-0000-0000-0000882E0000}"/>
    <cellStyle name="Input 3 2 3 5 5 4" xfId="11929" xr:uid="{00000000-0005-0000-0000-0000892E0000}"/>
    <cellStyle name="Input 3 2 3 5 6" xfId="11930" xr:uid="{00000000-0005-0000-0000-00008A2E0000}"/>
    <cellStyle name="Input 3 2 3 5 6 2" xfId="11931" xr:uid="{00000000-0005-0000-0000-00008B2E0000}"/>
    <cellStyle name="Input 3 2 3 5 6 3" xfId="11932" xr:uid="{00000000-0005-0000-0000-00008C2E0000}"/>
    <cellStyle name="Input 3 2 3 5 6 4" xfId="11933" xr:uid="{00000000-0005-0000-0000-00008D2E0000}"/>
    <cellStyle name="Input 3 2 3 5 7" xfId="11934" xr:uid="{00000000-0005-0000-0000-00008E2E0000}"/>
    <cellStyle name="Input 3 2 3 5 8" xfId="11935" xr:uid="{00000000-0005-0000-0000-00008F2E0000}"/>
    <cellStyle name="Input 3 2 3 5 9" xfId="11936" xr:uid="{00000000-0005-0000-0000-0000902E0000}"/>
    <cellStyle name="Input 3 2 3 6" xfId="11937" xr:uid="{00000000-0005-0000-0000-0000912E0000}"/>
    <cellStyle name="Input 3 2 3 6 2" xfId="11938" xr:uid="{00000000-0005-0000-0000-0000922E0000}"/>
    <cellStyle name="Input 3 2 3 6 2 2" xfId="11939" xr:uid="{00000000-0005-0000-0000-0000932E0000}"/>
    <cellStyle name="Input 3 2 3 6 2 2 2" xfId="11940" xr:uid="{00000000-0005-0000-0000-0000942E0000}"/>
    <cellStyle name="Input 3 2 3 6 2 2 3" xfId="11941" xr:uid="{00000000-0005-0000-0000-0000952E0000}"/>
    <cellStyle name="Input 3 2 3 6 2 2 4" xfId="11942" xr:uid="{00000000-0005-0000-0000-0000962E0000}"/>
    <cellStyle name="Input 3 2 3 6 2 3" xfId="11943" xr:uid="{00000000-0005-0000-0000-0000972E0000}"/>
    <cellStyle name="Input 3 2 3 6 2 4" xfId="11944" xr:uid="{00000000-0005-0000-0000-0000982E0000}"/>
    <cellStyle name="Input 3 2 3 6 2 5" xfId="11945" xr:uid="{00000000-0005-0000-0000-0000992E0000}"/>
    <cellStyle name="Input 3 2 3 6 2 6" xfId="11946" xr:uid="{00000000-0005-0000-0000-00009A2E0000}"/>
    <cellStyle name="Input 3 2 3 6 3" xfId="11947" xr:uid="{00000000-0005-0000-0000-00009B2E0000}"/>
    <cellStyle name="Input 3 2 3 6 3 2" xfId="11948" xr:uid="{00000000-0005-0000-0000-00009C2E0000}"/>
    <cellStyle name="Input 3 2 3 6 3 2 2" xfId="11949" xr:uid="{00000000-0005-0000-0000-00009D2E0000}"/>
    <cellStyle name="Input 3 2 3 6 3 2 3" xfId="11950" xr:uid="{00000000-0005-0000-0000-00009E2E0000}"/>
    <cellStyle name="Input 3 2 3 6 3 2 4" xfId="11951" xr:uid="{00000000-0005-0000-0000-00009F2E0000}"/>
    <cellStyle name="Input 3 2 3 6 3 3" xfId="11952" xr:uid="{00000000-0005-0000-0000-0000A02E0000}"/>
    <cellStyle name="Input 3 2 3 6 3 4" xfId="11953" xr:uid="{00000000-0005-0000-0000-0000A12E0000}"/>
    <cellStyle name="Input 3 2 3 6 3 5" xfId="11954" xr:uid="{00000000-0005-0000-0000-0000A22E0000}"/>
    <cellStyle name="Input 3 2 3 6 3 6" xfId="11955" xr:uid="{00000000-0005-0000-0000-0000A32E0000}"/>
    <cellStyle name="Input 3 2 3 6 4" xfId="11956" xr:uid="{00000000-0005-0000-0000-0000A42E0000}"/>
    <cellStyle name="Input 3 2 3 6 4 2" xfId="11957" xr:uid="{00000000-0005-0000-0000-0000A52E0000}"/>
    <cellStyle name="Input 3 2 3 6 4 3" xfId="11958" xr:uid="{00000000-0005-0000-0000-0000A62E0000}"/>
    <cellStyle name="Input 3 2 3 6 4 4" xfId="11959" xr:uid="{00000000-0005-0000-0000-0000A72E0000}"/>
    <cellStyle name="Input 3 2 3 6 5" xfId="11960" xr:uid="{00000000-0005-0000-0000-0000A82E0000}"/>
    <cellStyle name="Input 3 2 3 6 5 2" xfId="11961" xr:uid="{00000000-0005-0000-0000-0000A92E0000}"/>
    <cellStyle name="Input 3 2 3 6 5 3" xfId="11962" xr:uid="{00000000-0005-0000-0000-0000AA2E0000}"/>
    <cellStyle name="Input 3 2 3 6 5 4" xfId="11963" xr:uid="{00000000-0005-0000-0000-0000AB2E0000}"/>
    <cellStyle name="Input 3 2 3 6 6" xfId="11964" xr:uid="{00000000-0005-0000-0000-0000AC2E0000}"/>
    <cellStyle name="Input 3 2 3 6 7" xfId="11965" xr:uid="{00000000-0005-0000-0000-0000AD2E0000}"/>
    <cellStyle name="Input 3 2 3 6 8" xfId="11966" xr:uid="{00000000-0005-0000-0000-0000AE2E0000}"/>
    <cellStyle name="Input 3 2 3 7" xfId="11967" xr:uid="{00000000-0005-0000-0000-0000AF2E0000}"/>
    <cellStyle name="Input 3 2 3 7 2" xfId="11968" xr:uid="{00000000-0005-0000-0000-0000B02E0000}"/>
    <cellStyle name="Input 3 2 3 7 2 2" xfId="11969" xr:uid="{00000000-0005-0000-0000-0000B12E0000}"/>
    <cellStyle name="Input 3 2 3 7 2 2 2" xfId="11970" xr:uid="{00000000-0005-0000-0000-0000B22E0000}"/>
    <cellStyle name="Input 3 2 3 7 2 2 3" xfId="11971" xr:uid="{00000000-0005-0000-0000-0000B32E0000}"/>
    <cellStyle name="Input 3 2 3 7 2 2 4" xfId="11972" xr:uid="{00000000-0005-0000-0000-0000B42E0000}"/>
    <cellStyle name="Input 3 2 3 7 2 3" xfId="11973" xr:uid="{00000000-0005-0000-0000-0000B52E0000}"/>
    <cellStyle name="Input 3 2 3 7 2 4" xfId="11974" xr:uid="{00000000-0005-0000-0000-0000B62E0000}"/>
    <cellStyle name="Input 3 2 3 7 2 5" xfId="11975" xr:uid="{00000000-0005-0000-0000-0000B72E0000}"/>
    <cellStyle name="Input 3 2 3 7 2 6" xfId="11976" xr:uid="{00000000-0005-0000-0000-0000B82E0000}"/>
    <cellStyle name="Input 3 2 3 7 3" xfId="11977" xr:uid="{00000000-0005-0000-0000-0000B92E0000}"/>
    <cellStyle name="Input 3 2 3 7 3 2" xfId="11978" xr:uid="{00000000-0005-0000-0000-0000BA2E0000}"/>
    <cellStyle name="Input 3 2 3 7 3 3" xfId="11979" xr:uid="{00000000-0005-0000-0000-0000BB2E0000}"/>
    <cellStyle name="Input 3 2 3 7 3 4" xfId="11980" xr:uid="{00000000-0005-0000-0000-0000BC2E0000}"/>
    <cellStyle name="Input 3 2 3 7 4" xfId="11981" xr:uid="{00000000-0005-0000-0000-0000BD2E0000}"/>
    <cellStyle name="Input 3 2 3 7 5" xfId="11982" xr:uid="{00000000-0005-0000-0000-0000BE2E0000}"/>
    <cellStyle name="Input 3 2 3 7 6" xfId="11983" xr:uid="{00000000-0005-0000-0000-0000BF2E0000}"/>
    <cellStyle name="Input 3 2 3 7 7" xfId="11984" xr:uid="{00000000-0005-0000-0000-0000C02E0000}"/>
    <cellStyle name="Input 3 2 3 8" xfId="11985" xr:uid="{00000000-0005-0000-0000-0000C12E0000}"/>
    <cellStyle name="Input 3 2 3 8 2" xfId="11986" xr:uid="{00000000-0005-0000-0000-0000C22E0000}"/>
    <cellStyle name="Input 3 2 3 8 2 2" xfId="11987" xr:uid="{00000000-0005-0000-0000-0000C32E0000}"/>
    <cellStyle name="Input 3 2 3 8 2 3" xfId="11988" xr:uid="{00000000-0005-0000-0000-0000C42E0000}"/>
    <cellStyle name="Input 3 2 3 8 2 4" xfId="11989" xr:uid="{00000000-0005-0000-0000-0000C52E0000}"/>
    <cellStyle name="Input 3 2 3 8 3" xfId="11990" xr:uid="{00000000-0005-0000-0000-0000C62E0000}"/>
    <cellStyle name="Input 3 2 3 8 4" xfId="11991" xr:uid="{00000000-0005-0000-0000-0000C72E0000}"/>
    <cellStyle name="Input 3 2 3 8 5" xfId="11992" xr:uid="{00000000-0005-0000-0000-0000C82E0000}"/>
    <cellStyle name="Input 3 2 3 8 6" xfId="11993" xr:uid="{00000000-0005-0000-0000-0000C92E0000}"/>
    <cellStyle name="Input 3 2 3 9" xfId="11994" xr:uid="{00000000-0005-0000-0000-0000CA2E0000}"/>
    <cellStyle name="Input 3 2 3 9 2" xfId="11995" xr:uid="{00000000-0005-0000-0000-0000CB2E0000}"/>
    <cellStyle name="Input 3 2 3 9 2 2" xfId="11996" xr:uid="{00000000-0005-0000-0000-0000CC2E0000}"/>
    <cellStyle name="Input 3 2 3 9 2 3" xfId="11997" xr:uid="{00000000-0005-0000-0000-0000CD2E0000}"/>
    <cellStyle name="Input 3 2 3 9 2 4" xfId="11998" xr:uid="{00000000-0005-0000-0000-0000CE2E0000}"/>
    <cellStyle name="Input 3 2 3 9 3" xfId="11999" xr:uid="{00000000-0005-0000-0000-0000CF2E0000}"/>
    <cellStyle name="Input 3 2 3 9 4" xfId="12000" xr:uid="{00000000-0005-0000-0000-0000D02E0000}"/>
    <cellStyle name="Input 3 2 3 9 5" xfId="12001" xr:uid="{00000000-0005-0000-0000-0000D12E0000}"/>
    <cellStyle name="Input 3 2 3 9 6" xfId="12002" xr:uid="{00000000-0005-0000-0000-0000D22E0000}"/>
    <cellStyle name="Input 3 2 4" xfId="12003" xr:uid="{00000000-0005-0000-0000-0000D32E0000}"/>
    <cellStyle name="Input 3 2 4 2" xfId="12004" xr:uid="{00000000-0005-0000-0000-0000D42E0000}"/>
    <cellStyle name="Input 3 2 4 2 2" xfId="12005" xr:uid="{00000000-0005-0000-0000-0000D52E0000}"/>
    <cellStyle name="Input 3 2 4 2 3" xfId="12006" xr:uid="{00000000-0005-0000-0000-0000D62E0000}"/>
    <cellStyle name="Input 3 2 4 2 4" xfId="12007" xr:uid="{00000000-0005-0000-0000-0000D72E0000}"/>
    <cellStyle name="Input 3 2 4 3" xfId="12008" xr:uid="{00000000-0005-0000-0000-0000D82E0000}"/>
    <cellStyle name="Input 3 2 4 4" xfId="12009" xr:uid="{00000000-0005-0000-0000-0000D92E0000}"/>
    <cellStyle name="Input 3 2 4 5" xfId="12010" xr:uid="{00000000-0005-0000-0000-0000DA2E0000}"/>
    <cellStyle name="Input 3 2 4 6" xfId="12011" xr:uid="{00000000-0005-0000-0000-0000DB2E0000}"/>
    <cellStyle name="Input 3 2 5" xfId="12012" xr:uid="{00000000-0005-0000-0000-0000DC2E0000}"/>
    <cellStyle name="Input 3 2 5 2" xfId="12013" xr:uid="{00000000-0005-0000-0000-0000DD2E0000}"/>
    <cellStyle name="Input 3 2 5 3" xfId="12014" xr:uid="{00000000-0005-0000-0000-0000DE2E0000}"/>
    <cellStyle name="Input 3 2 5 4" xfId="12015" xr:uid="{00000000-0005-0000-0000-0000DF2E0000}"/>
    <cellStyle name="Input 3 2 6" xfId="12016" xr:uid="{00000000-0005-0000-0000-0000E02E0000}"/>
    <cellStyle name="Input 3 2 7" xfId="12017" xr:uid="{00000000-0005-0000-0000-0000E12E0000}"/>
    <cellStyle name="Input 3 2 8" xfId="12018" xr:uid="{00000000-0005-0000-0000-0000E22E0000}"/>
    <cellStyle name="Input 3 3" xfId="12019" xr:uid="{00000000-0005-0000-0000-0000E32E0000}"/>
    <cellStyle name="Input 3 3 2" xfId="12020" xr:uid="{00000000-0005-0000-0000-0000E42E0000}"/>
    <cellStyle name="Input 3 3 2 10" xfId="12021" xr:uid="{00000000-0005-0000-0000-0000E52E0000}"/>
    <cellStyle name="Input 3 3 2 10 2" xfId="12022" xr:uid="{00000000-0005-0000-0000-0000E62E0000}"/>
    <cellStyle name="Input 3 3 2 10 3" xfId="12023" xr:uid="{00000000-0005-0000-0000-0000E72E0000}"/>
    <cellStyle name="Input 3 3 2 10 4" xfId="12024" xr:uid="{00000000-0005-0000-0000-0000E82E0000}"/>
    <cellStyle name="Input 3 3 2 11" xfId="12025" xr:uid="{00000000-0005-0000-0000-0000E92E0000}"/>
    <cellStyle name="Input 3 3 2 11 2" xfId="12026" xr:uid="{00000000-0005-0000-0000-0000EA2E0000}"/>
    <cellStyle name="Input 3 3 2 11 3" xfId="12027" xr:uid="{00000000-0005-0000-0000-0000EB2E0000}"/>
    <cellStyle name="Input 3 3 2 11 4" xfId="12028" xr:uid="{00000000-0005-0000-0000-0000EC2E0000}"/>
    <cellStyle name="Input 3 3 2 12" xfId="12029" xr:uid="{00000000-0005-0000-0000-0000ED2E0000}"/>
    <cellStyle name="Input 3 3 2 13" xfId="12030" xr:uid="{00000000-0005-0000-0000-0000EE2E0000}"/>
    <cellStyle name="Input 3 3 2 14" xfId="12031" xr:uid="{00000000-0005-0000-0000-0000EF2E0000}"/>
    <cellStyle name="Input 3 3 2 2" xfId="12032" xr:uid="{00000000-0005-0000-0000-0000F02E0000}"/>
    <cellStyle name="Input 3 3 2 2 2" xfId="12033" xr:uid="{00000000-0005-0000-0000-0000F12E0000}"/>
    <cellStyle name="Input 3 3 2 2 2 2" xfId="12034" xr:uid="{00000000-0005-0000-0000-0000F22E0000}"/>
    <cellStyle name="Input 3 3 2 2 2 2 2" xfId="12035" xr:uid="{00000000-0005-0000-0000-0000F32E0000}"/>
    <cellStyle name="Input 3 3 2 2 2 2 2 2" xfId="12036" xr:uid="{00000000-0005-0000-0000-0000F42E0000}"/>
    <cellStyle name="Input 3 3 2 2 2 2 2 3" xfId="12037" xr:uid="{00000000-0005-0000-0000-0000F52E0000}"/>
    <cellStyle name="Input 3 3 2 2 2 2 2 4" xfId="12038" xr:uid="{00000000-0005-0000-0000-0000F62E0000}"/>
    <cellStyle name="Input 3 3 2 2 2 2 3" xfId="12039" xr:uid="{00000000-0005-0000-0000-0000F72E0000}"/>
    <cellStyle name="Input 3 3 2 2 2 2 4" xfId="12040" xr:uid="{00000000-0005-0000-0000-0000F82E0000}"/>
    <cellStyle name="Input 3 3 2 2 2 2 5" xfId="12041" xr:uid="{00000000-0005-0000-0000-0000F92E0000}"/>
    <cellStyle name="Input 3 3 2 2 2 2 6" xfId="12042" xr:uid="{00000000-0005-0000-0000-0000FA2E0000}"/>
    <cellStyle name="Input 3 3 2 2 2 3" xfId="12043" xr:uid="{00000000-0005-0000-0000-0000FB2E0000}"/>
    <cellStyle name="Input 3 3 2 2 2 3 2" xfId="12044" xr:uid="{00000000-0005-0000-0000-0000FC2E0000}"/>
    <cellStyle name="Input 3 3 2 2 2 3 3" xfId="12045" xr:uid="{00000000-0005-0000-0000-0000FD2E0000}"/>
    <cellStyle name="Input 3 3 2 2 2 3 4" xfId="12046" xr:uid="{00000000-0005-0000-0000-0000FE2E0000}"/>
    <cellStyle name="Input 3 3 2 2 2 4" xfId="12047" xr:uid="{00000000-0005-0000-0000-0000FF2E0000}"/>
    <cellStyle name="Input 3 3 2 2 2 5" xfId="12048" xr:uid="{00000000-0005-0000-0000-0000002F0000}"/>
    <cellStyle name="Input 3 3 2 2 2 6" xfId="12049" xr:uid="{00000000-0005-0000-0000-0000012F0000}"/>
    <cellStyle name="Input 3 3 2 2 2 7" xfId="12050" xr:uid="{00000000-0005-0000-0000-0000022F0000}"/>
    <cellStyle name="Input 3 3 2 2 3" xfId="12051" xr:uid="{00000000-0005-0000-0000-0000032F0000}"/>
    <cellStyle name="Input 3 3 2 2 3 2" xfId="12052" xr:uid="{00000000-0005-0000-0000-0000042F0000}"/>
    <cellStyle name="Input 3 3 2 2 3 2 2" xfId="12053" xr:uid="{00000000-0005-0000-0000-0000052F0000}"/>
    <cellStyle name="Input 3 3 2 2 3 2 3" xfId="12054" xr:uid="{00000000-0005-0000-0000-0000062F0000}"/>
    <cellStyle name="Input 3 3 2 2 3 2 4" xfId="12055" xr:uid="{00000000-0005-0000-0000-0000072F0000}"/>
    <cellStyle name="Input 3 3 2 2 3 3" xfId="12056" xr:uid="{00000000-0005-0000-0000-0000082F0000}"/>
    <cellStyle name="Input 3 3 2 2 3 4" xfId="12057" xr:uid="{00000000-0005-0000-0000-0000092F0000}"/>
    <cellStyle name="Input 3 3 2 2 3 5" xfId="12058" xr:uid="{00000000-0005-0000-0000-00000A2F0000}"/>
    <cellStyle name="Input 3 3 2 2 3 6" xfId="12059" xr:uid="{00000000-0005-0000-0000-00000B2F0000}"/>
    <cellStyle name="Input 3 3 2 2 4" xfId="12060" xr:uid="{00000000-0005-0000-0000-00000C2F0000}"/>
    <cellStyle name="Input 3 3 2 2 4 2" xfId="12061" xr:uid="{00000000-0005-0000-0000-00000D2F0000}"/>
    <cellStyle name="Input 3 3 2 2 4 2 2" xfId="12062" xr:uid="{00000000-0005-0000-0000-00000E2F0000}"/>
    <cellStyle name="Input 3 3 2 2 4 2 3" xfId="12063" xr:uid="{00000000-0005-0000-0000-00000F2F0000}"/>
    <cellStyle name="Input 3 3 2 2 4 2 4" xfId="12064" xr:uid="{00000000-0005-0000-0000-0000102F0000}"/>
    <cellStyle name="Input 3 3 2 2 4 3" xfId="12065" xr:uid="{00000000-0005-0000-0000-0000112F0000}"/>
    <cellStyle name="Input 3 3 2 2 4 4" xfId="12066" xr:uid="{00000000-0005-0000-0000-0000122F0000}"/>
    <cellStyle name="Input 3 3 2 2 4 5" xfId="12067" xr:uid="{00000000-0005-0000-0000-0000132F0000}"/>
    <cellStyle name="Input 3 3 2 2 4 6" xfId="12068" xr:uid="{00000000-0005-0000-0000-0000142F0000}"/>
    <cellStyle name="Input 3 3 2 2 5" xfId="12069" xr:uid="{00000000-0005-0000-0000-0000152F0000}"/>
    <cellStyle name="Input 3 3 2 2 5 2" xfId="12070" xr:uid="{00000000-0005-0000-0000-0000162F0000}"/>
    <cellStyle name="Input 3 3 2 2 5 3" xfId="12071" xr:uid="{00000000-0005-0000-0000-0000172F0000}"/>
    <cellStyle name="Input 3 3 2 2 5 4" xfId="12072" xr:uid="{00000000-0005-0000-0000-0000182F0000}"/>
    <cellStyle name="Input 3 3 2 2 6" xfId="12073" xr:uid="{00000000-0005-0000-0000-0000192F0000}"/>
    <cellStyle name="Input 3 3 2 2 6 2" xfId="12074" xr:uid="{00000000-0005-0000-0000-00001A2F0000}"/>
    <cellStyle name="Input 3 3 2 2 6 3" xfId="12075" xr:uid="{00000000-0005-0000-0000-00001B2F0000}"/>
    <cellStyle name="Input 3 3 2 2 6 4" xfId="12076" xr:uid="{00000000-0005-0000-0000-00001C2F0000}"/>
    <cellStyle name="Input 3 3 2 2 7" xfId="12077" xr:uid="{00000000-0005-0000-0000-00001D2F0000}"/>
    <cellStyle name="Input 3 3 2 2 8" xfId="12078" xr:uid="{00000000-0005-0000-0000-00001E2F0000}"/>
    <cellStyle name="Input 3 3 2 2 9" xfId="12079" xr:uid="{00000000-0005-0000-0000-00001F2F0000}"/>
    <cellStyle name="Input 3 3 2 3" xfId="12080" xr:uid="{00000000-0005-0000-0000-0000202F0000}"/>
    <cellStyle name="Input 3 3 2 3 2" xfId="12081" xr:uid="{00000000-0005-0000-0000-0000212F0000}"/>
    <cellStyle name="Input 3 3 2 3 2 2" xfId="12082" xr:uid="{00000000-0005-0000-0000-0000222F0000}"/>
    <cellStyle name="Input 3 3 2 3 2 2 2" xfId="12083" xr:uid="{00000000-0005-0000-0000-0000232F0000}"/>
    <cellStyle name="Input 3 3 2 3 2 2 3" xfId="12084" xr:uid="{00000000-0005-0000-0000-0000242F0000}"/>
    <cellStyle name="Input 3 3 2 3 2 2 4" xfId="12085" xr:uid="{00000000-0005-0000-0000-0000252F0000}"/>
    <cellStyle name="Input 3 3 2 3 2 3" xfId="12086" xr:uid="{00000000-0005-0000-0000-0000262F0000}"/>
    <cellStyle name="Input 3 3 2 3 2 4" xfId="12087" xr:uid="{00000000-0005-0000-0000-0000272F0000}"/>
    <cellStyle name="Input 3 3 2 3 2 5" xfId="12088" xr:uid="{00000000-0005-0000-0000-0000282F0000}"/>
    <cellStyle name="Input 3 3 2 3 2 6" xfId="12089" xr:uid="{00000000-0005-0000-0000-0000292F0000}"/>
    <cellStyle name="Input 3 3 2 3 3" xfId="12090" xr:uid="{00000000-0005-0000-0000-00002A2F0000}"/>
    <cellStyle name="Input 3 3 2 3 3 2" xfId="12091" xr:uid="{00000000-0005-0000-0000-00002B2F0000}"/>
    <cellStyle name="Input 3 3 2 3 3 2 2" xfId="12092" xr:uid="{00000000-0005-0000-0000-00002C2F0000}"/>
    <cellStyle name="Input 3 3 2 3 3 2 3" xfId="12093" xr:uid="{00000000-0005-0000-0000-00002D2F0000}"/>
    <cellStyle name="Input 3 3 2 3 3 2 4" xfId="12094" xr:uid="{00000000-0005-0000-0000-00002E2F0000}"/>
    <cellStyle name="Input 3 3 2 3 3 3" xfId="12095" xr:uid="{00000000-0005-0000-0000-00002F2F0000}"/>
    <cellStyle name="Input 3 3 2 3 3 4" xfId="12096" xr:uid="{00000000-0005-0000-0000-0000302F0000}"/>
    <cellStyle name="Input 3 3 2 3 3 5" xfId="12097" xr:uid="{00000000-0005-0000-0000-0000312F0000}"/>
    <cellStyle name="Input 3 3 2 3 3 6" xfId="12098" xr:uid="{00000000-0005-0000-0000-0000322F0000}"/>
    <cellStyle name="Input 3 3 2 3 4" xfId="12099" xr:uid="{00000000-0005-0000-0000-0000332F0000}"/>
    <cellStyle name="Input 3 3 2 3 4 2" xfId="12100" xr:uid="{00000000-0005-0000-0000-0000342F0000}"/>
    <cellStyle name="Input 3 3 2 3 4 3" xfId="12101" xr:uid="{00000000-0005-0000-0000-0000352F0000}"/>
    <cellStyle name="Input 3 3 2 3 4 4" xfId="12102" xr:uid="{00000000-0005-0000-0000-0000362F0000}"/>
    <cellStyle name="Input 3 3 2 3 5" xfId="12103" xr:uid="{00000000-0005-0000-0000-0000372F0000}"/>
    <cellStyle name="Input 3 3 2 3 5 2" xfId="12104" xr:uid="{00000000-0005-0000-0000-0000382F0000}"/>
    <cellStyle name="Input 3 3 2 3 5 3" xfId="12105" xr:uid="{00000000-0005-0000-0000-0000392F0000}"/>
    <cellStyle name="Input 3 3 2 3 5 4" xfId="12106" xr:uid="{00000000-0005-0000-0000-00003A2F0000}"/>
    <cellStyle name="Input 3 3 2 3 6" xfId="12107" xr:uid="{00000000-0005-0000-0000-00003B2F0000}"/>
    <cellStyle name="Input 3 3 2 3 7" xfId="12108" xr:uid="{00000000-0005-0000-0000-00003C2F0000}"/>
    <cellStyle name="Input 3 3 2 3 8" xfId="12109" xr:uid="{00000000-0005-0000-0000-00003D2F0000}"/>
    <cellStyle name="Input 3 3 2 4" xfId="12110" xr:uid="{00000000-0005-0000-0000-00003E2F0000}"/>
    <cellStyle name="Input 3 3 2 4 2" xfId="12111" xr:uid="{00000000-0005-0000-0000-00003F2F0000}"/>
    <cellStyle name="Input 3 3 2 4 2 2" xfId="12112" xr:uid="{00000000-0005-0000-0000-0000402F0000}"/>
    <cellStyle name="Input 3 3 2 4 2 2 2" xfId="12113" xr:uid="{00000000-0005-0000-0000-0000412F0000}"/>
    <cellStyle name="Input 3 3 2 4 2 2 3" xfId="12114" xr:uid="{00000000-0005-0000-0000-0000422F0000}"/>
    <cellStyle name="Input 3 3 2 4 2 2 4" xfId="12115" xr:uid="{00000000-0005-0000-0000-0000432F0000}"/>
    <cellStyle name="Input 3 3 2 4 2 3" xfId="12116" xr:uid="{00000000-0005-0000-0000-0000442F0000}"/>
    <cellStyle name="Input 3 3 2 4 2 4" xfId="12117" xr:uid="{00000000-0005-0000-0000-0000452F0000}"/>
    <cellStyle name="Input 3 3 2 4 2 5" xfId="12118" xr:uid="{00000000-0005-0000-0000-0000462F0000}"/>
    <cellStyle name="Input 3 3 2 4 2 6" xfId="12119" xr:uid="{00000000-0005-0000-0000-0000472F0000}"/>
    <cellStyle name="Input 3 3 2 4 3" xfId="12120" xr:uid="{00000000-0005-0000-0000-0000482F0000}"/>
    <cellStyle name="Input 3 3 2 4 3 2" xfId="12121" xr:uid="{00000000-0005-0000-0000-0000492F0000}"/>
    <cellStyle name="Input 3 3 2 4 3 2 2" xfId="12122" xr:uid="{00000000-0005-0000-0000-00004A2F0000}"/>
    <cellStyle name="Input 3 3 2 4 3 2 3" xfId="12123" xr:uid="{00000000-0005-0000-0000-00004B2F0000}"/>
    <cellStyle name="Input 3 3 2 4 3 2 4" xfId="12124" xr:uid="{00000000-0005-0000-0000-00004C2F0000}"/>
    <cellStyle name="Input 3 3 2 4 3 3" xfId="12125" xr:uid="{00000000-0005-0000-0000-00004D2F0000}"/>
    <cellStyle name="Input 3 3 2 4 3 4" xfId="12126" xr:uid="{00000000-0005-0000-0000-00004E2F0000}"/>
    <cellStyle name="Input 3 3 2 4 3 5" xfId="12127" xr:uid="{00000000-0005-0000-0000-00004F2F0000}"/>
    <cellStyle name="Input 3 3 2 4 3 6" xfId="12128" xr:uid="{00000000-0005-0000-0000-0000502F0000}"/>
    <cellStyle name="Input 3 3 2 4 4" xfId="12129" xr:uid="{00000000-0005-0000-0000-0000512F0000}"/>
    <cellStyle name="Input 3 3 2 4 4 2" xfId="12130" xr:uid="{00000000-0005-0000-0000-0000522F0000}"/>
    <cellStyle name="Input 3 3 2 4 4 3" xfId="12131" xr:uid="{00000000-0005-0000-0000-0000532F0000}"/>
    <cellStyle name="Input 3 3 2 4 4 4" xfId="12132" xr:uid="{00000000-0005-0000-0000-0000542F0000}"/>
    <cellStyle name="Input 3 3 2 4 5" xfId="12133" xr:uid="{00000000-0005-0000-0000-0000552F0000}"/>
    <cellStyle name="Input 3 3 2 4 5 2" xfId="12134" xr:uid="{00000000-0005-0000-0000-0000562F0000}"/>
    <cellStyle name="Input 3 3 2 4 5 3" xfId="12135" xr:uid="{00000000-0005-0000-0000-0000572F0000}"/>
    <cellStyle name="Input 3 3 2 4 5 4" xfId="12136" xr:uid="{00000000-0005-0000-0000-0000582F0000}"/>
    <cellStyle name="Input 3 3 2 4 6" xfId="12137" xr:uid="{00000000-0005-0000-0000-0000592F0000}"/>
    <cellStyle name="Input 3 3 2 4 7" xfId="12138" xr:uid="{00000000-0005-0000-0000-00005A2F0000}"/>
    <cellStyle name="Input 3 3 2 4 8" xfId="12139" xr:uid="{00000000-0005-0000-0000-00005B2F0000}"/>
    <cellStyle name="Input 3 3 2 5" xfId="12140" xr:uid="{00000000-0005-0000-0000-00005C2F0000}"/>
    <cellStyle name="Input 3 3 2 5 10" xfId="12141" xr:uid="{00000000-0005-0000-0000-00005D2F0000}"/>
    <cellStyle name="Input 3 3 2 5 2" xfId="12142" xr:uid="{00000000-0005-0000-0000-00005E2F0000}"/>
    <cellStyle name="Input 3 3 2 5 2 2" xfId="12143" xr:uid="{00000000-0005-0000-0000-00005F2F0000}"/>
    <cellStyle name="Input 3 3 2 5 2 2 2" xfId="12144" xr:uid="{00000000-0005-0000-0000-0000602F0000}"/>
    <cellStyle name="Input 3 3 2 5 2 2 3" xfId="12145" xr:uid="{00000000-0005-0000-0000-0000612F0000}"/>
    <cellStyle name="Input 3 3 2 5 2 2 4" xfId="12146" xr:uid="{00000000-0005-0000-0000-0000622F0000}"/>
    <cellStyle name="Input 3 3 2 5 2 3" xfId="12147" xr:uid="{00000000-0005-0000-0000-0000632F0000}"/>
    <cellStyle name="Input 3 3 2 5 2 4" xfId="12148" xr:uid="{00000000-0005-0000-0000-0000642F0000}"/>
    <cellStyle name="Input 3 3 2 5 2 5" xfId="12149" xr:uid="{00000000-0005-0000-0000-0000652F0000}"/>
    <cellStyle name="Input 3 3 2 5 2 6" xfId="12150" xr:uid="{00000000-0005-0000-0000-0000662F0000}"/>
    <cellStyle name="Input 3 3 2 5 3" xfId="12151" xr:uid="{00000000-0005-0000-0000-0000672F0000}"/>
    <cellStyle name="Input 3 3 2 5 3 2" xfId="12152" xr:uid="{00000000-0005-0000-0000-0000682F0000}"/>
    <cellStyle name="Input 3 3 2 5 3 2 2" xfId="12153" xr:uid="{00000000-0005-0000-0000-0000692F0000}"/>
    <cellStyle name="Input 3 3 2 5 3 2 3" xfId="12154" xr:uid="{00000000-0005-0000-0000-00006A2F0000}"/>
    <cellStyle name="Input 3 3 2 5 3 2 4" xfId="12155" xr:uid="{00000000-0005-0000-0000-00006B2F0000}"/>
    <cellStyle name="Input 3 3 2 5 3 3" xfId="12156" xr:uid="{00000000-0005-0000-0000-00006C2F0000}"/>
    <cellStyle name="Input 3 3 2 5 3 4" xfId="12157" xr:uid="{00000000-0005-0000-0000-00006D2F0000}"/>
    <cellStyle name="Input 3 3 2 5 3 5" xfId="12158" xr:uid="{00000000-0005-0000-0000-00006E2F0000}"/>
    <cellStyle name="Input 3 3 2 5 3 6" xfId="12159" xr:uid="{00000000-0005-0000-0000-00006F2F0000}"/>
    <cellStyle name="Input 3 3 2 5 4" xfId="12160" xr:uid="{00000000-0005-0000-0000-0000702F0000}"/>
    <cellStyle name="Input 3 3 2 5 4 2" xfId="12161" xr:uid="{00000000-0005-0000-0000-0000712F0000}"/>
    <cellStyle name="Input 3 3 2 5 4 2 2" xfId="12162" xr:uid="{00000000-0005-0000-0000-0000722F0000}"/>
    <cellStyle name="Input 3 3 2 5 4 2 3" xfId="12163" xr:uid="{00000000-0005-0000-0000-0000732F0000}"/>
    <cellStyle name="Input 3 3 2 5 4 2 4" xfId="12164" xr:uid="{00000000-0005-0000-0000-0000742F0000}"/>
    <cellStyle name="Input 3 3 2 5 4 3" xfId="12165" xr:uid="{00000000-0005-0000-0000-0000752F0000}"/>
    <cellStyle name="Input 3 3 2 5 4 4" xfId="12166" xr:uid="{00000000-0005-0000-0000-0000762F0000}"/>
    <cellStyle name="Input 3 3 2 5 4 5" xfId="12167" xr:uid="{00000000-0005-0000-0000-0000772F0000}"/>
    <cellStyle name="Input 3 3 2 5 4 6" xfId="12168" xr:uid="{00000000-0005-0000-0000-0000782F0000}"/>
    <cellStyle name="Input 3 3 2 5 5" xfId="12169" xr:uid="{00000000-0005-0000-0000-0000792F0000}"/>
    <cellStyle name="Input 3 3 2 5 5 2" xfId="12170" xr:uid="{00000000-0005-0000-0000-00007A2F0000}"/>
    <cellStyle name="Input 3 3 2 5 5 3" xfId="12171" xr:uid="{00000000-0005-0000-0000-00007B2F0000}"/>
    <cellStyle name="Input 3 3 2 5 5 4" xfId="12172" xr:uid="{00000000-0005-0000-0000-00007C2F0000}"/>
    <cellStyle name="Input 3 3 2 5 6" xfId="12173" xr:uid="{00000000-0005-0000-0000-00007D2F0000}"/>
    <cellStyle name="Input 3 3 2 5 6 2" xfId="12174" xr:uid="{00000000-0005-0000-0000-00007E2F0000}"/>
    <cellStyle name="Input 3 3 2 5 6 3" xfId="12175" xr:uid="{00000000-0005-0000-0000-00007F2F0000}"/>
    <cellStyle name="Input 3 3 2 5 6 4" xfId="12176" xr:uid="{00000000-0005-0000-0000-0000802F0000}"/>
    <cellStyle name="Input 3 3 2 5 7" xfId="12177" xr:uid="{00000000-0005-0000-0000-0000812F0000}"/>
    <cellStyle name="Input 3 3 2 5 8" xfId="12178" xr:uid="{00000000-0005-0000-0000-0000822F0000}"/>
    <cellStyle name="Input 3 3 2 5 9" xfId="12179" xr:uid="{00000000-0005-0000-0000-0000832F0000}"/>
    <cellStyle name="Input 3 3 2 6" xfId="12180" xr:uid="{00000000-0005-0000-0000-0000842F0000}"/>
    <cellStyle name="Input 3 3 2 6 2" xfId="12181" xr:uid="{00000000-0005-0000-0000-0000852F0000}"/>
    <cellStyle name="Input 3 3 2 6 2 2" xfId="12182" xr:uid="{00000000-0005-0000-0000-0000862F0000}"/>
    <cellStyle name="Input 3 3 2 6 2 2 2" xfId="12183" xr:uid="{00000000-0005-0000-0000-0000872F0000}"/>
    <cellStyle name="Input 3 3 2 6 2 2 3" xfId="12184" xr:uid="{00000000-0005-0000-0000-0000882F0000}"/>
    <cellStyle name="Input 3 3 2 6 2 2 4" xfId="12185" xr:uid="{00000000-0005-0000-0000-0000892F0000}"/>
    <cellStyle name="Input 3 3 2 6 2 3" xfId="12186" xr:uid="{00000000-0005-0000-0000-00008A2F0000}"/>
    <cellStyle name="Input 3 3 2 6 2 4" xfId="12187" xr:uid="{00000000-0005-0000-0000-00008B2F0000}"/>
    <cellStyle name="Input 3 3 2 6 2 5" xfId="12188" xr:uid="{00000000-0005-0000-0000-00008C2F0000}"/>
    <cellStyle name="Input 3 3 2 6 2 6" xfId="12189" xr:uid="{00000000-0005-0000-0000-00008D2F0000}"/>
    <cellStyle name="Input 3 3 2 6 3" xfId="12190" xr:uid="{00000000-0005-0000-0000-00008E2F0000}"/>
    <cellStyle name="Input 3 3 2 6 3 2" xfId="12191" xr:uid="{00000000-0005-0000-0000-00008F2F0000}"/>
    <cellStyle name="Input 3 3 2 6 3 2 2" xfId="12192" xr:uid="{00000000-0005-0000-0000-0000902F0000}"/>
    <cellStyle name="Input 3 3 2 6 3 2 3" xfId="12193" xr:uid="{00000000-0005-0000-0000-0000912F0000}"/>
    <cellStyle name="Input 3 3 2 6 3 2 4" xfId="12194" xr:uid="{00000000-0005-0000-0000-0000922F0000}"/>
    <cellStyle name="Input 3 3 2 6 3 3" xfId="12195" xr:uid="{00000000-0005-0000-0000-0000932F0000}"/>
    <cellStyle name="Input 3 3 2 6 3 4" xfId="12196" xr:uid="{00000000-0005-0000-0000-0000942F0000}"/>
    <cellStyle name="Input 3 3 2 6 3 5" xfId="12197" xr:uid="{00000000-0005-0000-0000-0000952F0000}"/>
    <cellStyle name="Input 3 3 2 6 3 6" xfId="12198" xr:uid="{00000000-0005-0000-0000-0000962F0000}"/>
    <cellStyle name="Input 3 3 2 6 4" xfId="12199" xr:uid="{00000000-0005-0000-0000-0000972F0000}"/>
    <cellStyle name="Input 3 3 2 6 4 2" xfId="12200" xr:uid="{00000000-0005-0000-0000-0000982F0000}"/>
    <cellStyle name="Input 3 3 2 6 4 3" xfId="12201" xr:uid="{00000000-0005-0000-0000-0000992F0000}"/>
    <cellStyle name="Input 3 3 2 6 4 4" xfId="12202" xr:uid="{00000000-0005-0000-0000-00009A2F0000}"/>
    <cellStyle name="Input 3 3 2 6 5" xfId="12203" xr:uid="{00000000-0005-0000-0000-00009B2F0000}"/>
    <cellStyle name="Input 3 3 2 6 5 2" xfId="12204" xr:uid="{00000000-0005-0000-0000-00009C2F0000}"/>
    <cellStyle name="Input 3 3 2 6 5 3" xfId="12205" xr:uid="{00000000-0005-0000-0000-00009D2F0000}"/>
    <cellStyle name="Input 3 3 2 6 5 4" xfId="12206" xr:uid="{00000000-0005-0000-0000-00009E2F0000}"/>
    <cellStyle name="Input 3 3 2 6 6" xfId="12207" xr:uid="{00000000-0005-0000-0000-00009F2F0000}"/>
    <cellStyle name="Input 3 3 2 6 7" xfId="12208" xr:uid="{00000000-0005-0000-0000-0000A02F0000}"/>
    <cellStyle name="Input 3 3 2 6 8" xfId="12209" xr:uid="{00000000-0005-0000-0000-0000A12F0000}"/>
    <cellStyle name="Input 3 3 2 7" xfId="12210" xr:uid="{00000000-0005-0000-0000-0000A22F0000}"/>
    <cellStyle name="Input 3 3 2 7 2" xfId="12211" xr:uid="{00000000-0005-0000-0000-0000A32F0000}"/>
    <cellStyle name="Input 3 3 2 7 2 2" xfId="12212" xr:uid="{00000000-0005-0000-0000-0000A42F0000}"/>
    <cellStyle name="Input 3 3 2 7 2 2 2" xfId="12213" xr:uid="{00000000-0005-0000-0000-0000A52F0000}"/>
    <cellStyle name="Input 3 3 2 7 2 2 3" xfId="12214" xr:uid="{00000000-0005-0000-0000-0000A62F0000}"/>
    <cellStyle name="Input 3 3 2 7 2 2 4" xfId="12215" xr:uid="{00000000-0005-0000-0000-0000A72F0000}"/>
    <cellStyle name="Input 3 3 2 7 2 3" xfId="12216" xr:uid="{00000000-0005-0000-0000-0000A82F0000}"/>
    <cellStyle name="Input 3 3 2 7 2 4" xfId="12217" xr:uid="{00000000-0005-0000-0000-0000A92F0000}"/>
    <cellStyle name="Input 3 3 2 7 2 5" xfId="12218" xr:uid="{00000000-0005-0000-0000-0000AA2F0000}"/>
    <cellStyle name="Input 3 3 2 7 2 6" xfId="12219" xr:uid="{00000000-0005-0000-0000-0000AB2F0000}"/>
    <cellStyle name="Input 3 3 2 7 3" xfId="12220" xr:uid="{00000000-0005-0000-0000-0000AC2F0000}"/>
    <cellStyle name="Input 3 3 2 7 3 2" xfId="12221" xr:uid="{00000000-0005-0000-0000-0000AD2F0000}"/>
    <cellStyle name="Input 3 3 2 7 3 3" xfId="12222" xr:uid="{00000000-0005-0000-0000-0000AE2F0000}"/>
    <cellStyle name="Input 3 3 2 7 3 4" xfId="12223" xr:uid="{00000000-0005-0000-0000-0000AF2F0000}"/>
    <cellStyle name="Input 3 3 2 7 4" xfId="12224" xr:uid="{00000000-0005-0000-0000-0000B02F0000}"/>
    <cellStyle name="Input 3 3 2 7 5" xfId="12225" xr:uid="{00000000-0005-0000-0000-0000B12F0000}"/>
    <cellStyle name="Input 3 3 2 7 6" xfId="12226" xr:uid="{00000000-0005-0000-0000-0000B22F0000}"/>
    <cellStyle name="Input 3 3 2 7 7" xfId="12227" xr:uid="{00000000-0005-0000-0000-0000B32F0000}"/>
    <cellStyle name="Input 3 3 2 8" xfId="12228" xr:uid="{00000000-0005-0000-0000-0000B42F0000}"/>
    <cellStyle name="Input 3 3 2 8 2" xfId="12229" xr:uid="{00000000-0005-0000-0000-0000B52F0000}"/>
    <cellStyle name="Input 3 3 2 8 2 2" xfId="12230" xr:uid="{00000000-0005-0000-0000-0000B62F0000}"/>
    <cellStyle name="Input 3 3 2 8 2 3" xfId="12231" xr:uid="{00000000-0005-0000-0000-0000B72F0000}"/>
    <cellStyle name="Input 3 3 2 8 2 4" xfId="12232" xr:uid="{00000000-0005-0000-0000-0000B82F0000}"/>
    <cellStyle name="Input 3 3 2 8 3" xfId="12233" xr:uid="{00000000-0005-0000-0000-0000B92F0000}"/>
    <cellStyle name="Input 3 3 2 8 4" xfId="12234" xr:uid="{00000000-0005-0000-0000-0000BA2F0000}"/>
    <cellStyle name="Input 3 3 2 8 5" xfId="12235" xr:uid="{00000000-0005-0000-0000-0000BB2F0000}"/>
    <cellStyle name="Input 3 3 2 8 6" xfId="12236" xr:uid="{00000000-0005-0000-0000-0000BC2F0000}"/>
    <cellStyle name="Input 3 3 2 9" xfId="12237" xr:uid="{00000000-0005-0000-0000-0000BD2F0000}"/>
    <cellStyle name="Input 3 3 2 9 2" xfId="12238" xr:uid="{00000000-0005-0000-0000-0000BE2F0000}"/>
    <cellStyle name="Input 3 3 2 9 2 2" xfId="12239" xr:uid="{00000000-0005-0000-0000-0000BF2F0000}"/>
    <cellStyle name="Input 3 3 2 9 2 3" xfId="12240" xr:uid="{00000000-0005-0000-0000-0000C02F0000}"/>
    <cellStyle name="Input 3 3 2 9 2 4" xfId="12241" xr:uid="{00000000-0005-0000-0000-0000C12F0000}"/>
    <cellStyle name="Input 3 3 2 9 3" xfId="12242" xr:uid="{00000000-0005-0000-0000-0000C22F0000}"/>
    <cellStyle name="Input 3 3 2 9 4" xfId="12243" xr:uid="{00000000-0005-0000-0000-0000C32F0000}"/>
    <cellStyle name="Input 3 3 2 9 5" xfId="12244" xr:uid="{00000000-0005-0000-0000-0000C42F0000}"/>
    <cellStyle name="Input 3 3 2 9 6" xfId="12245" xr:uid="{00000000-0005-0000-0000-0000C52F0000}"/>
    <cellStyle name="Input 3 3 3" xfId="12246" xr:uid="{00000000-0005-0000-0000-0000C62F0000}"/>
    <cellStyle name="Input 3 3 3 2" xfId="12247" xr:uid="{00000000-0005-0000-0000-0000C72F0000}"/>
    <cellStyle name="Input 3 3 3 2 2" xfId="12248" xr:uid="{00000000-0005-0000-0000-0000C82F0000}"/>
    <cellStyle name="Input 3 3 3 2 3" xfId="12249" xr:uid="{00000000-0005-0000-0000-0000C92F0000}"/>
    <cellStyle name="Input 3 3 3 2 4" xfId="12250" xr:uid="{00000000-0005-0000-0000-0000CA2F0000}"/>
    <cellStyle name="Input 3 3 3 3" xfId="12251" xr:uid="{00000000-0005-0000-0000-0000CB2F0000}"/>
    <cellStyle name="Input 3 3 3 4" xfId="12252" xr:uid="{00000000-0005-0000-0000-0000CC2F0000}"/>
    <cellStyle name="Input 3 3 3 5" xfId="12253" xr:uid="{00000000-0005-0000-0000-0000CD2F0000}"/>
    <cellStyle name="Input 3 3 3 6" xfId="12254" xr:uid="{00000000-0005-0000-0000-0000CE2F0000}"/>
    <cellStyle name="Input 3 3 4" xfId="12255" xr:uid="{00000000-0005-0000-0000-0000CF2F0000}"/>
    <cellStyle name="Input 3 3 4 2" xfId="12256" xr:uid="{00000000-0005-0000-0000-0000D02F0000}"/>
    <cellStyle name="Input 3 3 4 3" xfId="12257" xr:uid="{00000000-0005-0000-0000-0000D12F0000}"/>
    <cellStyle name="Input 3 3 4 4" xfId="12258" xr:uid="{00000000-0005-0000-0000-0000D22F0000}"/>
    <cellStyle name="Input 3 3 5" xfId="12259" xr:uid="{00000000-0005-0000-0000-0000D32F0000}"/>
    <cellStyle name="Input 3 3 6" xfId="12260" xr:uid="{00000000-0005-0000-0000-0000D42F0000}"/>
    <cellStyle name="Input 3 3 7" xfId="12261" xr:uid="{00000000-0005-0000-0000-0000D52F0000}"/>
    <cellStyle name="Input 3 4" xfId="12262" xr:uid="{00000000-0005-0000-0000-0000D62F0000}"/>
    <cellStyle name="Input 3 4 10" xfId="12263" xr:uid="{00000000-0005-0000-0000-0000D72F0000}"/>
    <cellStyle name="Input 3 4 11" xfId="12264" xr:uid="{00000000-0005-0000-0000-0000D82F0000}"/>
    <cellStyle name="Input 3 4 12" xfId="12265" xr:uid="{00000000-0005-0000-0000-0000D92F0000}"/>
    <cellStyle name="Input 3 4 2" xfId="12266" xr:uid="{00000000-0005-0000-0000-0000DA2F0000}"/>
    <cellStyle name="Input 3 4 2 2" xfId="12267" xr:uid="{00000000-0005-0000-0000-0000DB2F0000}"/>
    <cellStyle name="Input 3 4 3" xfId="12268" xr:uid="{00000000-0005-0000-0000-0000DC2F0000}"/>
    <cellStyle name="Input 3 4 3 2" xfId="12269" xr:uid="{00000000-0005-0000-0000-0000DD2F0000}"/>
    <cellStyle name="Input 3 4 3 2 2" xfId="12270" xr:uid="{00000000-0005-0000-0000-0000DE2F0000}"/>
    <cellStyle name="Input 3 4 3 2 2 10" xfId="12271" xr:uid="{00000000-0005-0000-0000-0000DF2F0000}"/>
    <cellStyle name="Input 3 4 3 2 2 10 2" xfId="12272" xr:uid="{00000000-0005-0000-0000-0000E02F0000}"/>
    <cellStyle name="Input 3 4 3 2 2 10 3" xfId="12273" xr:uid="{00000000-0005-0000-0000-0000E12F0000}"/>
    <cellStyle name="Input 3 4 3 2 2 10 4" xfId="12274" xr:uid="{00000000-0005-0000-0000-0000E22F0000}"/>
    <cellStyle name="Input 3 4 3 2 2 11" xfId="12275" xr:uid="{00000000-0005-0000-0000-0000E32F0000}"/>
    <cellStyle name="Input 3 4 3 2 2 11 2" xfId="12276" xr:uid="{00000000-0005-0000-0000-0000E42F0000}"/>
    <cellStyle name="Input 3 4 3 2 2 11 3" xfId="12277" xr:uid="{00000000-0005-0000-0000-0000E52F0000}"/>
    <cellStyle name="Input 3 4 3 2 2 11 4" xfId="12278" xr:uid="{00000000-0005-0000-0000-0000E62F0000}"/>
    <cellStyle name="Input 3 4 3 2 2 12" xfId="12279" xr:uid="{00000000-0005-0000-0000-0000E72F0000}"/>
    <cellStyle name="Input 3 4 3 2 2 13" xfId="12280" xr:uid="{00000000-0005-0000-0000-0000E82F0000}"/>
    <cellStyle name="Input 3 4 3 2 2 14" xfId="12281" xr:uid="{00000000-0005-0000-0000-0000E92F0000}"/>
    <cellStyle name="Input 3 4 3 2 2 2" xfId="12282" xr:uid="{00000000-0005-0000-0000-0000EA2F0000}"/>
    <cellStyle name="Input 3 4 3 2 2 2 2" xfId="12283" xr:uid="{00000000-0005-0000-0000-0000EB2F0000}"/>
    <cellStyle name="Input 3 4 3 2 2 2 2 2" xfId="12284" xr:uid="{00000000-0005-0000-0000-0000EC2F0000}"/>
    <cellStyle name="Input 3 4 3 2 2 2 2 2 2" xfId="12285" xr:uid="{00000000-0005-0000-0000-0000ED2F0000}"/>
    <cellStyle name="Input 3 4 3 2 2 2 2 2 2 2" xfId="12286" xr:uid="{00000000-0005-0000-0000-0000EE2F0000}"/>
    <cellStyle name="Input 3 4 3 2 2 2 2 2 2 3" xfId="12287" xr:uid="{00000000-0005-0000-0000-0000EF2F0000}"/>
    <cellStyle name="Input 3 4 3 2 2 2 2 2 2 4" xfId="12288" xr:uid="{00000000-0005-0000-0000-0000F02F0000}"/>
    <cellStyle name="Input 3 4 3 2 2 2 2 2 3" xfId="12289" xr:uid="{00000000-0005-0000-0000-0000F12F0000}"/>
    <cellStyle name="Input 3 4 3 2 2 2 2 2 4" xfId="12290" xr:uid="{00000000-0005-0000-0000-0000F22F0000}"/>
    <cellStyle name="Input 3 4 3 2 2 2 2 2 5" xfId="12291" xr:uid="{00000000-0005-0000-0000-0000F32F0000}"/>
    <cellStyle name="Input 3 4 3 2 2 2 2 2 6" xfId="12292" xr:uid="{00000000-0005-0000-0000-0000F42F0000}"/>
    <cellStyle name="Input 3 4 3 2 2 2 2 3" xfId="12293" xr:uid="{00000000-0005-0000-0000-0000F52F0000}"/>
    <cellStyle name="Input 3 4 3 2 2 2 2 3 2" xfId="12294" xr:uid="{00000000-0005-0000-0000-0000F62F0000}"/>
    <cellStyle name="Input 3 4 3 2 2 2 2 3 3" xfId="12295" xr:uid="{00000000-0005-0000-0000-0000F72F0000}"/>
    <cellStyle name="Input 3 4 3 2 2 2 2 3 4" xfId="12296" xr:uid="{00000000-0005-0000-0000-0000F82F0000}"/>
    <cellStyle name="Input 3 4 3 2 2 2 2 4" xfId="12297" xr:uid="{00000000-0005-0000-0000-0000F92F0000}"/>
    <cellStyle name="Input 3 4 3 2 2 2 2 5" xfId="12298" xr:uid="{00000000-0005-0000-0000-0000FA2F0000}"/>
    <cellStyle name="Input 3 4 3 2 2 2 2 6" xfId="12299" xr:uid="{00000000-0005-0000-0000-0000FB2F0000}"/>
    <cellStyle name="Input 3 4 3 2 2 2 2 7" xfId="12300" xr:uid="{00000000-0005-0000-0000-0000FC2F0000}"/>
    <cellStyle name="Input 3 4 3 2 2 2 3" xfId="12301" xr:uid="{00000000-0005-0000-0000-0000FD2F0000}"/>
    <cellStyle name="Input 3 4 3 2 2 2 3 2" xfId="12302" xr:uid="{00000000-0005-0000-0000-0000FE2F0000}"/>
    <cellStyle name="Input 3 4 3 2 2 2 3 2 2" xfId="12303" xr:uid="{00000000-0005-0000-0000-0000FF2F0000}"/>
    <cellStyle name="Input 3 4 3 2 2 2 3 2 3" xfId="12304" xr:uid="{00000000-0005-0000-0000-000000300000}"/>
    <cellStyle name="Input 3 4 3 2 2 2 3 2 4" xfId="12305" xr:uid="{00000000-0005-0000-0000-000001300000}"/>
    <cellStyle name="Input 3 4 3 2 2 2 3 3" xfId="12306" xr:uid="{00000000-0005-0000-0000-000002300000}"/>
    <cellStyle name="Input 3 4 3 2 2 2 3 4" xfId="12307" xr:uid="{00000000-0005-0000-0000-000003300000}"/>
    <cellStyle name="Input 3 4 3 2 2 2 3 5" xfId="12308" xr:uid="{00000000-0005-0000-0000-000004300000}"/>
    <cellStyle name="Input 3 4 3 2 2 2 3 6" xfId="12309" xr:uid="{00000000-0005-0000-0000-000005300000}"/>
    <cellStyle name="Input 3 4 3 2 2 2 4" xfId="12310" xr:uid="{00000000-0005-0000-0000-000006300000}"/>
    <cellStyle name="Input 3 4 3 2 2 2 4 2" xfId="12311" xr:uid="{00000000-0005-0000-0000-000007300000}"/>
    <cellStyle name="Input 3 4 3 2 2 2 4 2 2" xfId="12312" xr:uid="{00000000-0005-0000-0000-000008300000}"/>
    <cellStyle name="Input 3 4 3 2 2 2 4 2 3" xfId="12313" xr:uid="{00000000-0005-0000-0000-000009300000}"/>
    <cellStyle name="Input 3 4 3 2 2 2 4 2 4" xfId="12314" xr:uid="{00000000-0005-0000-0000-00000A300000}"/>
    <cellStyle name="Input 3 4 3 2 2 2 4 3" xfId="12315" xr:uid="{00000000-0005-0000-0000-00000B300000}"/>
    <cellStyle name="Input 3 4 3 2 2 2 4 4" xfId="12316" xr:uid="{00000000-0005-0000-0000-00000C300000}"/>
    <cellStyle name="Input 3 4 3 2 2 2 4 5" xfId="12317" xr:uid="{00000000-0005-0000-0000-00000D300000}"/>
    <cellStyle name="Input 3 4 3 2 2 2 4 6" xfId="12318" xr:uid="{00000000-0005-0000-0000-00000E300000}"/>
    <cellStyle name="Input 3 4 3 2 2 2 5" xfId="12319" xr:uid="{00000000-0005-0000-0000-00000F300000}"/>
    <cellStyle name="Input 3 4 3 2 2 2 5 2" xfId="12320" xr:uid="{00000000-0005-0000-0000-000010300000}"/>
    <cellStyle name="Input 3 4 3 2 2 2 5 3" xfId="12321" xr:uid="{00000000-0005-0000-0000-000011300000}"/>
    <cellStyle name="Input 3 4 3 2 2 2 5 4" xfId="12322" xr:uid="{00000000-0005-0000-0000-000012300000}"/>
    <cellStyle name="Input 3 4 3 2 2 2 6" xfId="12323" xr:uid="{00000000-0005-0000-0000-000013300000}"/>
    <cellStyle name="Input 3 4 3 2 2 2 6 2" xfId="12324" xr:uid="{00000000-0005-0000-0000-000014300000}"/>
    <cellStyle name="Input 3 4 3 2 2 2 6 3" xfId="12325" xr:uid="{00000000-0005-0000-0000-000015300000}"/>
    <cellStyle name="Input 3 4 3 2 2 2 6 4" xfId="12326" xr:uid="{00000000-0005-0000-0000-000016300000}"/>
    <cellStyle name="Input 3 4 3 2 2 2 7" xfId="12327" xr:uid="{00000000-0005-0000-0000-000017300000}"/>
    <cellStyle name="Input 3 4 3 2 2 2 8" xfId="12328" xr:uid="{00000000-0005-0000-0000-000018300000}"/>
    <cellStyle name="Input 3 4 3 2 2 2 9" xfId="12329" xr:uid="{00000000-0005-0000-0000-000019300000}"/>
    <cellStyle name="Input 3 4 3 2 2 3" xfId="12330" xr:uid="{00000000-0005-0000-0000-00001A300000}"/>
    <cellStyle name="Input 3 4 3 2 2 3 2" xfId="12331" xr:uid="{00000000-0005-0000-0000-00001B300000}"/>
    <cellStyle name="Input 3 4 3 2 2 3 2 2" xfId="12332" xr:uid="{00000000-0005-0000-0000-00001C300000}"/>
    <cellStyle name="Input 3 4 3 2 2 3 2 2 2" xfId="12333" xr:uid="{00000000-0005-0000-0000-00001D300000}"/>
    <cellStyle name="Input 3 4 3 2 2 3 2 2 3" xfId="12334" xr:uid="{00000000-0005-0000-0000-00001E300000}"/>
    <cellStyle name="Input 3 4 3 2 2 3 2 2 4" xfId="12335" xr:uid="{00000000-0005-0000-0000-00001F300000}"/>
    <cellStyle name="Input 3 4 3 2 2 3 2 3" xfId="12336" xr:uid="{00000000-0005-0000-0000-000020300000}"/>
    <cellStyle name="Input 3 4 3 2 2 3 2 4" xfId="12337" xr:uid="{00000000-0005-0000-0000-000021300000}"/>
    <cellStyle name="Input 3 4 3 2 2 3 2 5" xfId="12338" xr:uid="{00000000-0005-0000-0000-000022300000}"/>
    <cellStyle name="Input 3 4 3 2 2 3 2 6" xfId="12339" xr:uid="{00000000-0005-0000-0000-000023300000}"/>
    <cellStyle name="Input 3 4 3 2 2 3 3" xfId="12340" xr:uid="{00000000-0005-0000-0000-000024300000}"/>
    <cellStyle name="Input 3 4 3 2 2 3 3 2" xfId="12341" xr:uid="{00000000-0005-0000-0000-000025300000}"/>
    <cellStyle name="Input 3 4 3 2 2 3 3 2 2" xfId="12342" xr:uid="{00000000-0005-0000-0000-000026300000}"/>
    <cellStyle name="Input 3 4 3 2 2 3 3 2 3" xfId="12343" xr:uid="{00000000-0005-0000-0000-000027300000}"/>
    <cellStyle name="Input 3 4 3 2 2 3 3 2 4" xfId="12344" xr:uid="{00000000-0005-0000-0000-000028300000}"/>
    <cellStyle name="Input 3 4 3 2 2 3 3 3" xfId="12345" xr:uid="{00000000-0005-0000-0000-000029300000}"/>
    <cellStyle name="Input 3 4 3 2 2 3 3 4" xfId="12346" xr:uid="{00000000-0005-0000-0000-00002A300000}"/>
    <cellStyle name="Input 3 4 3 2 2 3 3 5" xfId="12347" xr:uid="{00000000-0005-0000-0000-00002B300000}"/>
    <cellStyle name="Input 3 4 3 2 2 3 3 6" xfId="12348" xr:uid="{00000000-0005-0000-0000-00002C300000}"/>
    <cellStyle name="Input 3 4 3 2 2 3 4" xfId="12349" xr:uid="{00000000-0005-0000-0000-00002D300000}"/>
    <cellStyle name="Input 3 4 3 2 2 3 4 2" xfId="12350" xr:uid="{00000000-0005-0000-0000-00002E300000}"/>
    <cellStyle name="Input 3 4 3 2 2 3 4 3" xfId="12351" xr:uid="{00000000-0005-0000-0000-00002F300000}"/>
    <cellStyle name="Input 3 4 3 2 2 3 4 4" xfId="12352" xr:uid="{00000000-0005-0000-0000-000030300000}"/>
    <cellStyle name="Input 3 4 3 2 2 3 5" xfId="12353" xr:uid="{00000000-0005-0000-0000-000031300000}"/>
    <cellStyle name="Input 3 4 3 2 2 3 5 2" xfId="12354" xr:uid="{00000000-0005-0000-0000-000032300000}"/>
    <cellStyle name="Input 3 4 3 2 2 3 5 3" xfId="12355" xr:uid="{00000000-0005-0000-0000-000033300000}"/>
    <cellStyle name="Input 3 4 3 2 2 3 5 4" xfId="12356" xr:uid="{00000000-0005-0000-0000-000034300000}"/>
    <cellStyle name="Input 3 4 3 2 2 3 6" xfId="12357" xr:uid="{00000000-0005-0000-0000-000035300000}"/>
    <cellStyle name="Input 3 4 3 2 2 3 7" xfId="12358" xr:uid="{00000000-0005-0000-0000-000036300000}"/>
    <cellStyle name="Input 3 4 3 2 2 3 8" xfId="12359" xr:uid="{00000000-0005-0000-0000-000037300000}"/>
    <cellStyle name="Input 3 4 3 2 2 4" xfId="12360" xr:uid="{00000000-0005-0000-0000-000038300000}"/>
    <cellStyle name="Input 3 4 3 2 2 4 2" xfId="12361" xr:uid="{00000000-0005-0000-0000-000039300000}"/>
    <cellStyle name="Input 3 4 3 2 2 4 2 2" xfId="12362" xr:uid="{00000000-0005-0000-0000-00003A300000}"/>
    <cellStyle name="Input 3 4 3 2 2 4 2 2 2" xfId="12363" xr:uid="{00000000-0005-0000-0000-00003B300000}"/>
    <cellStyle name="Input 3 4 3 2 2 4 2 2 3" xfId="12364" xr:uid="{00000000-0005-0000-0000-00003C300000}"/>
    <cellStyle name="Input 3 4 3 2 2 4 2 2 4" xfId="12365" xr:uid="{00000000-0005-0000-0000-00003D300000}"/>
    <cellStyle name="Input 3 4 3 2 2 4 2 3" xfId="12366" xr:uid="{00000000-0005-0000-0000-00003E300000}"/>
    <cellStyle name="Input 3 4 3 2 2 4 2 4" xfId="12367" xr:uid="{00000000-0005-0000-0000-00003F300000}"/>
    <cellStyle name="Input 3 4 3 2 2 4 2 5" xfId="12368" xr:uid="{00000000-0005-0000-0000-000040300000}"/>
    <cellStyle name="Input 3 4 3 2 2 4 2 6" xfId="12369" xr:uid="{00000000-0005-0000-0000-000041300000}"/>
    <cellStyle name="Input 3 4 3 2 2 4 3" xfId="12370" xr:uid="{00000000-0005-0000-0000-000042300000}"/>
    <cellStyle name="Input 3 4 3 2 2 4 3 2" xfId="12371" xr:uid="{00000000-0005-0000-0000-000043300000}"/>
    <cellStyle name="Input 3 4 3 2 2 4 3 2 2" xfId="12372" xr:uid="{00000000-0005-0000-0000-000044300000}"/>
    <cellStyle name="Input 3 4 3 2 2 4 3 2 3" xfId="12373" xr:uid="{00000000-0005-0000-0000-000045300000}"/>
    <cellStyle name="Input 3 4 3 2 2 4 3 2 4" xfId="12374" xr:uid="{00000000-0005-0000-0000-000046300000}"/>
    <cellStyle name="Input 3 4 3 2 2 4 3 3" xfId="12375" xr:uid="{00000000-0005-0000-0000-000047300000}"/>
    <cellStyle name="Input 3 4 3 2 2 4 3 4" xfId="12376" xr:uid="{00000000-0005-0000-0000-000048300000}"/>
    <cellStyle name="Input 3 4 3 2 2 4 3 5" xfId="12377" xr:uid="{00000000-0005-0000-0000-000049300000}"/>
    <cellStyle name="Input 3 4 3 2 2 4 3 6" xfId="12378" xr:uid="{00000000-0005-0000-0000-00004A300000}"/>
    <cellStyle name="Input 3 4 3 2 2 4 4" xfId="12379" xr:uid="{00000000-0005-0000-0000-00004B300000}"/>
    <cellStyle name="Input 3 4 3 2 2 4 4 2" xfId="12380" xr:uid="{00000000-0005-0000-0000-00004C300000}"/>
    <cellStyle name="Input 3 4 3 2 2 4 4 3" xfId="12381" xr:uid="{00000000-0005-0000-0000-00004D300000}"/>
    <cellStyle name="Input 3 4 3 2 2 4 4 4" xfId="12382" xr:uid="{00000000-0005-0000-0000-00004E300000}"/>
    <cellStyle name="Input 3 4 3 2 2 4 5" xfId="12383" xr:uid="{00000000-0005-0000-0000-00004F300000}"/>
    <cellStyle name="Input 3 4 3 2 2 4 5 2" xfId="12384" xr:uid="{00000000-0005-0000-0000-000050300000}"/>
    <cellStyle name="Input 3 4 3 2 2 4 5 3" xfId="12385" xr:uid="{00000000-0005-0000-0000-000051300000}"/>
    <cellStyle name="Input 3 4 3 2 2 4 5 4" xfId="12386" xr:uid="{00000000-0005-0000-0000-000052300000}"/>
    <cellStyle name="Input 3 4 3 2 2 4 6" xfId="12387" xr:uid="{00000000-0005-0000-0000-000053300000}"/>
    <cellStyle name="Input 3 4 3 2 2 4 7" xfId="12388" xr:uid="{00000000-0005-0000-0000-000054300000}"/>
    <cellStyle name="Input 3 4 3 2 2 4 8" xfId="12389" xr:uid="{00000000-0005-0000-0000-000055300000}"/>
    <cellStyle name="Input 3 4 3 2 2 5" xfId="12390" xr:uid="{00000000-0005-0000-0000-000056300000}"/>
    <cellStyle name="Input 3 4 3 2 2 5 10" xfId="12391" xr:uid="{00000000-0005-0000-0000-000057300000}"/>
    <cellStyle name="Input 3 4 3 2 2 5 2" xfId="12392" xr:uid="{00000000-0005-0000-0000-000058300000}"/>
    <cellStyle name="Input 3 4 3 2 2 5 2 2" xfId="12393" xr:uid="{00000000-0005-0000-0000-000059300000}"/>
    <cellStyle name="Input 3 4 3 2 2 5 2 2 2" xfId="12394" xr:uid="{00000000-0005-0000-0000-00005A300000}"/>
    <cellStyle name="Input 3 4 3 2 2 5 2 2 3" xfId="12395" xr:uid="{00000000-0005-0000-0000-00005B300000}"/>
    <cellStyle name="Input 3 4 3 2 2 5 2 2 4" xfId="12396" xr:uid="{00000000-0005-0000-0000-00005C300000}"/>
    <cellStyle name="Input 3 4 3 2 2 5 2 3" xfId="12397" xr:uid="{00000000-0005-0000-0000-00005D300000}"/>
    <cellStyle name="Input 3 4 3 2 2 5 2 4" xfId="12398" xr:uid="{00000000-0005-0000-0000-00005E300000}"/>
    <cellStyle name="Input 3 4 3 2 2 5 2 5" xfId="12399" xr:uid="{00000000-0005-0000-0000-00005F300000}"/>
    <cellStyle name="Input 3 4 3 2 2 5 2 6" xfId="12400" xr:uid="{00000000-0005-0000-0000-000060300000}"/>
    <cellStyle name="Input 3 4 3 2 2 5 3" xfId="12401" xr:uid="{00000000-0005-0000-0000-000061300000}"/>
    <cellStyle name="Input 3 4 3 2 2 5 3 2" xfId="12402" xr:uid="{00000000-0005-0000-0000-000062300000}"/>
    <cellStyle name="Input 3 4 3 2 2 5 3 2 2" xfId="12403" xr:uid="{00000000-0005-0000-0000-000063300000}"/>
    <cellStyle name="Input 3 4 3 2 2 5 3 2 3" xfId="12404" xr:uid="{00000000-0005-0000-0000-000064300000}"/>
    <cellStyle name="Input 3 4 3 2 2 5 3 2 4" xfId="12405" xr:uid="{00000000-0005-0000-0000-000065300000}"/>
    <cellStyle name="Input 3 4 3 2 2 5 3 3" xfId="12406" xr:uid="{00000000-0005-0000-0000-000066300000}"/>
    <cellStyle name="Input 3 4 3 2 2 5 3 4" xfId="12407" xr:uid="{00000000-0005-0000-0000-000067300000}"/>
    <cellStyle name="Input 3 4 3 2 2 5 3 5" xfId="12408" xr:uid="{00000000-0005-0000-0000-000068300000}"/>
    <cellStyle name="Input 3 4 3 2 2 5 3 6" xfId="12409" xr:uid="{00000000-0005-0000-0000-000069300000}"/>
    <cellStyle name="Input 3 4 3 2 2 5 4" xfId="12410" xr:uid="{00000000-0005-0000-0000-00006A300000}"/>
    <cellStyle name="Input 3 4 3 2 2 5 4 2" xfId="12411" xr:uid="{00000000-0005-0000-0000-00006B300000}"/>
    <cellStyle name="Input 3 4 3 2 2 5 4 2 2" xfId="12412" xr:uid="{00000000-0005-0000-0000-00006C300000}"/>
    <cellStyle name="Input 3 4 3 2 2 5 4 2 3" xfId="12413" xr:uid="{00000000-0005-0000-0000-00006D300000}"/>
    <cellStyle name="Input 3 4 3 2 2 5 4 2 4" xfId="12414" xr:uid="{00000000-0005-0000-0000-00006E300000}"/>
    <cellStyle name="Input 3 4 3 2 2 5 4 3" xfId="12415" xr:uid="{00000000-0005-0000-0000-00006F300000}"/>
    <cellStyle name="Input 3 4 3 2 2 5 4 4" xfId="12416" xr:uid="{00000000-0005-0000-0000-000070300000}"/>
    <cellStyle name="Input 3 4 3 2 2 5 4 5" xfId="12417" xr:uid="{00000000-0005-0000-0000-000071300000}"/>
    <cellStyle name="Input 3 4 3 2 2 5 4 6" xfId="12418" xr:uid="{00000000-0005-0000-0000-000072300000}"/>
    <cellStyle name="Input 3 4 3 2 2 5 5" xfId="12419" xr:uid="{00000000-0005-0000-0000-000073300000}"/>
    <cellStyle name="Input 3 4 3 2 2 5 5 2" xfId="12420" xr:uid="{00000000-0005-0000-0000-000074300000}"/>
    <cellStyle name="Input 3 4 3 2 2 5 5 3" xfId="12421" xr:uid="{00000000-0005-0000-0000-000075300000}"/>
    <cellStyle name="Input 3 4 3 2 2 5 5 4" xfId="12422" xr:uid="{00000000-0005-0000-0000-000076300000}"/>
    <cellStyle name="Input 3 4 3 2 2 5 6" xfId="12423" xr:uid="{00000000-0005-0000-0000-000077300000}"/>
    <cellStyle name="Input 3 4 3 2 2 5 6 2" xfId="12424" xr:uid="{00000000-0005-0000-0000-000078300000}"/>
    <cellStyle name="Input 3 4 3 2 2 5 6 3" xfId="12425" xr:uid="{00000000-0005-0000-0000-000079300000}"/>
    <cellStyle name="Input 3 4 3 2 2 5 6 4" xfId="12426" xr:uid="{00000000-0005-0000-0000-00007A300000}"/>
    <cellStyle name="Input 3 4 3 2 2 5 7" xfId="12427" xr:uid="{00000000-0005-0000-0000-00007B300000}"/>
    <cellStyle name="Input 3 4 3 2 2 5 8" xfId="12428" xr:uid="{00000000-0005-0000-0000-00007C300000}"/>
    <cellStyle name="Input 3 4 3 2 2 5 9" xfId="12429" xr:uid="{00000000-0005-0000-0000-00007D300000}"/>
    <cellStyle name="Input 3 4 3 2 2 6" xfId="12430" xr:uid="{00000000-0005-0000-0000-00007E300000}"/>
    <cellStyle name="Input 3 4 3 2 2 6 2" xfId="12431" xr:uid="{00000000-0005-0000-0000-00007F300000}"/>
    <cellStyle name="Input 3 4 3 2 2 6 2 2" xfId="12432" xr:uid="{00000000-0005-0000-0000-000080300000}"/>
    <cellStyle name="Input 3 4 3 2 2 6 2 2 2" xfId="12433" xr:uid="{00000000-0005-0000-0000-000081300000}"/>
    <cellStyle name="Input 3 4 3 2 2 6 2 2 3" xfId="12434" xr:uid="{00000000-0005-0000-0000-000082300000}"/>
    <cellStyle name="Input 3 4 3 2 2 6 2 2 4" xfId="12435" xr:uid="{00000000-0005-0000-0000-000083300000}"/>
    <cellStyle name="Input 3 4 3 2 2 6 2 3" xfId="12436" xr:uid="{00000000-0005-0000-0000-000084300000}"/>
    <cellStyle name="Input 3 4 3 2 2 6 2 4" xfId="12437" xr:uid="{00000000-0005-0000-0000-000085300000}"/>
    <cellStyle name="Input 3 4 3 2 2 6 2 5" xfId="12438" xr:uid="{00000000-0005-0000-0000-000086300000}"/>
    <cellStyle name="Input 3 4 3 2 2 6 2 6" xfId="12439" xr:uid="{00000000-0005-0000-0000-000087300000}"/>
    <cellStyle name="Input 3 4 3 2 2 6 3" xfId="12440" xr:uid="{00000000-0005-0000-0000-000088300000}"/>
    <cellStyle name="Input 3 4 3 2 2 6 3 2" xfId="12441" xr:uid="{00000000-0005-0000-0000-000089300000}"/>
    <cellStyle name="Input 3 4 3 2 2 6 3 2 2" xfId="12442" xr:uid="{00000000-0005-0000-0000-00008A300000}"/>
    <cellStyle name="Input 3 4 3 2 2 6 3 2 3" xfId="12443" xr:uid="{00000000-0005-0000-0000-00008B300000}"/>
    <cellStyle name="Input 3 4 3 2 2 6 3 2 4" xfId="12444" xr:uid="{00000000-0005-0000-0000-00008C300000}"/>
    <cellStyle name="Input 3 4 3 2 2 6 3 3" xfId="12445" xr:uid="{00000000-0005-0000-0000-00008D300000}"/>
    <cellStyle name="Input 3 4 3 2 2 6 3 4" xfId="12446" xr:uid="{00000000-0005-0000-0000-00008E300000}"/>
    <cellStyle name="Input 3 4 3 2 2 6 3 5" xfId="12447" xr:uid="{00000000-0005-0000-0000-00008F300000}"/>
    <cellStyle name="Input 3 4 3 2 2 6 3 6" xfId="12448" xr:uid="{00000000-0005-0000-0000-000090300000}"/>
    <cellStyle name="Input 3 4 3 2 2 6 4" xfId="12449" xr:uid="{00000000-0005-0000-0000-000091300000}"/>
    <cellStyle name="Input 3 4 3 2 2 6 4 2" xfId="12450" xr:uid="{00000000-0005-0000-0000-000092300000}"/>
    <cellStyle name="Input 3 4 3 2 2 6 4 3" xfId="12451" xr:uid="{00000000-0005-0000-0000-000093300000}"/>
    <cellStyle name="Input 3 4 3 2 2 6 4 4" xfId="12452" xr:uid="{00000000-0005-0000-0000-000094300000}"/>
    <cellStyle name="Input 3 4 3 2 2 6 5" xfId="12453" xr:uid="{00000000-0005-0000-0000-000095300000}"/>
    <cellStyle name="Input 3 4 3 2 2 6 5 2" xfId="12454" xr:uid="{00000000-0005-0000-0000-000096300000}"/>
    <cellStyle name="Input 3 4 3 2 2 6 5 3" xfId="12455" xr:uid="{00000000-0005-0000-0000-000097300000}"/>
    <cellStyle name="Input 3 4 3 2 2 6 5 4" xfId="12456" xr:uid="{00000000-0005-0000-0000-000098300000}"/>
    <cellStyle name="Input 3 4 3 2 2 6 6" xfId="12457" xr:uid="{00000000-0005-0000-0000-000099300000}"/>
    <cellStyle name="Input 3 4 3 2 2 6 7" xfId="12458" xr:uid="{00000000-0005-0000-0000-00009A300000}"/>
    <cellStyle name="Input 3 4 3 2 2 6 8" xfId="12459" xr:uid="{00000000-0005-0000-0000-00009B300000}"/>
    <cellStyle name="Input 3 4 3 2 2 7" xfId="12460" xr:uid="{00000000-0005-0000-0000-00009C300000}"/>
    <cellStyle name="Input 3 4 3 2 2 7 2" xfId="12461" xr:uid="{00000000-0005-0000-0000-00009D300000}"/>
    <cellStyle name="Input 3 4 3 2 2 7 2 2" xfId="12462" xr:uid="{00000000-0005-0000-0000-00009E300000}"/>
    <cellStyle name="Input 3 4 3 2 2 7 2 2 2" xfId="12463" xr:uid="{00000000-0005-0000-0000-00009F300000}"/>
    <cellStyle name="Input 3 4 3 2 2 7 2 2 3" xfId="12464" xr:uid="{00000000-0005-0000-0000-0000A0300000}"/>
    <cellStyle name="Input 3 4 3 2 2 7 2 2 4" xfId="12465" xr:uid="{00000000-0005-0000-0000-0000A1300000}"/>
    <cellStyle name="Input 3 4 3 2 2 7 2 3" xfId="12466" xr:uid="{00000000-0005-0000-0000-0000A2300000}"/>
    <cellStyle name="Input 3 4 3 2 2 7 2 4" xfId="12467" xr:uid="{00000000-0005-0000-0000-0000A3300000}"/>
    <cellStyle name="Input 3 4 3 2 2 7 2 5" xfId="12468" xr:uid="{00000000-0005-0000-0000-0000A4300000}"/>
    <cellStyle name="Input 3 4 3 2 2 7 2 6" xfId="12469" xr:uid="{00000000-0005-0000-0000-0000A5300000}"/>
    <cellStyle name="Input 3 4 3 2 2 7 3" xfId="12470" xr:uid="{00000000-0005-0000-0000-0000A6300000}"/>
    <cellStyle name="Input 3 4 3 2 2 7 3 2" xfId="12471" xr:uid="{00000000-0005-0000-0000-0000A7300000}"/>
    <cellStyle name="Input 3 4 3 2 2 7 3 3" xfId="12472" xr:uid="{00000000-0005-0000-0000-0000A8300000}"/>
    <cellStyle name="Input 3 4 3 2 2 7 3 4" xfId="12473" xr:uid="{00000000-0005-0000-0000-0000A9300000}"/>
    <cellStyle name="Input 3 4 3 2 2 7 4" xfId="12474" xr:uid="{00000000-0005-0000-0000-0000AA300000}"/>
    <cellStyle name="Input 3 4 3 2 2 7 5" xfId="12475" xr:uid="{00000000-0005-0000-0000-0000AB300000}"/>
    <cellStyle name="Input 3 4 3 2 2 7 6" xfId="12476" xr:uid="{00000000-0005-0000-0000-0000AC300000}"/>
    <cellStyle name="Input 3 4 3 2 2 7 7" xfId="12477" xr:uid="{00000000-0005-0000-0000-0000AD300000}"/>
    <cellStyle name="Input 3 4 3 2 2 8" xfId="12478" xr:uid="{00000000-0005-0000-0000-0000AE300000}"/>
    <cellStyle name="Input 3 4 3 2 2 8 2" xfId="12479" xr:uid="{00000000-0005-0000-0000-0000AF300000}"/>
    <cellStyle name="Input 3 4 3 2 2 8 2 2" xfId="12480" xr:uid="{00000000-0005-0000-0000-0000B0300000}"/>
    <cellStyle name="Input 3 4 3 2 2 8 2 3" xfId="12481" xr:uid="{00000000-0005-0000-0000-0000B1300000}"/>
    <cellStyle name="Input 3 4 3 2 2 8 2 4" xfId="12482" xr:uid="{00000000-0005-0000-0000-0000B2300000}"/>
    <cellStyle name="Input 3 4 3 2 2 8 3" xfId="12483" xr:uid="{00000000-0005-0000-0000-0000B3300000}"/>
    <cellStyle name="Input 3 4 3 2 2 8 4" xfId="12484" xr:uid="{00000000-0005-0000-0000-0000B4300000}"/>
    <cellStyle name="Input 3 4 3 2 2 8 5" xfId="12485" xr:uid="{00000000-0005-0000-0000-0000B5300000}"/>
    <cellStyle name="Input 3 4 3 2 2 8 6" xfId="12486" xr:uid="{00000000-0005-0000-0000-0000B6300000}"/>
    <cellStyle name="Input 3 4 3 2 2 9" xfId="12487" xr:uid="{00000000-0005-0000-0000-0000B7300000}"/>
    <cellStyle name="Input 3 4 3 2 2 9 2" xfId="12488" xr:uid="{00000000-0005-0000-0000-0000B8300000}"/>
    <cellStyle name="Input 3 4 3 2 2 9 2 2" xfId="12489" xr:uid="{00000000-0005-0000-0000-0000B9300000}"/>
    <cellStyle name="Input 3 4 3 2 2 9 2 3" xfId="12490" xr:uid="{00000000-0005-0000-0000-0000BA300000}"/>
    <cellStyle name="Input 3 4 3 2 2 9 2 4" xfId="12491" xr:uid="{00000000-0005-0000-0000-0000BB300000}"/>
    <cellStyle name="Input 3 4 3 2 2 9 3" xfId="12492" xr:uid="{00000000-0005-0000-0000-0000BC300000}"/>
    <cellStyle name="Input 3 4 3 2 2 9 4" xfId="12493" xr:uid="{00000000-0005-0000-0000-0000BD300000}"/>
    <cellStyle name="Input 3 4 3 2 2 9 5" xfId="12494" xr:uid="{00000000-0005-0000-0000-0000BE300000}"/>
    <cellStyle name="Input 3 4 3 2 2 9 6" xfId="12495" xr:uid="{00000000-0005-0000-0000-0000BF300000}"/>
    <cellStyle name="Input 3 4 3 2 3" xfId="12496" xr:uid="{00000000-0005-0000-0000-0000C0300000}"/>
    <cellStyle name="Input 3 4 3 2 3 2" xfId="12497" xr:uid="{00000000-0005-0000-0000-0000C1300000}"/>
    <cellStyle name="Input 3 4 3 2 3 2 2" xfId="12498" xr:uid="{00000000-0005-0000-0000-0000C2300000}"/>
    <cellStyle name="Input 3 4 3 2 3 2 3" xfId="12499" xr:uid="{00000000-0005-0000-0000-0000C3300000}"/>
    <cellStyle name="Input 3 4 3 2 3 2 4" xfId="12500" xr:uid="{00000000-0005-0000-0000-0000C4300000}"/>
    <cellStyle name="Input 3 4 3 2 3 3" xfId="12501" xr:uid="{00000000-0005-0000-0000-0000C5300000}"/>
    <cellStyle name="Input 3 4 3 2 3 4" xfId="12502" xr:uid="{00000000-0005-0000-0000-0000C6300000}"/>
    <cellStyle name="Input 3 4 3 2 3 5" xfId="12503" xr:uid="{00000000-0005-0000-0000-0000C7300000}"/>
    <cellStyle name="Input 3 4 3 2 3 6" xfId="12504" xr:uid="{00000000-0005-0000-0000-0000C8300000}"/>
    <cellStyle name="Input 3 4 3 2 4" xfId="12505" xr:uid="{00000000-0005-0000-0000-0000C9300000}"/>
    <cellStyle name="Input 3 4 3 2 4 2" xfId="12506" xr:uid="{00000000-0005-0000-0000-0000CA300000}"/>
    <cellStyle name="Input 3 4 3 2 4 3" xfId="12507" xr:uid="{00000000-0005-0000-0000-0000CB300000}"/>
    <cellStyle name="Input 3 4 3 2 4 4" xfId="12508" xr:uid="{00000000-0005-0000-0000-0000CC300000}"/>
    <cellStyle name="Input 3 4 3 2 5" xfId="12509" xr:uid="{00000000-0005-0000-0000-0000CD300000}"/>
    <cellStyle name="Input 3 4 3 2 6" xfId="12510" xr:uid="{00000000-0005-0000-0000-0000CE300000}"/>
    <cellStyle name="Input 3 4 3 2 7" xfId="12511" xr:uid="{00000000-0005-0000-0000-0000CF300000}"/>
    <cellStyle name="Input 3 4 3 3" xfId="12512" xr:uid="{00000000-0005-0000-0000-0000D0300000}"/>
    <cellStyle name="Input 3 4 3 3 10" xfId="12513" xr:uid="{00000000-0005-0000-0000-0000D1300000}"/>
    <cellStyle name="Input 3 4 3 3 2" xfId="12514" xr:uid="{00000000-0005-0000-0000-0000D2300000}"/>
    <cellStyle name="Input 3 4 3 3 2 2" xfId="12515" xr:uid="{00000000-0005-0000-0000-0000D3300000}"/>
    <cellStyle name="Input 3 4 3 3 3" xfId="12516" xr:uid="{00000000-0005-0000-0000-0000D4300000}"/>
    <cellStyle name="Input 3 4 3 3 3 2" xfId="12517" xr:uid="{00000000-0005-0000-0000-0000D5300000}"/>
    <cellStyle name="Input 3 4 3 3 3 2 2" xfId="12518" xr:uid="{00000000-0005-0000-0000-0000D6300000}"/>
    <cellStyle name="Input 3 4 3 3 3 2 2 10" xfId="12519" xr:uid="{00000000-0005-0000-0000-0000D7300000}"/>
    <cellStyle name="Input 3 4 3 3 3 2 2 10 2" xfId="12520" xr:uid="{00000000-0005-0000-0000-0000D8300000}"/>
    <cellStyle name="Input 3 4 3 3 3 2 2 10 3" xfId="12521" xr:uid="{00000000-0005-0000-0000-0000D9300000}"/>
    <cellStyle name="Input 3 4 3 3 3 2 2 10 4" xfId="12522" xr:uid="{00000000-0005-0000-0000-0000DA300000}"/>
    <cellStyle name="Input 3 4 3 3 3 2 2 11" xfId="12523" xr:uid="{00000000-0005-0000-0000-0000DB300000}"/>
    <cellStyle name="Input 3 4 3 3 3 2 2 11 2" xfId="12524" xr:uid="{00000000-0005-0000-0000-0000DC300000}"/>
    <cellStyle name="Input 3 4 3 3 3 2 2 11 3" xfId="12525" xr:uid="{00000000-0005-0000-0000-0000DD300000}"/>
    <cellStyle name="Input 3 4 3 3 3 2 2 11 4" xfId="12526" xr:uid="{00000000-0005-0000-0000-0000DE300000}"/>
    <cellStyle name="Input 3 4 3 3 3 2 2 12" xfId="12527" xr:uid="{00000000-0005-0000-0000-0000DF300000}"/>
    <cellStyle name="Input 3 4 3 3 3 2 2 13" xfId="12528" xr:uid="{00000000-0005-0000-0000-0000E0300000}"/>
    <cellStyle name="Input 3 4 3 3 3 2 2 14" xfId="12529" xr:uid="{00000000-0005-0000-0000-0000E1300000}"/>
    <cellStyle name="Input 3 4 3 3 3 2 2 2" xfId="12530" xr:uid="{00000000-0005-0000-0000-0000E2300000}"/>
    <cellStyle name="Input 3 4 3 3 3 2 2 2 2" xfId="12531" xr:uid="{00000000-0005-0000-0000-0000E3300000}"/>
    <cellStyle name="Input 3 4 3 3 3 2 2 2 2 2" xfId="12532" xr:uid="{00000000-0005-0000-0000-0000E4300000}"/>
    <cellStyle name="Input 3 4 3 3 3 2 2 2 2 2 2" xfId="12533" xr:uid="{00000000-0005-0000-0000-0000E5300000}"/>
    <cellStyle name="Input 3 4 3 3 3 2 2 2 2 2 2 2" xfId="12534" xr:uid="{00000000-0005-0000-0000-0000E6300000}"/>
    <cellStyle name="Input 3 4 3 3 3 2 2 2 2 2 2 3" xfId="12535" xr:uid="{00000000-0005-0000-0000-0000E7300000}"/>
    <cellStyle name="Input 3 4 3 3 3 2 2 2 2 2 2 4" xfId="12536" xr:uid="{00000000-0005-0000-0000-0000E8300000}"/>
    <cellStyle name="Input 3 4 3 3 3 2 2 2 2 2 3" xfId="12537" xr:uid="{00000000-0005-0000-0000-0000E9300000}"/>
    <cellStyle name="Input 3 4 3 3 3 2 2 2 2 2 4" xfId="12538" xr:uid="{00000000-0005-0000-0000-0000EA300000}"/>
    <cellStyle name="Input 3 4 3 3 3 2 2 2 2 2 5" xfId="12539" xr:uid="{00000000-0005-0000-0000-0000EB300000}"/>
    <cellStyle name="Input 3 4 3 3 3 2 2 2 2 2 6" xfId="12540" xr:uid="{00000000-0005-0000-0000-0000EC300000}"/>
    <cellStyle name="Input 3 4 3 3 3 2 2 2 2 3" xfId="12541" xr:uid="{00000000-0005-0000-0000-0000ED300000}"/>
    <cellStyle name="Input 3 4 3 3 3 2 2 2 2 3 2" xfId="12542" xr:uid="{00000000-0005-0000-0000-0000EE300000}"/>
    <cellStyle name="Input 3 4 3 3 3 2 2 2 2 3 3" xfId="12543" xr:uid="{00000000-0005-0000-0000-0000EF300000}"/>
    <cellStyle name="Input 3 4 3 3 3 2 2 2 2 3 4" xfId="12544" xr:uid="{00000000-0005-0000-0000-0000F0300000}"/>
    <cellStyle name="Input 3 4 3 3 3 2 2 2 2 4" xfId="12545" xr:uid="{00000000-0005-0000-0000-0000F1300000}"/>
    <cellStyle name="Input 3 4 3 3 3 2 2 2 2 5" xfId="12546" xr:uid="{00000000-0005-0000-0000-0000F2300000}"/>
    <cellStyle name="Input 3 4 3 3 3 2 2 2 2 6" xfId="12547" xr:uid="{00000000-0005-0000-0000-0000F3300000}"/>
    <cellStyle name="Input 3 4 3 3 3 2 2 2 2 7" xfId="12548" xr:uid="{00000000-0005-0000-0000-0000F4300000}"/>
    <cellStyle name="Input 3 4 3 3 3 2 2 2 3" xfId="12549" xr:uid="{00000000-0005-0000-0000-0000F5300000}"/>
    <cellStyle name="Input 3 4 3 3 3 2 2 2 3 2" xfId="12550" xr:uid="{00000000-0005-0000-0000-0000F6300000}"/>
    <cellStyle name="Input 3 4 3 3 3 2 2 2 3 2 2" xfId="12551" xr:uid="{00000000-0005-0000-0000-0000F7300000}"/>
    <cellStyle name="Input 3 4 3 3 3 2 2 2 3 2 3" xfId="12552" xr:uid="{00000000-0005-0000-0000-0000F8300000}"/>
    <cellStyle name="Input 3 4 3 3 3 2 2 2 3 2 4" xfId="12553" xr:uid="{00000000-0005-0000-0000-0000F9300000}"/>
    <cellStyle name="Input 3 4 3 3 3 2 2 2 3 3" xfId="12554" xr:uid="{00000000-0005-0000-0000-0000FA300000}"/>
    <cellStyle name="Input 3 4 3 3 3 2 2 2 3 4" xfId="12555" xr:uid="{00000000-0005-0000-0000-0000FB300000}"/>
    <cellStyle name="Input 3 4 3 3 3 2 2 2 3 5" xfId="12556" xr:uid="{00000000-0005-0000-0000-0000FC300000}"/>
    <cellStyle name="Input 3 4 3 3 3 2 2 2 3 6" xfId="12557" xr:uid="{00000000-0005-0000-0000-0000FD300000}"/>
    <cellStyle name="Input 3 4 3 3 3 2 2 2 4" xfId="12558" xr:uid="{00000000-0005-0000-0000-0000FE300000}"/>
    <cellStyle name="Input 3 4 3 3 3 2 2 2 4 2" xfId="12559" xr:uid="{00000000-0005-0000-0000-0000FF300000}"/>
    <cellStyle name="Input 3 4 3 3 3 2 2 2 4 2 2" xfId="12560" xr:uid="{00000000-0005-0000-0000-000000310000}"/>
    <cellStyle name="Input 3 4 3 3 3 2 2 2 4 2 3" xfId="12561" xr:uid="{00000000-0005-0000-0000-000001310000}"/>
    <cellStyle name="Input 3 4 3 3 3 2 2 2 4 2 4" xfId="12562" xr:uid="{00000000-0005-0000-0000-000002310000}"/>
    <cellStyle name="Input 3 4 3 3 3 2 2 2 4 3" xfId="12563" xr:uid="{00000000-0005-0000-0000-000003310000}"/>
    <cellStyle name="Input 3 4 3 3 3 2 2 2 4 4" xfId="12564" xr:uid="{00000000-0005-0000-0000-000004310000}"/>
    <cellStyle name="Input 3 4 3 3 3 2 2 2 4 5" xfId="12565" xr:uid="{00000000-0005-0000-0000-000005310000}"/>
    <cellStyle name="Input 3 4 3 3 3 2 2 2 4 6" xfId="12566" xr:uid="{00000000-0005-0000-0000-000006310000}"/>
    <cellStyle name="Input 3 4 3 3 3 2 2 2 5" xfId="12567" xr:uid="{00000000-0005-0000-0000-000007310000}"/>
    <cellStyle name="Input 3 4 3 3 3 2 2 2 5 2" xfId="12568" xr:uid="{00000000-0005-0000-0000-000008310000}"/>
    <cellStyle name="Input 3 4 3 3 3 2 2 2 5 3" xfId="12569" xr:uid="{00000000-0005-0000-0000-000009310000}"/>
    <cellStyle name="Input 3 4 3 3 3 2 2 2 5 4" xfId="12570" xr:uid="{00000000-0005-0000-0000-00000A310000}"/>
    <cellStyle name="Input 3 4 3 3 3 2 2 2 6" xfId="12571" xr:uid="{00000000-0005-0000-0000-00000B310000}"/>
    <cellStyle name="Input 3 4 3 3 3 2 2 2 6 2" xfId="12572" xr:uid="{00000000-0005-0000-0000-00000C310000}"/>
    <cellStyle name="Input 3 4 3 3 3 2 2 2 6 3" xfId="12573" xr:uid="{00000000-0005-0000-0000-00000D310000}"/>
    <cellStyle name="Input 3 4 3 3 3 2 2 2 6 4" xfId="12574" xr:uid="{00000000-0005-0000-0000-00000E310000}"/>
    <cellStyle name="Input 3 4 3 3 3 2 2 2 7" xfId="12575" xr:uid="{00000000-0005-0000-0000-00000F310000}"/>
    <cellStyle name="Input 3 4 3 3 3 2 2 2 8" xfId="12576" xr:uid="{00000000-0005-0000-0000-000010310000}"/>
    <cellStyle name="Input 3 4 3 3 3 2 2 2 9" xfId="12577" xr:uid="{00000000-0005-0000-0000-000011310000}"/>
    <cellStyle name="Input 3 4 3 3 3 2 2 3" xfId="12578" xr:uid="{00000000-0005-0000-0000-000012310000}"/>
    <cellStyle name="Input 3 4 3 3 3 2 2 3 2" xfId="12579" xr:uid="{00000000-0005-0000-0000-000013310000}"/>
    <cellStyle name="Input 3 4 3 3 3 2 2 3 2 2" xfId="12580" xr:uid="{00000000-0005-0000-0000-000014310000}"/>
    <cellStyle name="Input 3 4 3 3 3 2 2 3 2 2 2" xfId="12581" xr:uid="{00000000-0005-0000-0000-000015310000}"/>
    <cellStyle name="Input 3 4 3 3 3 2 2 3 2 2 3" xfId="12582" xr:uid="{00000000-0005-0000-0000-000016310000}"/>
    <cellStyle name="Input 3 4 3 3 3 2 2 3 2 2 4" xfId="12583" xr:uid="{00000000-0005-0000-0000-000017310000}"/>
    <cellStyle name="Input 3 4 3 3 3 2 2 3 2 3" xfId="12584" xr:uid="{00000000-0005-0000-0000-000018310000}"/>
    <cellStyle name="Input 3 4 3 3 3 2 2 3 2 4" xfId="12585" xr:uid="{00000000-0005-0000-0000-000019310000}"/>
    <cellStyle name="Input 3 4 3 3 3 2 2 3 2 5" xfId="12586" xr:uid="{00000000-0005-0000-0000-00001A310000}"/>
    <cellStyle name="Input 3 4 3 3 3 2 2 3 2 6" xfId="12587" xr:uid="{00000000-0005-0000-0000-00001B310000}"/>
    <cellStyle name="Input 3 4 3 3 3 2 2 3 3" xfId="12588" xr:uid="{00000000-0005-0000-0000-00001C310000}"/>
    <cellStyle name="Input 3 4 3 3 3 2 2 3 3 2" xfId="12589" xr:uid="{00000000-0005-0000-0000-00001D310000}"/>
    <cellStyle name="Input 3 4 3 3 3 2 2 3 3 2 2" xfId="12590" xr:uid="{00000000-0005-0000-0000-00001E310000}"/>
    <cellStyle name="Input 3 4 3 3 3 2 2 3 3 2 3" xfId="12591" xr:uid="{00000000-0005-0000-0000-00001F310000}"/>
    <cellStyle name="Input 3 4 3 3 3 2 2 3 3 2 4" xfId="12592" xr:uid="{00000000-0005-0000-0000-000020310000}"/>
    <cellStyle name="Input 3 4 3 3 3 2 2 3 3 3" xfId="12593" xr:uid="{00000000-0005-0000-0000-000021310000}"/>
    <cellStyle name="Input 3 4 3 3 3 2 2 3 3 4" xfId="12594" xr:uid="{00000000-0005-0000-0000-000022310000}"/>
    <cellStyle name="Input 3 4 3 3 3 2 2 3 3 5" xfId="12595" xr:uid="{00000000-0005-0000-0000-000023310000}"/>
    <cellStyle name="Input 3 4 3 3 3 2 2 3 3 6" xfId="12596" xr:uid="{00000000-0005-0000-0000-000024310000}"/>
    <cellStyle name="Input 3 4 3 3 3 2 2 3 4" xfId="12597" xr:uid="{00000000-0005-0000-0000-000025310000}"/>
    <cellStyle name="Input 3 4 3 3 3 2 2 3 4 2" xfId="12598" xr:uid="{00000000-0005-0000-0000-000026310000}"/>
    <cellStyle name="Input 3 4 3 3 3 2 2 3 4 3" xfId="12599" xr:uid="{00000000-0005-0000-0000-000027310000}"/>
    <cellStyle name="Input 3 4 3 3 3 2 2 3 4 4" xfId="12600" xr:uid="{00000000-0005-0000-0000-000028310000}"/>
    <cellStyle name="Input 3 4 3 3 3 2 2 3 5" xfId="12601" xr:uid="{00000000-0005-0000-0000-000029310000}"/>
    <cellStyle name="Input 3 4 3 3 3 2 2 3 5 2" xfId="12602" xr:uid="{00000000-0005-0000-0000-00002A310000}"/>
    <cellStyle name="Input 3 4 3 3 3 2 2 3 5 3" xfId="12603" xr:uid="{00000000-0005-0000-0000-00002B310000}"/>
    <cellStyle name="Input 3 4 3 3 3 2 2 3 5 4" xfId="12604" xr:uid="{00000000-0005-0000-0000-00002C310000}"/>
    <cellStyle name="Input 3 4 3 3 3 2 2 3 6" xfId="12605" xr:uid="{00000000-0005-0000-0000-00002D310000}"/>
    <cellStyle name="Input 3 4 3 3 3 2 2 3 7" xfId="12606" xr:uid="{00000000-0005-0000-0000-00002E310000}"/>
    <cellStyle name="Input 3 4 3 3 3 2 2 3 8" xfId="12607" xr:uid="{00000000-0005-0000-0000-00002F310000}"/>
    <cellStyle name="Input 3 4 3 3 3 2 2 4" xfId="12608" xr:uid="{00000000-0005-0000-0000-000030310000}"/>
    <cellStyle name="Input 3 4 3 3 3 2 2 4 2" xfId="12609" xr:uid="{00000000-0005-0000-0000-000031310000}"/>
    <cellStyle name="Input 3 4 3 3 3 2 2 4 2 2" xfId="12610" xr:uid="{00000000-0005-0000-0000-000032310000}"/>
    <cellStyle name="Input 3 4 3 3 3 2 2 4 2 2 2" xfId="12611" xr:uid="{00000000-0005-0000-0000-000033310000}"/>
    <cellStyle name="Input 3 4 3 3 3 2 2 4 2 2 3" xfId="12612" xr:uid="{00000000-0005-0000-0000-000034310000}"/>
    <cellStyle name="Input 3 4 3 3 3 2 2 4 2 2 4" xfId="12613" xr:uid="{00000000-0005-0000-0000-000035310000}"/>
    <cellStyle name="Input 3 4 3 3 3 2 2 4 2 3" xfId="12614" xr:uid="{00000000-0005-0000-0000-000036310000}"/>
    <cellStyle name="Input 3 4 3 3 3 2 2 4 2 4" xfId="12615" xr:uid="{00000000-0005-0000-0000-000037310000}"/>
    <cellStyle name="Input 3 4 3 3 3 2 2 4 2 5" xfId="12616" xr:uid="{00000000-0005-0000-0000-000038310000}"/>
    <cellStyle name="Input 3 4 3 3 3 2 2 4 2 6" xfId="12617" xr:uid="{00000000-0005-0000-0000-000039310000}"/>
    <cellStyle name="Input 3 4 3 3 3 2 2 4 3" xfId="12618" xr:uid="{00000000-0005-0000-0000-00003A310000}"/>
    <cellStyle name="Input 3 4 3 3 3 2 2 4 3 2" xfId="12619" xr:uid="{00000000-0005-0000-0000-00003B310000}"/>
    <cellStyle name="Input 3 4 3 3 3 2 2 4 3 2 2" xfId="12620" xr:uid="{00000000-0005-0000-0000-00003C310000}"/>
    <cellStyle name="Input 3 4 3 3 3 2 2 4 3 2 3" xfId="12621" xr:uid="{00000000-0005-0000-0000-00003D310000}"/>
    <cellStyle name="Input 3 4 3 3 3 2 2 4 3 2 4" xfId="12622" xr:uid="{00000000-0005-0000-0000-00003E310000}"/>
    <cellStyle name="Input 3 4 3 3 3 2 2 4 3 3" xfId="12623" xr:uid="{00000000-0005-0000-0000-00003F310000}"/>
    <cellStyle name="Input 3 4 3 3 3 2 2 4 3 4" xfId="12624" xr:uid="{00000000-0005-0000-0000-000040310000}"/>
    <cellStyle name="Input 3 4 3 3 3 2 2 4 3 5" xfId="12625" xr:uid="{00000000-0005-0000-0000-000041310000}"/>
    <cellStyle name="Input 3 4 3 3 3 2 2 4 3 6" xfId="12626" xr:uid="{00000000-0005-0000-0000-000042310000}"/>
    <cellStyle name="Input 3 4 3 3 3 2 2 4 4" xfId="12627" xr:uid="{00000000-0005-0000-0000-000043310000}"/>
    <cellStyle name="Input 3 4 3 3 3 2 2 4 4 2" xfId="12628" xr:uid="{00000000-0005-0000-0000-000044310000}"/>
    <cellStyle name="Input 3 4 3 3 3 2 2 4 4 3" xfId="12629" xr:uid="{00000000-0005-0000-0000-000045310000}"/>
    <cellStyle name="Input 3 4 3 3 3 2 2 4 4 4" xfId="12630" xr:uid="{00000000-0005-0000-0000-000046310000}"/>
    <cellStyle name="Input 3 4 3 3 3 2 2 4 5" xfId="12631" xr:uid="{00000000-0005-0000-0000-000047310000}"/>
    <cellStyle name="Input 3 4 3 3 3 2 2 4 5 2" xfId="12632" xr:uid="{00000000-0005-0000-0000-000048310000}"/>
    <cellStyle name="Input 3 4 3 3 3 2 2 4 5 3" xfId="12633" xr:uid="{00000000-0005-0000-0000-000049310000}"/>
    <cellStyle name="Input 3 4 3 3 3 2 2 4 5 4" xfId="12634" xr:uid="{00000000-0005-0000-0000-00004A310000}"/>
    <cellStyle name="Input 3 4 3 3 3 2 2 4 6" xfId="12635" xr:uid="{00000000-0005-0000-0000-00004B310000}"/>
    <cellStyle name="Input 3 4 3 3 3 2 2 4 7" xfId="12636" xr:uid="{00000000-0005-0000-0000-00004C310000}"/>
    <cellStyle name="Input 3 4 3 3 3 2 2 4 8" xfId="12637" xr:uid="{00000000-0005-0000-0000-00004D310000}"/>
    <cellStyle name="Input 3 4 3 3 3 2 2 5" xfId="12638" xr:uid="{00000000-0005-0000-0000-00004E310000}"/>
    <cellStyle name="Input 3 4 3 3 3 2 2 5 10" xfId="12639" xr:uid="{00000000-0005-0000-0000-00004F310000}"/>
    <cellStyle name="Input 3 4 3 3 3 2 2 5 2" xfId="12640" xr:uid="{00000000-0005-0000-0000-000050310000}"/>
    <cellStyle name="Input 3 4 3 3 3 2 2 5 2 2" xfId="12641" xr:uid="{00000000-0005-0000-0000-000051310000}"/>
    <cellStyle name="Input 3 4 3 3 3 2 2 5 2 2 2" xfId="12642" xr:uid="{00000000-0005-0000-0000-000052310000}"/>
    <cellStyle name="Input 3 4 3 3 3 2 2 5 2 2 3" xfId="12643" xr:uid="{00000000-0005-0000-0000-000053310000}"/>
    <cellStyle name="Input 3 4 3 3 3 2 2 5 2 2 4" xfId="12644" xr:uid="{00000000-0005-0000-0000-000054310000}"/>
    <cellStyle name="Input 3 4 3 3 3 2 2 5 2 3" xfId="12645" xr:uid="{00000000-0005-0000-0000-000055310000}"/>
    <cellStyle name="Input 3 4 3 3 3 2 2 5 2 4" xfId="12646" xr:uid="{00000000-0005-0000-0000-000056310000}"/>
    <cellStyle name="Input 3 4 3 3 3 2 2 5 2 5" xfId="12647" xr:uid="{00000000-0005-0000-0000-000057310000}"/>
    <cellStyle name="Input 3 4 3 3 3 2 2 5 2 6" xfId="12648" xr:uid="{00000000-0005-0000-0000-000058310000}"/>
    <cellStyle name="Input 3 4 3 3 3 2 2 5 3" xfId="12649" xr:uid="{00000000-0005-0000-0000-000059310000}"/>
    <cellStyle name="Input 3 4 3 3 3 2 2 5 3 2" xfId="12650" xr:uid="{00000000-0005-0000-0000-00005A310000}"/>
    <cellStyle name="Input 3 4 3 3 3 2 2 5 3 2 2" xfId="12651" xr:uid="{00000000-0005-0000-0000-00005B310000}"/>
    <cellStyle name="Input 3 4 3 3 3 2 2 5 3 2 3" xfId="12652" xr:uid="{00000000-0005-0000-0000-00005C310000}"/>
    <cellStyle name="Input 3 4 3 3 3 2 2 5 3 2 4" xfId="12653" xr:uid="{00000000-0005-0000-0000-00005D310000}"/>
    <cellStyle name="Input 3 4 3 3 3 2 2 5 3 3" xfId="12654" xr:uid="{00000000-0005-0000-0000-00005E310000}"/>
    <cellStyle name="Input 3 4 3 3 3 2 2 5 3 4" xfId="12655" xr:uid="{00000000-0005-0000-0000-00005F310000}"/>
    <cellStyle name="Input 3 4 3 3 3 2 2 5 3 5" xfId="12656" xr:uid="{00000000-0005-0000-0000-000060310000}"/>
    <cellStyle name="Input 3 4 3 3 3 2 2 5 3 6" xfId="12657" xr:uid="{00000000-0005-0000-0000-000061310000}"/>
    <cellStyle name="Input 3 4 3 3 3 2 2 5 4" xfId="12658" xr:uid="{00000000-0005-0000-0000-000062310000}"/>
    <cellStyle name="Input 3 4 3 3 3 2 2 5 4 2" xfId="12659" xr:uid="{00000000-0005-0000-0000-000063310000}"/>
    <cellStyle name="Input 3 4 3 3 3 2 2 5 4 2 2" xfId="12660" xr:uid="{00000000-0005-0000-0000-000064310000}"/>
    <cellStyle name="Input 3 4 3 3 3 2 2 5 4 2 3" xfId="12661" xr:uid="{00000000-0005-0000-0000-000065310000}"/>
    <cellStyle name="Input 3 4 3 3 3 2 2 5 4 2 4" xfId="12662" xr:uid="{00000000-0005-0000-0000-000066310000}"/>
    <cellStyle name="Input 3 4 3 3 3 2 2 5 4 3" xfId="12663" xr:uid="{00000000-0005-0000-0000-000067310000}"/>
    <cellStyle name="Input 3 4 3 3 3 2 2 5 4 4" xfId="12664" xr:uid="{00000000-0005-0000-0000-000068310000}"/>
    <cellStyle name="Input 3 4 3 3 3 2 2 5 4 5" xfId="12665" xr:uid="{00000000-0005-0000-0000-000069310000}"/>
    <cellStyle name="Input 3 4 3 3 3 2 2 5 4 6" xfId="12666" xr:uid="{00000000-0005-0000-0000-00006A310000}"/>
    <cellStyle name="Input 3 4 3 3 3 2 2 5 5" xfId="12667" xr:uid="{00000000-0005-0000-0000-00006B310000}"/>
    <cellStyle name="Input 3 4 3 3 3 2 2 5 5 2" xfId="12668" xr:uid="{00000000-0005-0000-0000-00006C310000}"/>
    <cellStyle name="Input 3 4 3 3 3 2 2 5 5 3" xfId="12669" xr:uid="{00000000-0005-0000-0000-00006D310000}"/>
    <cellStyle name="Input 3 4 3 3 3 2 2 5 5 4" xfId="12670" xr:uid="{00000000-0005-0000-0000-00006E310000}"/>
    <cellStyle name="Input 3 4 3 3 3 2 2 5 6" xfId="12671" xr:uid="{00000000-0005-0000-0000-00006F310000}"/>
    <cellStyle name="Input 3 4 3 3 3 2 2 5 6 2" xfId="12672" xr:uid="{00000000-0005-0000-0000-000070310000}"/>
    <cellStyle name="Input 3 4 3 3 3 2 2 5 6 3" xfId="12673" xr:uid="{00000000-0005-0000-0000-000071310000}"/>
    <cellStyle name="Input 3 4 3 3 3 2 2 5 6 4" xfId="12674" xr:uid="{00000000-0005-0000-0000-000072310000}"/>
    <cellStyle name="Input 3 4 3 3 3 2 2 5 7" xfId="12675" xr:uid="{00000000-0005-0000-0000-000073310000}"/>
    <cellStyle name="Input 3 4 3 3 3 2 2 5 8" xfId="12676" xr:uid="{00000000-0005-0000-0000-000074310000}"/>
    <cellStyle name="Input 3 4 3 3 3 2 2 5 9" xfId="12677" xr:uid="{00000000-0005-0000-0000-000075310000}"/>
    <cellStyle name="Input 3 4 3 3 3 2 2 6" xfId="12678" xr:uid="{00000000-0005-0000-0000-000076310000}"/>
    <cellStyle name="Input 3 4 3 3 3 2 2 6 2" xfId="12679" xr:uid="{00000000-0005-0000-0000-000077310000}"/>
    <cellStyle name="Input 3 4 3 3 3 2 2 6 2 2" xfId="12680" xr:uid="{00000000-0005-0000-0000-000078310000}"/>
    <cellStyle name="Input 3 4 3 3 3 2 2 6 2 2 2" xfId="12681" xr:uid="{00000000-0005-0000-0000-000079310000}"/>
    <cellStyle name="Input 3 4 3 3 3 2 2 6 2 2 3" xfId="12682" xr:uid="{00000000-0005-0000-0000-00007A310000}"/>
    <cellStyle name="Input 3 4 3 3 3 2 2 6 2 2 4" xfId="12683" xr:uid="{00000000-0005-0000-0000-00007B310000}"/>
    <cellStyle name="Input 3 4 3 3 3 2 2 6 2 3" xfId="12684" xr:uid="{00000000-0005-0000-0000-00007C310000}"/>
    <cellStyle name="Input 3 4 3 3 3 2 2 6 2 4" xfId="12685" xr:uid="{00000000-0005-0000-0000-00007D310000}"/>
    <cellStyle name="Input 3 4 3 3 3 2 2 6 2 5" xfId="12686" xr:uid="{00000000-0005-0000-0000-00007E310000}"/>
    <cellStyle name="Input 3 4 3 3 3 2 2 6 2 6" xfId="12687" xr:uid="{00000000-0005-0000-0000-00007F310000}"/>
    <cellStyle name="Input 3 4 3 3 3 2 2 6 3" xfId="12688" xr:uid="{00000000-0005-0000-0000-000080310000}"/>
    <cellStyle name="Input 3 4 3 3 3 2 2 6 3 2" xfId="12689" xr:uid="{00000000-0005-0000-0000-000081310000}"/>
    <cellStyle name="Input 3 4 3 3 3 2 2 6 3 2 2" xfId="12690" xr:uid="{00000000-0005-0000-0000-000082310000}"/>
    <cellStyle name="Input 3 4 3 3 3 2 2 6 3 2 3" xfId="12691" xr:uid="{00000000-0005-0000-0000-000083310000}"/>
    <cellStyle name="Input 3 4 3 3 3 2 2 6 3 2 4" xfId="12692" xr:uid="{00000000-0005-0000-0000-000084310000}"/>
    <cellStyle name="Input 3 4 3 3 3 2 2 6 3 3" xfId="12693" xr:uid="{00000000-0005-0000-0000-000085310000}"/>
    <cellStyle name="Input 3 4 3 3 3 2 2 6 3 4" xfId="12694" xr:uid="{00000000-0005-0000-0000-000086310000}"/>
    <cellStyle name="Input 3 4 3 3 3 2 2 6 3 5" xfId="12695" xr:uid="{00000000-0005-0000-0000-000087310000}"/>
    <cellStyle name="Input 3 4 3 3 3 2 2 6 3 6" xfId="12696" xr:uid="{00000000-0005-0000-0000-000088310000}"/>
    <cellStyle name="Input 3 4 3 3 3 2 2 6 4" xfId="12697" xr:uid="{00000000-0005-0000-0000-000089310000}"/>
    <cellStyle name="Input 3 4 3 3 3 2 2 6 4 2" xfId="12698" xr:uid="{00000000-0005-0000-0000-00008A310000}"/>
    <cellStyle name="Input 3 4 3 3 3 2 2 6 4 3" xfId="12699" xr:uid="{00000000-0005-0000-0000-00008B310000}"/>
    <cellStyle name="Input 3 4 3 3 3 2 2 6 4 4" xfId="12700" xr:uid="{00000000-0005-0000-0000-00008C310000}"/>
    <cellStyle name="Input 3 4 3 3 3 2 2 6 5" xfId="12701" xr:uid="{00000000-0005-0000-0000-00008D310000}"/>
    <cellStyle name="Input 3 4 3 3 3 2 2 6 5 2" xfId="12702" xr:uid="{00000000-0005-0000-0000-00008E310000}"/>
    <cellStyle name="Input 3 4 3 3 3 2 2 6 5 3" xfId="12703" xr:uid="{00000000-0005-0000-0000-00008F310000}"/>
    <cellStyle name="Input 3 4 3 3 3 2 2 6 5 4" xfId="12704" xr:uid="{00000000-0005-0000-0000-000090310000}"/>
    <cellStyle name="Input 3 4 3 3 3 2 2 6 6" xfId="12705" xr:uid="{00000000-0005-0000-0000-000091310000}"/>
    <cellStyle name="Input 3 4 3 3 3 2 2 6 7" xfId="12706" xr:uid="{00000000-0005-0000-0000-000092310000}"/>
    <cellStyle name="Input 3 4 3 3 3 2 2 6 8" xfId="12707" xr:uid="{00000000-0005-0000-0000-000093310000}"/>
    <cellStyle name="Input 3 4 3 3 3 2 2 7" xfId="12708" xr:uid="{00000000-0005-0000-0000-000094310000}"/>
    <cellStyle name="Input 3 4 3 3 3 2 2 7 2" xfId="12709" xr:uid="{00000000-0005-0000-0000-000095310000}"/>
    <cellStyle name="Input 3 4 3 3 3 2 2 7 2 2" xfId="12710" xr:uid="{00000000-0005-0000-0000-000096310000}"/>
    <cellStyle name="Input 3 4 3 3 3 2 2 7 2 2 2" xfId="12711" xr:uid="{00000000-0005-0000-0000-000097310000}"/>
    <cellStyle name="Input 3 4 3 3 3 2 2 7 2 2 3" xfId="12712" xr:uid="{00000000-0005-0000-0000-000098310000}"/>
    <cellStyle name="Input 3 4 3 3 3 2 2 7 2 2 4" xfId="12713" xr:uid="{00000000-0005-0000-0000-000099310000}"/>
    <cellStyle name="Input 3 4 3 3 3 2 2 7 2 3" xfId="12714" xr:uid="{00000000-0005-0000-0000-00009A310000}"/>
    <cellStyle name="Input 3 4 3 3 3 2 2 7 2 4" xfId="12715" xr:uid="{00000000-0005-0000-0000-00009B310000}"/>
    <cellStyle name="Input 3 4 3 3 3 2 2 7 2 5" xfId="12716" xr:uid="{00000000-0005-0000-0000-00009C310000}"/>
    <cellStyle name="Input 3 4 3 3 3 2 2 7 2 6" xfId="12717" xr:uid="{00000000-0005-0000-0000-00009D310000}"/>
    <cellStyle name="Input 3 4 3 3 3 2 2 7 3" xfId="12718" xr:uid="{00000000-0005-0000-0000-00009E310000}"/>
    <cellStyle name="Input 3 4 3 3 3 2 2 7 3 2" xfId="12719" xr:uid="{00000000-0005-0000-0000-00009F310000}"/>
    <cellStyle name="Input 3 4 3 3 3 2 2 7 3 3" xfId="12720" xr:uid="{00000000-0005-0000-0000-0000A0310000}"/>
    <cellStyle name="Input 3 4 3 3 3 2 2 7 3 4" xfId="12721" xr:uid="{00000000-0005-0000-0000-0000A1310000}"/>
    <cellStyle name="Input 3 4 3 3 3 2 2 7 4" xfId="12722" xr:uid="{00000000-0005-0000-0000-0000A2310000}"/>
    <cellStyle name="Input 3 4 3 3 3 2 2 7 5" xfId="12723" xr:uid="{00000000-0005-0000-0000-0000A3310000}"/>
    <cellStyle name="Input 3 4 3 3 3 2 2 7 6" xfId="12724" xr:uid="{00000000-0005-0000-0000-0000A4310000}"/>
    <cellStyle name="Input 3 4 3 3 3 2 2 7 7" xfId="12725" xr:uid="{00000000-0005-0000-0000-0000A5310000}"/>
    <cellStyle name="Input 3 4 3 3 3 2 2 8" xfId="12726" xr:uid="{00000000-0005-0000-0000-0000A6310000}"/>
    <cellStyle name="Input 3 4 3 3 3 2 2 8 2" xfId="12727" xr:uid="{00000000-0005-0000-0000-0000A7310000}"/>
    <cellStyle name="Input 3 4 3 3 3 2 2 8 2 2" xfId="12728" xr:uid="{00000000-0005-0000-0000-0000A8310000}"/>
    <cellStyle name="Input 3 4 3 3 3 2 2 8 2 3" xfId="12729" xr:uid="{00000000-0005-0000-0000-0000A9310000}"/>
    <cellStyle name="Input 3 4 3 3 3 2 2 8 2 4" xfId="12730" xr:uid="{00000000-0005-0000-0000-0000AA310000}"/>
    <cellStyle name="Input 3 4 3 3 3 2 2 8 3" xfId="12731" xr:uid="{00000000-0005-0000-0000-0000AB310000}"/>
    <cellStyle name="Input 3 4 3 3 3 2 2 8 4" xfId="12732" xr:uid="{00000000-0005-0000-0000-0000AC310000}"/>
    <cellStyle name="Input 3 4 3 3 3 2 2 8 5" xfId="12733" xr:uid="{00000000-0005-0000-0000-0000AD310000}"/>
    <cellStyle name="Input 3 4 3 3 3 2 2 8 6" xfId="12734" xr:uid="{00000000-0005-0000-0000-0000AE310000}"/>
    <cellStyle name="Input 3 4 3 3 3 2 2 9" xfId="12735" xr:uid="{00000000-0005-0000-0000-0000AF310000}"/>
    <cellStyle name="Input 3 4 3 3 3 2 2 9 2" xfId="12736" xr:uid="{00000000-0005-0000-0000-0000B0310000}"/>
    <cellStyle name="Input 3 4 3 3 3 2 2 9 2 2" xfId="12737" xr:uid="{00000000-0005-0000-0000-0000B1310000}"/>
    <cellStyle name="Input 3 4 3 3 3 2 2 9 2 3" xfId="12738" xr:uid="{00000000-0005-0000-0000-0000B2310000}"/>
    <cellStyle name="Input 3 4 3 3 3 2 2 9 2 4" xfId="12739" xr:uid="{00000000-0005-0000-0000-0000B3310000}"/>
    <cellStyle name="Input 3 4 3 3 3 2 2 9 3" xfId="12740" xr:uid="{00000000-0005-0000-0000-0000B4310000}"/>
    <cellStyle name="Input 3 4 3 3 3 2 2 9 4" xfId="12741" xr:uid="{00000000-0005-0000-0000-0000B5310000}"/>
    <cellStyle name="Input 3 4 3 3 3 2 2 9 5" xfId="12742" xr:uid="{00000000-0005-0000-0000-0000B6310000}"/>
    <cellStyle name="Input 3 4 3 3 3 2 2 9 6" xfId="12743" xr:uid="{00000000-0005-0000-0000-0000B7310000}"/>
    <cellStyle name="Input 3 4 3 3 3 2 3" xfId="12744" xr:uid="{00000000-0005-0000-0000-0000B8310000}"/>
    <cellStyle name="Input 3 4 3 3 3 2 3 2" xfId="12745" xr:uid="{00000000-0005-0000-0000-0000B9310000}"/>
    <cellStyle name="Input 3 4 3 3 3 2 3 2 2" xfId="12746" xr:uid="{00000000-0005-0000-0000-0000BA310000}"/>
    <cellStyle name="Input 3 4 3 3 3 2 3 2 3" xfId="12747" xr:uid="{00000000-0005-0000-0000-0000BB310000}"/>
    <cellStyle name="Input 3 4 3 3 3 2 3 2 4" xfId="12748" xr:uid="{00000000-0005-0000-0000-0000BC310000}"/>
    <cellStyle name="Input 3 4 3 3 3 2 3 3" xfId="12749" xr:uid="{00000000-0005-0000-0000-0000BD310000}"/>
    <cellStyle name="Input 3 4 3 3 3 2 3 4" xfId="12750" xr:uid="{00000000-0005-0000-0000-0000BE310000}"/>
    <cellStyle name="Input 3 4 3 3 3 2 3 5" xfId="12751" xr:uid="{00000000-0005-0000-0000-0000BF310000}"/>
    <cellStyle name="Input 3 4 3 3 3 2 3 6" xfId="12752" xr:uid="{00000000-0005-0000-0000-0000C0310000}"/>
    <cellStyle name="Input 3 4 3 3 3 2 4" xfId="12753" xr:uid="{00000000-0005-0000-0000-0000C1310000}"/>
    <cellStyle name="Input 3 4 3 3 3 2 4 2" xfId="12754" xr:uid="{00000000-0005-0000-0000-0000C2310000}"/>
    <cellStyle name="Input 3 4 3 3 3 2 4 3" xfId="12755" xr:uid="{00000000-0005-0000-0000-0000C3310000}"/>
    <cellStyle name="Input 3 4 3 3 3 2 4 4" xfId="12756" xr:uid="{00000000-0005-0000-0000-0000C4310000}"/>
    <cellStyle name="Input 3 4 3 3 3 2 5" xfId="12757" xr:uid="{00000000-0005-0000-0000-0000C5310000}"/>
    <cellStyle name="Input 3 4 3 3 3 2 6" xfId="12758" xr:uid="{00000000-0005-0000-0000-0000C6310000}"/>
    <cellStyle name="Input 3 4 3 3 3 2 7" xfId="12759" xr:uid="{00000000-0005-0000-0000-0000C7310000}"/>
    <cellStyle name="Input 3 4 3 3 3 3" xfId="12760" xr:uid="{00000000-0005-0000-0000-0000C8310000}"/>
    <cellStyle name="Input 3 4 3 3 3 3 2" xfId="12761" xr:uid="{00000000-0005-0000-0000-0000C9310000}"/>
    <cellStyle name="Input 3 4 3 3 3 3 2 2" xfId="12762" xr:uid="{00000000-0005-0000-0000-0000CA310000}"/>
    <cellStyle name="Input 3 4 3 3 3 3 3" xfId="12763" xr:uid="{00000000-0005-0000-0000-0000CB310000}"/>
    <cellStyle name="Input 3 4 3 3 3 3 3 10" xfId="12764" xr:uid="{00000000-0005-0000-0000-0000CC310000}"/>
    <cellStyle name="Input 3 4 3 3 3 3 3 10 2" xfId="12765" xr:uid="{00000000-0005-0000-0000-0000CD310000}"/>
    <cellStyle name="Input 3 4 3 3 3 3 3 10 3" xfId="12766" xr:uid="{00000000-0005-0000-0000-0000CE310000}"/>
    <cellStyle name="Input 3 4 3 3 3 3 3 10 4" xfId="12767" xr:uid="{00000000-0005-0000-0000-0000CF310000}"/>
    <cellStyle name="Input 3 4 3 3 3 3 3 11" xfId="12768" xr:uid="{00000000-0005-0000-0000-0000D0310000}"/>
    <cellStyle name="Input 3 4 3 3 3 3 3 11 2" xfId="12769" xr:uid="{00000000-0005-0000-0000-0000D1310000}"/>
    <cellStyle name="Input 3 4 3 3 3 3 3 11 3" xfId="12770" xr:uid="{00000000-0005-0000-0000-0000D2310000}"/>
    <cellStyle name="Input 3 4 3 3 3 3 3 11 4" xfId="12771" xr:uid="{00000000-0005-0000-0000-0000D3310000}"/>
    <cellStyle name="Input 3 4 3 3 3 3 3 12" xfId="12772" xr:uid="{00000000-0005-0000-0000-0000D4310000}"/>
    <cellStyle name="Input 3 4 3 3 3 3 3 13" xfId="12773" xr:uid="{00000000-0005-0000-0000-0000D5310000}"/>
    <cellStyle name="Input 3 4 3 3 3 3 3 14" xfId="12774" xr:uid="{00000000-0005-0000-0000-0000D6310000}"/>
    <cellStyle name="Input 3 4 3 3 3 3 3 2" xfId="12775" xr:uid="{00000000-0005-0000-0000-0000D7310000}"/>
    <cellStyle name="Input 3 4 3 3 3 3 3 2 2" xfId="12776" xr:uid="{00000000-0005-0000-0000-0000D8310000}"/>
    <cellStyle name="Input 3 4 3 3 3 3 3 2 2 2" xfId="12777" xr:uid="{00000000-0005-0000-0000-0000D9310000}"/>
    <cellStyle name="Input 3 4 3 3 3 3 3 2 2 2 2" xfId="12778" xr:uid="{00000000-0005-0000-0000-0000DA310000}"/>
    <cellStyle name="Input 3 4 3 3 3 3 3 2 2 2 2 2" xfId="12779" xr:uid="{00000000-0005-0000-0000-0000DB310000}"/>
    <cellStyle name="Input 3 4 3 3 3 3 3 2 2 2 2 3" xfId="12780" xr:uid="{00000000-0005-0000-0000-0000DC310000}"/>
    <cellStyle name="Input 3 4 3 3 3 3 3 2 2 2 2 4" xfId="12781" xr:uid="{00000000-0005-0000-0000-0000DD310000}"/>
    <cellStyle name="Input 3 4 3 3 3 3 3 2 2 2 3" xfId="12782" xr:uid="{00000000-0005-0000-0000-0000DE310000}"/>
    <cellStyle name="Input 3 4 3 3 3 3 3 2 2 2 4" xfId="12783" xr:uid="{00000000-0005-0000-0000-0000DF310000}"/>
    <cellStyle name="Input 3 4 3 3 3 3 3 2 2 2 5" xfId="12784" xr:uid="{00000000-0005-0000-0000-0000E0310000}"/>
    <cellStyle name="Input 3 4 3 3 3 3 3 2 2 2 6" xfId="12785" xr:uid="{00000000-0005-0000-0000-0000E1310000}"/>
    <cellStyle name="Input 3 4 3 3 3 3 3 2 2 3" xfId="12786" xr:uid="{00000000-0005-0000-0000-0000E2310000}"/>
    <cellStyle name="Input 3 4 3 3 3 3 3 2 2 3 2" xfId="12787" xr:uid="{00000000-0005-0000-0000-0000E3310000}"/>
    <cellStyle name="Input 3 4 3 3 3 3 3 2 2 3 3" xfId="12788" xr:uid="{00000000-0005-0000-0000-0000E4310000}"/>
    <cellStyle name="Input 3 4 3 3 3 3 3 2 2 3 4" xfId="12789" xr:uid="{00000000-0005-0000-0000-0000E5310000}"/>
    <cellStyle name="Input 3 4 3 3 3 3 3 2 2 4" xfId="12790" xr:uid="{00000000-0005-0000-0000-0000E6310000}"/>
    <cellStyle name="Input 3 4 3 3 3 3 3 2 2 5" xfId="12791" xr:uid="{00000000-0005-0000-0000-0000E7310000}"/>
    <cellStyle name="Input 3 4 3 3 3 3 3 2 2 6" xfId="12792" xr:uid="{00000000-0005-0000-0000-0000E8310000}"/>
    <cellStyle name="Input 3 4 3 3 3 3 3 2 2 7" xfId="12793" xr:uid="{00000000-0005-0000-0000-0000E9310000}"/>
    <cellStyle name="Input 3 4 3 3 3 3 3 2 3" xfId="12794" xr:uid="{00000000-0005-0000-0000-0000EA310000}"/>
    <cellStyle name="Input 3 4 3 3 3 3 3 2 3 2" xfId="12795" xr:uid="{00000000-0005-0000-0000-0000EB310000}"/>
    <cellStyle name="Input 3 4 3 3 3 3 3 2 3 2 2" xfId="12796" xr:uid="{00000000-0005-0000-0000-0000EC310000}"/>
    <cellStyle name="Input 3 4 3 3 3 3 3 2 3 2 3" xfId="12797" xr:uid="{00000000-0005-0000-0000-0000ED310000}"/>
    <cellStyle name="Input 3 4 3 3 3 3 3 2 3 2 4" xfId="12798" xr:uid="{00000000-0005-0000-0000-0000EE310000}"/>
    <cellStyle name="Input 3 4 3 3 3 3 3 2 3 3" xfId="12799" xr:uid="{00000000-0005-0000-0000-0000EF310000}"/>
    <cellStyle name="Input 3 4 3 3 3 3 3 2 3 4" xfId="12800" xr:uid="{00000000-0005-0000-0000-0000F0310000}"/>
    <cellStyle name="Input 3 4 3 3 3 3 3 2 3 5" xfId="12801" xr:uid="{00000000-0005-0000-0000-0000F1310000}"/>
    <cellStyle name="Input 3 4 3 3 3 3 3 2 3 6" xfId="12802" xr:uid="{00000000-0005-0000-0000-0000F2310000}"/>
    <cellStyle name="Input 3 4 3 3 3 3 3 2 4" xfId="12803" xr:uid="{00000000-0005-0000-0000-0000F3310000}"/>
    <cellStyle name="Input 3 4 3 3 3 3 3 2 4 2" xfId="12804" xr:uid="{00000000-0005-0000-0000-0000F4310000}"/>
    <cellStyle name="Input 3 4 3 3 3 3 3 2 4 2 2" xfId="12805" xr:uid="{00000000-0005-0000-0000-0000F5310000}"/>
    <cellStyle name="Input 3 4 3 3 3 3 3 2 4 2 3" xfId="12806" xr:uid="{00000000-0005-0000-0000-0000F6310000}"/>
    <cellStyle name="Input 3 4 3 3 3 3 3 2 4 2 4" xfId="12807" xr:uid="{00000000-0005-0000-0000-0000F7310000}"/>
    <cellStyle name="Input 3 4 3 3 3 3 3 2 4 3" xfId="12808" xr:uid="{00000000-0005-0000-0000-0000F8310000}"/>
    <cellStyle name="Input 3 4 3 3 3 3 3 2 4 4" xfId="12809" xr:uid="{00000000-0005-0000-0000-0000F9310000}"/>
    <cellStyle name="Input 3 4 3 3 3 3 3 2 4 5" xfId="12810" xr:uid="{00000000-0005-0000-0000-0000FA310000}"/>
    <cellStyle name="Input 3 4 3 3 3 3 3 2 4 6" xfId="12811" xr:uid="{00000000-0005-0000-0000-0000FB310000}"/>
    <cellStyle name="Input 3 4 3 3 3 3 3 2 5" xfId="12812" xr:uid="{00000000-0005-0000-0000-0000FC310000}"/>
    <cellStyle name="Input 3 4 3 3 3 3 3 2 5 2" xfId="12813" xr:uid="{00000000-0005-0000-0000-0000FD310000}"/>
    <cellStyle name="Input 3 4 3 3 3 3 3 2 5 3" xfId="12814" xr:uid="{00000000-0005-0000-0000-0000FE310000}"/>
    <cellStyle name="Input 3 4 3 3 3 3 3 2 5 4" xfId="12815" xr:uid="{00000000-0005-0000-0000-0000FF310000}"/>
    <cellStyle name="Input 3 4 3 3 3 3 3 2 6" xfId="12816" xr:uid="{00000000-0005-0000-0000-000000320000}"/>
    <cellStyle name="Input 3 4 3 3 3 3 3 2 6 2" xfId="12817" xr:uid="{00000000-0005-0000-0000-000001320000}"/>
    <cellStyle name="Input 3 4 3 3 3 3 3 2 6 3" xfId="12818" xr:uid="{00000000-0005-0000-0000-000002320000}"/>
    <cellStyle name="Input 3 4 3 3 3 3 3 2 6 4" xfId="12819" xr:uid="{00000000-0005-0000-0000-000003320000}"/>
    <cellStyle name="Input 3 4 3 3 3 3 3 2 7" xfId="12820" xr:uid="{00000000-0005-0000-0000-000004320000}"/>
    <cellStyle name="Input 3 4 3 3 3 3 3 2 8" xfId="12821" xr:uid="{00000000-0005-0000-0000-000005320000}"/>
    <cellStyle name="Input 3 4 3 3 3 3 3 2 9" xfId="12822" xr:uid="{00000000-0005-0000-0000-000006320000}"/>
    <cellStyle name="Input 3 4 3 3 3 3 3 3" xfId="12823" xr:uid="{00000000-0005-0000-0000-000007320000}"/>
    <cellStyle name="Input 3 4 3 3 3 3 3 3 2" xfId="12824" xr:uid="{00000000-0005-0000-0000-000008320000}"/>
    <cellStyle name="Input 3 4 3 3 3 3 3 3 2 2" xfId="12825" xr:uid="{00000000-0005-0000-0000-000009320000}"/>
    <cellStyle name="Input 3 4 3 3 3 3 3 3 2 2 2" xfId="12826" xr:uid="{00000000-0005-0000-0000-00000A320000}"/>
    <cellStyle name="Input 3 4 3 3 3 3 3 3 2 2 3" xfId="12827" xr:uid="{00000000-0005-0000-0000-00000B320000}"/>
    <cellStyle name="Input 3 4 3 3 3 3 3 3 2 2 4" xfId="12828" xr:uid="{00000000-0005-0000-0000-00000C320000}"/>
    <cellStyle name="Input 3 4 3 3 3 3 3 3 2 3" xfId="12829" xr:uid="{00000000-0005-0000-0000-00000D320000}"/>
    <cellStyle name="Input 3 4 3 3 3 3 3 3 2 4" xfId="12830" xr:uid="{00000000-0005-0000-0000-00000E320000}"/>
    <cellStyle name="Input 3 4 3 3 3 3 3 3 2 5" xfId="12831" xr:uid="{00000000-0005-0000-0000-00000F320000}"/>
    <cellStyle name="Input 3 4 3 3 3 3 3 3 2 6" xfId="12832" xr:uid="{00000000-0005-0000-0000-000010320000}"/>
    <cellStyle name="Input 3 4 3 3 3 3 3 3 3" xfId="12833" xr:uid="{00000000-0005-0000-0000-000011320000}"/>
    <cellStyle name="Input 3 4 3 3 3 3 3 3 3 2" xfId="12834" xr:uid="{00000000-0005-0000-0000-000012320000}"/>
    <cellStyle name="Input 3 4 3 3 3 3 3 3 3 2 2" xfId="12835" xr:uid="{00000000-0005-0000-0000-000013320000}"/>
    <cellStyle name="Input 3 4 3 3 3 3 3 3 3 2 3" xfId="12836" xr:uid="{00000000-0005-0000-0000-000014320000}"/>
    <cellStyle name="Input 3 4 3 3 3 3 3 3 3 2 4" xfId="12837" xr:uid="{00000000-0005-0000-0000-000015320000}"/>
    <cellStyle name="Input 3 4 3 3 3 3 3 3 3 3" xfId="12838" xr:uid="{00000000-0005-0000-0000-000016320000}"/>
    <cellStyle name="Input 3 4 3 3 3 3 3 3 3 4" xfId="12839" xr:uid="{00000000-0005-0000-0000-000017320000}"/>
    <cellStyle name="Input 3 4 3 3 3 3 3 3 3 5" xfId="12840" xr:uid="{00000000-0005-0000-0000-000018320000}"/>
    <cellStyle name="Input 3 4 3 3 3 3 3 3 3 6" xfId="12841" xr:uid="{00000000-0005-0000-0000-000019320000}"/>
    <cellStyle name="Input 3 4 3 3 3 3 3 3 4" xfId="12842" xr:uid="{00000000-0005-0000-0000-00001A320000}"/>
    <cellStyle name="Input 3 4 3 3 3 3 3 3 4 2" xfId="12843" xr:uid="{00000000-0005-0000-0000-00001B320000}"/>
    <cellStyle name="Input 3 4 3 3 3 3 3 3 4 3" xfId="12844" xr:uid="{00000000-0005-0000-0000-00001C320000}"/>
    <cellStyle name="Input 3 4 3 3 3 3 3 3 4 4" xfId="12845" xr:uid="{00000000-0005-0000-0000-00001D320000}"/>
    <cellStyle name="Input 3 4 3 3 3 3 3 3 5" xfId="12846" xr:uid="{00000000-0005-0000-0000-00001E320000}"/>
    <cellStyle name="Input 3 4 3 3 3 3 3 3 5 2" xfId="12847" xr:uid="{00000000-0005-0000-0000-00001F320000}"/>
    <cellStyle name="Input 3 4 3 3 3 3 3 3 5 3" xfId="12848" xr:uid="{00000000-0005-0000-0000-000020320000}"/>
    <cellStyle name="Input 3 4 3 3 3 3 3 3 5 4" xfId="12849" xr:uid="{00000000-0005-0000-0000-000021320000}"/>
    <cellStyle name="Input 3 4 3 3 3 3 3 3 6" xfId="12850" xr:uid="{00000000-0005-0000-0000-000022320000}"/>
    <cellStyle name="Input 3 4 3 3 3 3 3 3 7" xfId="12851" xr:uid="{00000000-0005-0000-0000-000023320000}"/>
    <cellStyle name="Input 3 4 3 3 3 3 3 3 8" xfId="12852" xr:uid="{00000000-0005-0000-0000-000024320000}"/>
    <cellStyle name="Input 3 4 3 3 3 3 3 4" xfId="12853" xr:uid="{00000000-0005-0000-0000-000025320000}"/>
    <cellStyle name="Input 3 4 3 3 3 3 3 4 2" xfId="12854" xr:uid="{00000000-0005-0000-0000-000026320000}"/>
    <cellStyle name="Input 3 4 3 3 3 3 3 4 2 2" xfId="12855" xr:uid="{00000000-0005-0000-0000-000027320000}"/>
    <cellStyle name="Input 3 4 3 3 3 3 3 4 2 2 2" xfId="12856" xr:uid="{00000000-0005-0000-0000-000028320000}"/>
    <cellStyle name="Input 3 4 3 3 3 3 3 4 2 2 3" xfId="12857" xr:uid="{00000000-0005-0000-0000-000029320000}"/>
    <cellStyle name="Input 3 4 3 3 3 3 3 4 2 2 4" xfId="12858" xr:uid="{00000000-0005-0000-0000-00002A320000}"/>
    <cellStyle name="Input 3 4 3 3 3 3 3 4 2 3" xfId="12859" xr:uid="{00000000-0005-0000-0000-00002B320000}"/>
    <cellStyle name="Input 3 4 3 3 3 3 3 4 2 4" xfId="12860" xr:uid="{00000000-0005-0000-0000-00002C320000}"/>
    <cellStyle name="Input 3 4 3 3 3 3 3 4 2 5" xfId="12861" xr:uid="{00000000-0005-0000-0000-00002D320000}"/>
    <cellStyle name="Input 3 4 3 3 3 3 3 4 2 6" xfId="12862" xr:uid="{00000000-0005-0000-0000-00002E320000}"/>
    <cellStyle name="Input 3 4 3 3 3 3 3 4 3" xfId="12863" xr:uid="{00000000-0005-0000-0000-00002F320000}"/>
    <cellStyle name="Input 3 4 3 3 3 3 3 4 3 2" xfId="12864" xr:uid="{00000000-0005-0000-0000-000030320000}"/>
    <cellStyle name="Input 3 4 3 3 3 3 3 4 3 2 2" xfId="12865" xr:uid="{00000000-0005-0000-0000-000031320000}"/>
    <cellStyle name="Input 3 4 3 3 3 3 3 4 3 2 3" xfId="12866" xr:uid="{00000000-0005-0000-0000-000032320000}"/>
    <cellStyle name="Input 3 4 3 3 3 3 3 4 3 2 4" xfId="12867" xr:uid="{00000000-0005-0000-0000-000033320000}"/>
    <cellStyle name="Input 3 4 3 3 3 3 3 4 3 3" xfId="12868" xr:uid="{00000000-0005-0000-0000-000034320000}"/>
    <cellStyle name="Input 3 4 3 3 3 3 3 4 3 4" xfId="12869" xr:uid="{00000000-0005-0000-0000-000035320000}"/>
    <cellStyle name="Input 3 4 3 3 3 3 3 4 3 5" xfId="12870" xr:uid="{00000000-0005-0000-0000-000036320000}"/>
    <cellStyle name="Input 3 4 3 3 3 3 3 4 3 6" xfId="12871" xr:uid="{00000000-0005-0000-0000-000037320000}"/>
    <cellStyle name="Input 3 4 3 3 3 3 3 4 4" xfId="12872" xr:uid="{00000000-0005-0000-0000-000038320000}"/>
    <cellStyle name="Input 3 4 3 3 3 3 3 4 4 2" xfId="12873" xr:uid="{00000000-0005-0000-0000-000039320000}"/>
    <cellStyle name="Input 3 4 3 3 3 3 3 4 4 3" xfId="12874" xr:uid="{00000000-0005-0000-0000-00003A320000}"/>
    <cellStyle name="Input 3 4 3 3 3 3 3 4 4 4" xfId="12875" xr:uid="{00000000-0005-0000-0000-00003B320000}"/>
    <cellStyle name="Input 3 4 3 3 3 3 3 4 5" xfId="12876" xr:uid="{00000000-0005-0000-0000-00003C320000}"/>
    <cellStyle name="Input 3 4 3 3 3 3 3 4 5 2" xfId="12877" xr:uid="{00000000-0005-0000-0000-00003D320000}"/>
    <cellStyle name="Input 3 4 3 3 3 3 3 4 5 3" xfId="12878" xr:uid="{00000000-0005-0000-0000-00003E320000}"/>
    <cellStyle name="Input 3 4 3 3 3 3 3 4 5 4" xfId="12879" xr:uid="{00000000-0005-0000-0000-00003F320000}"/>
    <cellStyle name="Input 3 4 3 3 3 3 3 4 6" xfId="12880" xr:uid="{00000000-0005-0000-0000-000040320000}"/>
    <cellStyle name="Input 3 4 3 3 3 3 3 4 7" xfId="12881" xr:uid="{00000000-0005-0000-0000-000041320000}"/>
    <cellStyle name="Input 3 4 3 3 3 3 3 4 8" xfId="12882" xr:uid="{00000000-0005-0000-0000-000042320000}"/>
    <cellStyle name="Input 3 4 3 3 3 3 3 5" xfId="12883" xr:uid="{00000000-0005-0000-0000-000043320000}"/>
    <cellStyle name="Input 3 4 3 3 3 3 3 5 10" xfId="12884" xr:uid="{00000000-0005-0000-0000-000044320000}"/>
    <cellStyle name="Input 3 4 3 3 3 3 3 5 2" xfId="12885" xr:uid="{00000000-0005-0000-0000-000045320000}"/>
    <cellStyle name="Input 3 4 3 3 3 3 3 5 2 2" xfId="12886" xr:uid="{00000000-0005-0000-0000-000046320000}"/>
    <cellStyle name="Input 3 4 3 3 3 3 3 5 2 2 2" xfId="12887" xr:uid="{00000000-0005-0000-0000-000047320000}"/>
    <cellStyle name="Input 3 4 3 3 3 3 3 5 2 2 3" xfId="12888" xr:uid="{00000000-0005-0000-0000-000048320000}"/>
    <cellStyle name="Input 3 4 3 3 3 3 3 5 2 2 4" xfId="12889" xr:uid="{00000000-0005-0000-0000-000049320000}"/>
    <cellStyle name="Input 3 4 3 3 3 3 3 5 2 3" xfId="12890" xr:uid="{00000000-0005-0000-0000-00004A320000}"/>
    <cellStyle name="Input 3 4 3 3 3 3 3 5 2 4" xfId="12891" xr:uid="{00000000-0005-0000-0000-00004B320000}"/>
    <cellStyle name="Input 3 4 3 3 3 3 3 5 2 5" xfId="12892" xr:uid="{00000000-0005-0000-0000-00004C320000}"/>
    <cellStyle name="Input 3 4 3 3 3 3 3 5 2 6" xfId="12893" xr:uid="{00000000-0005-0000-0000-00004D320000}"/>
    <cellStyle name="Input 3 4 3 3 3 3 3 5 3" xfId="12894" xr:uid="{00000000-0005-0000-0000-00004E320000}"/>
    <cellStyle name="Input 3 4 3 3 3 3 3 5 3 2" xfId="12895" xr:uid="{00000000-0005-0000-0000-00004F320000}"/>
    <cellStyle name="Input 3 4 3 3 3 3 3 5 3 2 2" xfId="12896" xr:uid="{00000000-0005-0000-0000-000050320000}"/>
    <cellStyle name="Input 3 4 3 3 3 3 3 5 3 2 3" xfId="12897" xr:uid="{00000000-0005-0000-0000-000051320000}"/>
    <cellStyle name="Input 3 4 3 3 3 3 3 5 3 2 4" xfId="12898" xr:uid="{00000000-0005-0000-0000-000052320000}"/>
    <cellStyle name="Input 3 4 3 3 3 3 3 5 3 3" xfId="12899" xr:uid="{00000000-0005-0000-0000-000053320000}"/>
    <cellStyle name="Input 3 4 3 3 3 3 3 5 3 4" xfId="12900" xr:uid="{00000000-0005-0000-0000-000054320000}"/>
    <cellStyle name="Input 3 4 3 3 3 3 3 5 3 5" xfId="12901" xr:uid="{00000000-0005-0000-0000-000055320000}"/>
    <cellStyle name="Input 3 4 3 3 3 3 3 5 3 6" xfId="12902" xr:uid="{00000000-0005-0000-0000-000056320000}"/>
    <cellStyle name="Input 3 4 3 3 3 3 3 5 4" xfId="12903" xr:uid="{00000000-0005-0000-0000-000057320000}"/>
    <cellStyle name="Input 3 4 3 3 3 3 3 5 4 2" xfId="12904" xr:uid="{00000000-0005-0000-0000-000058320000}"/>
    <cellStyle name="Input 3 4 3 3 3 3 3 5 4 2 2" xfId="12905" xr:uid="{00000000-0005-0000-0000-000059320000}"/>
    <cellStyle name="Input 3 4 3 3 3 3 3 5 4 2 3" xfId="12906" xr:uid="{00000000-0005-0000-0000-00005A320000}"/>
    <cellStyle name="Input 3 4 3 3 3 3 3 5 4 2 4" xfId="12907" xr:uid="{00000000-0005-0000-0000-00005B320000}"/>
    <cellStyle name="Input 3 4 3 3 3 3 3 5 4 3" xfId="12908" xr:uid="{00000000-0005-0000-0000-00005C320000}"/>
    <cellStyle name="Input 3 4 3 3 3 3 3 5 4 4" xfId="12909" xr:uid="{00000000-0005-0000-0000-00005D320000}"/>
    <cellStyle name="Input 3 4 3 3 3 3 3 5 4 5" xfId="12910" xr:uid="{00000000-0005-0000-0000-00005E320000}"/>
    <cellStyle name="Input 3 4 3 3 3 3 3 5 4 6" xfId="12911" xr:uid="{00000000-0005-0000-0000-00005F320000}"/>
    <cellStyle name="Input 3 4 3 3 3 3 3 5 5" xfId="12912" xr:uid="{00000000-0005-0000-0000-000060320000}"/>
    <cellStyle name="Input 3 4 3 3 3 3 3 5 5 2" xfId="12913" xr:uid="{00000000-0005-0000-0000-000061320000}"/>
    <cellStyle name="Input 3 4 3 3 3 3 3 5 5 3" xfId="12914" xr:uid="{00000000-0005-0000-0000-000062320000}"/>
    <cellStyle name="Input 3 4 3 3 3 3 3 5 5 4" xfId="12915" xr:uid="{00000000-0005-0000-0000-000063320000}"/>
    <cellStyle name="Input 3 4 3 3 3 3 3 5 6" xfId="12916" xr:uid="{00000000-0005-0000-0000-000064320000}"/>
    <cellStyle name="Input 3 4 3 3 3 3 3 5 6 2" xfId="12917" xr:uid="{00000000-0005-0000-0000-000065320000}"/>
    <cellStyle name="Input 3 4 3 3 3 3 3 5 6 3" xfId="12918" xr:uid="{00000000-0005-0000-0000-000066320000}"/>
    <cellStyle name="Input 3 4 3 3 3 3 3 5 6 4" xfId="12919" xr:uid="{00000000-0005-0000-0000-000067320000}"/>
    <cellStyle name="Input 3 4 3 3 3 3 3 5 7" xfId="12920" xr:uid="{00000000-0005-0000-0000-000068320000}"/>
    <cellStyle name="Input 3 4 3 3 3 3 3 5 8" xfId="12921" xr:uid="{00000000-0005-0000-0000-000069320000}"/>
    <cellStyle name="Input 3 4 3 3 3 3 3 5 9" xfId="12922" xr:uid="{00000000-0005-0000-0000-00006A320000}"/>
    <cellStyle name="Input 3 4 3 3 3 3 3 6" xfId="12923" xr:uid="{00000000-0005-0000-0000-00006B320000}"/>
    <cellStyle name="Input 3 4 3 3 3 3 3 6 2" xfId="12924" xr:uid="{00000000-0005-0000-0000-00006C320000}"/>
    <cellStyle name="Input 3 4 3 3 3 3 3 6 2 2" xfId="12925" xr:uid="{00000000-0005-0000-0000-00006D320000}"/>
    <cellStyle name="Input 3 4 3 3 3 3 3 6 2 2 2" xfId="12926" xr:uid="{00000000-0005-0000-0000-00006E320000}"/>
    <cellStyle name="Input 3 4 3 3 3 3 3 6 2 2 3" xfId="12927" xr:uid="{00000000-0005-0000-0000-00006F320000}"/>
    <cellStyle name="Input 3 4 3 3 3 3 3 6 2 2 4" xfId="12928" xr:uid="{00000000-0005-0000-0000-000070320000}"/>
    <cellStyle name="Input 3 4 3 3 3 3 3 6 2 3" xfId="12929" xr:uid="{00000000-0005-0000-0000-000071320000}"/>
    <cellStyle name="Input 3 4 3 3 3 3 3 6 2 4" xfId="12930" xr:uid="{00000000-0005-0000-0000-000072320000}"/>
    <cellStyle name="Input 3 4 3 3 3 3 3 6 2 5" xfId="12931" xr:uid="{00000000-0005-0000-0000-000073320000}"/>
    <cellStyle name="Input 3 4 3 3 3 3 3 6 2 6" xfId="12932" xr:uid="{00000000-0005-0000-0000-000074320000}"/>
    <cellStyle name="Input 3 4 3 3 3 3 3 6 3" xfId="12933" xr:uid="{00000000-0005-0000-0000-000075320000}"/>
    <cellStyle name="Input 3 4 3 3 3 3 3 6 3 2" xfId="12934" xr:uid="{00000000-0005-0000-0000-000076320000}"/>
    <cellStyle name="Input 3 4 3 3 3 3 3 6 3 2 2" xfId="12935" xr:uid="{00000000-0005-0000-0000-000077320000}"/>
    <cellStyle name="Input 3 4 3 3 3 3 3 6 3 2 3" xfId="12936" xr:uid="{00000000-0005-0000-0000-000078320000}"/>
    <cellStyle name="Input 3 4 3 3 3 3 3 6 3 2 4" xfId="12937" xr:uid="{00000000-0005-0000-0000-000079320000}"/>
    <cellStyle name="Input 3 4 3 3 3 3 3 6 3 3" xfId="12938" xr:uid="{00000000-0005-0000-0000-00007A320000}"/>
    <cellStyle name="Input 3 4 3 3 3 3 3 6 3 4" xfId="12939" xr:uid="{00000000-0005-0000-0000-00007B320000}"/>
    <cellStyle name="Input 3 4 3 3 3 3 3 6 3 5" xfId="12940" xr:uid="{00000000-0005-0000-0000-00007C320000}"/>
    <cellStyle name="Input 3 4 3 3 3 3 3 6 3 6" xfId="12941" xr:uid="{00000000-0005-0000-0000-00007D320000}"/>
    <cellStyle name="Input 3 4 3 3 3 3 3 6 4" xfId="12942" xr:uid="{00000000-0005-0000-0000-00007E320000}"/>
    <cellStyle name="Input 3 4 3 3 3 3 3 6 4 2" xfId="12943" xr:uid="{00000000-0005-0000-0000-00007F320000}"/>
    <cellStyle name="Input 3 4 3 3 3 3 3 6 4 3" xfId="12944" xr:uid="{00000000-0005-0000-0000-000080320000}"/>
    <cellStyle name="Input 3 4 3 3 3 3 3 6 4 4" xfId="12945" xr:uid="{00000000-0005-0000-0000-000081320000}"/>
    <cellStyle name="Input 3 4 3 3 3 3 3 6 5" xfId="12946" xr:uid="{00000000-0005-0000-0000-000082320000}"/>
    <cellStyle name="Input 3 4 3 3 3 3 3 6 5 2" xfId="12947" xr:uid="{00000000-0005-0000-0000-000083320000}"/>
    <cellStyle name="Input 3 4 3 3 3 3 3 6 5 3" xfId="12948" xr:uid="{00000000-0005-0000-0000-000084320000}"/>
    <cellStyle name="Input 3 4 3 3 3 3 3 6 5 4" xfId="12949" xr:uid="{00000000-0005-0000-0000-000085320000}"/>
    <cellStyle name="Input 3 4 3 3 3 3 3 6 6" xfId="12950" xr:uid="{00000000-0005-0000-0000-000086320000}"/>
    <cellStyle name="Input 3 4 3 3 3 3 3 6 7" xfId="12951" xr:uid="{00000000-0005-0000-0000-000087320000}"/>
    <cellStyle name="Input 3 4 3 3 3 3 3 6 8" xfId="12952" xr:uid="{00000000-0005-0000-0000-000088320000}"/>
    <cellStyle name="Input 3 4 3 3 3 3 3 7" xfId="12953" xr:uid="{00000000-0005-0000-0000-000089320000}"/>
    <cellStyle name="Input 3 4 3 3 3 3 3 7 2" xfId="12954" xr:uid="{00000000-0005-0000-0000-00008A320000}"/>
    <cellStyle name="Input 3 4 3 3 3 3 3 7 2 2" xfId="12955" xr:uid="{00000000-0005-0000-0000-00008B320000}"/>
    <cellStyle name="Input 3 4 3 3 3 3 3 7 2 2 2" xfId="12956" xr:uid="{00000000-0005-0000-0000-00008C320000}"/>
    <cellStyle name="Input 3 4 3 3 3 3 3 7 2 2 3" xfId="12957" xr:uid="{00000000-0005-0000-0000-00008D320000}"/>
    <cellStyle name="Input 3 4 3 3 3 3 3 7 2 2 4" xfId="12958" xr:uid="{00000000-0005-0000-0000-00008E320000}"/>
    <cellStyle name="Input 3 4 3 3 3 3 3 7 2 3" xfId="12959" xr:uid="{00000000-0005-0000-0000-00008F320000}"/>
    <cellStyle name="Input 3 4 3 3 3 3 3 7 2 4" xfId="12960" xr:uid="{00000000-0005-0000-0000-000090320000}"/>
    <cellStyle name="Input 3 4 3 3 3 3 3 7 2 5" xfId="12961" xr:uid="{00000000-0005-0000-0000-000091320000}"/>
    <cellStyle name="Input 3 4 3 3 3 3 3 7 2 6" xfId="12962" xr:uid="{00000000-0005-0000-0000-000092320000}"/>
    <cellStyle name="Input 3 4 3 3 3 3 3 7 3" xfId="12963" xr:uid="{00000000-0005-0000-0000-000093320000}"/>
    <cellStyle name="Input 3 4 3 3 3 3 3 7 3 2" xfId="12964" xr:uid="{00000000-0005-0000-0000-000094320000}"/>
    <cellStyle name="Input 3 4 3 3 3 3 3 7 3 3" xfId="12965" xr:uid="{00000000-0005-0000-0000-000095320000}"/>
    <cellStyle name="Input 3 4 3 3 3 3 3 7 3 4" xfId="12966" xr:uid="{00000000-0005-0000-0000-000096320000}"/>
    <cellStyle name="Input 3 4 3 3 3 3 3 7 4" xfId="12967" xr:uid="{00000000-0005-0000-0000-000097320000}"/>
    <cellStyle name="Input 3 4 3 3 3 3 3 7 5" xfId="12968" xr:uid="{00000000-0005-0000-0000-000098320000}"/>
    <cellStyle name="Input 3 4 3 3 3 3 3 7 6" xfId="12969" xr:uid="{00000000-0005-0000-0000-000099320000}"/>
    <cellStyle name="Input 3 4 3 3 3 3 3 7 7" xfId="12970" xr:uid="{00000000-0005-0000-0000-00009A320000}"/>
    <cellStyle name="Input 3 4 3 3 3 3 3 8" xfId="12971" xr:uid="{00000000-0005-0000-0000-00009B320000}"/>
    <cellStyle name="Input 3 4 3 3 3 3 3 8 2" xfId="12972" xr:uid="{00000000-0005-0000-0000-00009C320000}"/>
    <cellStyle name="Input 3 4 3 3 3 3 3 8 2 2" xfId="12973" xr:uid="{00000000-0005-0000-0000-00009D320000}"/>
    <cellStyle name="Input 3 4 3 3 3 3 3 8 2 3" xfId="12974" xr:uid="{00000000-0005-0000-0000-00009E320000}"/>
    <cellStyle name="Input 3 4 3 3 3 3 3 8 2 4" xfId="12975" xr:uid="{00000000-0005-0000-0000-00009F320000}"/>
    <cellStyle name="Input 3 4 3 3 3 3 3 8 3" xfId="12976" xr:uid="{00000000-0005-0000-0000-0000A0320000}"/>
    <cellStyle name="Input 3 4 3 3 3 3 3 8 4" xfId="12977" xr:uid="{00000000-0005-0000-0000-0000A1320000}"/>
    <cellStyle name="Input 3 4 3 3 3 3 3 8 5" xfId="12978" xr:uid="{00000000-0005-0000-0000-0000A2320000}"/>
    <cellStyle name="Input 3 4 3 3 3 3 3 8 6" xfId="12979" xr:uid="{00000000-0005-0000-0000-0000A3320000}"/>
    <cellStyle name="Input 3 4 3 3 3 3 3 9" xfId="12980" xr:uid="{00000000-0005-0000-0000-0000A4320000}"/>
    <cellStyle name="Input 3 4 3 3 3 3 3 9 2" xfId="12981" xr:uid="{00000000-0005-0000-0000-0000A5320000}"/>
    <cellStyle name="Input 3 4 3 3 3 3 3 9 2 2" xfId="12982" xr:uid="{00000000-0005-0000-0000-0000A6320000}"/>
    <cellStyle name="Input 3 4 3 3 3 3 3 9 2 3" xfId="12983" xr:uid="{00000000-0005-0000-0000-0000A7320000}"/>
    <cellStyle name="Input 3 4 3 3 3 3 3 9 2 4" xfId="12984" xr:uid="{00000000-0005-0000-0000-0000A8320000}"/>
    <cellStyle name="Input 3 4 3 3 3 3 3 9 3" xfId="12985" xr:uid="{00000000-0005-0000-0000-0000A9320000}"/>
    <cellStyle name="Input 3 4 3 3 3 3 3 9 4" xfId="12986" xr:uid="{00000000-0005-0000-0000-0000AA320000}"/>
    <cellStyle name="Input 3 4 3 3 3 3 3 9 5" xfId="12987" xr:uid="{00000000-0005-0000-0000-0000AB320000}"/>
    <cellStyle name="Input 3 4 3 3 3 3 3 9 6" xfId="12988" xr:uid="{00000000-0005-0000-0000-0000AC320000}"/>
    <cellStyle name="Input 3 4 3 3 3 3 4" xfId="12989" xr:uid="{00000000-0005-0000-0000-0000AD320000}"/>
    <cellStyle name="Input 3 4 3 3 3 3 4 2" xfId="12990" xr:uid="{00000000-0005-0000-0000-0000AE320000}"/>
    <cellStyle name="Input 3 4 3 3 3 3 4 2 2" xfId="12991" xr:uid="{00000000-0005-0000-0000-0000AF320000}"/>
    <cellStyle name="Input 3 4 3 3 3 3 4 2 3" xfId="12992" xr:uid="{00000000-0005-0000-0000-0000B0320000}"/>
    <cellStyle name="Input 3 4 3 3 3 3 4 2 4" xfId="12993" xr:uid="{00000000-0005-0000-0000-0000B1320000}"/>
    <cellStyle name="Input 3 4 3 3 3 3 4 3" xfId="12994" xr:uid="{00000000-0005-0000-0000-0000B2320000}"/>
    <cellStyle name="Input 3 4 3 3 3 3 4 4" xfId="12995" xr:uid="{00000000-0005-0000-0000-0000B3320000}"/>
    <cellStyle name="Input 3 4 3 3 3 3 4 5" xfId="12996" xr:uid="{00000000-0005-0000-0000-0000B4320000}"/>
    <cellStyle name="Input 3 4 3 3 3 3 4 6" xfId="12997" xr:uid="{00000000-0005-0000-0000-0000B5320000}"/>
    <cellStyle name="Input 3 4 3 3 3 3 5" xfId="12998" xr:uid="{00000000-0005-0000-0000-0000B6320000}"/>
    <cellStyle name="Input 3 4 3 3 3 3 5 2" xfId="12999" xr:uid="{00000000-0005-0000-0000-0000B7320000}"/>
    <cellStyle name="Input 3 4 3 3 3 3 5 3" xfId="13000" xr:uid="{00000000-0005-0000-0000-0000B8320000}"/>
    <cellStyle name="Input 3 4 3 3 3 3 5 4" xfId="13001" xr:uid="{00000000-0005-0000-0000-0000B9320000}"/>
    <cellStyle name="Input 3 4 3 3 3 3 6" xfId="13002" xr:uid="{00000000-0005-0000-0000-0000BA320000}"/>
    <cellStyle name="Input 3 4 3 3 3 3 7" xfId="13003" xr:uid="{00000000-0005-0000-0000-0000BB320000}"/>
    <cellStyle name="Input 3 4 3 3 3 3 8" xfId="13004" xr:uid="{00000000-0005-0000-0000-0000BC320000}"/>
    <cellStyle name="Input 3 4 3 3 3 4" xfId="13005" xr:uid="{00000000-0005-0000-0000-0000BD320000}"/>
    <cellStyle name="Input 3 4 3 3 4" xfId="13006" xr:uid="{00000000-0005-0000-0000-0000BE320000}"/>
    <cellStyle name="Input 3 4 3 3 4 2" xfId="13007" xr:uid="{00000000-0005-0000-0000-0000BF320000}"/>
    <cellStyle name="Input 3 4 3 3 5" xfId="13008" xr:uid="{00000000-0005-0000-0000-0000C0320000}"/>
    <cellStyle name="Input 3 4 3 3 5 10" xfId="13009" xr:uid="{00000000-0005-0000-0000-0000C1320000}"/>
    <cellStyle name="Input 3 4 3 3 5 10 2" xfId="13010" xr:uid="{00000000-0005-0000-0000-0000C2320000}"/>
    <cellStyle name="Input 3 4 3 3 5 10 3" xfId="13011" xr:uid="{00000000-0005-0000-0000-0000C3320000}"/>
    <cellStyle name="Input 3 4 3 3 5 10 4" xfId="13012" xr:uid="{00000000-0005-0000-0000-0000C4320000}"/>
    <cellStyle name="Input 3 4 3 3 5 11" xfId="13013" xr:uid="{00000000-0005-0000-0000-0000C5320000}"/>
    <cellStyle name="Input 3 4 3 3 5 11 2" xfId="13014" xr:uid="{00000000-0005-0000-0000-0000C6320000}"/>
    <cellStyle name="Input 3 4 3 3 5 11 3" xfId="13015" xr:uid="{00000000-0005-0000-0000-0000C7320000}"/>
    <cellStyle name="Input 3 4 3 3 5 11 4" xfId="13016" xr:uid="{00000000-0005-0000-0000-0000C8320000}"/>
    <cellStyle name="Input 3 4 3 3 5 12" xfId="13017" xr:uid="{00000000-0005-0000-0000-0000C9320000}"/>
    <cellStyle name="Input 3 4 3 3 5 13" xfId="13018" xr:uid="{00000000-0005-0000-0000-0000CA320000}"/>
    <cellStyle name="Input 3 4 3 3 5 14" xfId="13019" xr:uid="{00000000-0005-0000-0000-0000CB320000}"/>
    <cellStyle name="Input 3 4 3 3 5 2" xfId="13020" xr:uid="{00000000-0005-0000-0000-0000CC320000}"/>
    <cellStyle name="Input 3 4 3 3 5 2 2" xfId="13021" xr:uid="{00000000-0005-0000-0000-0000CD320000}"/>
    <cellStyle name="Input 3 4 3 3 5 2 2 2" xfId="13022" xr:uid="{00000000-0005-0000-0000-0000CE320000}"/>
    <cellStyle name="Input 3 4 3 3 5 2 2 2 2" xfId="13023" xr:uid="{00000000-0005-0000-0000-0000CF320000}"/>
    <cellStyle name="Input 3 4 3 3 5 2 2 2 2 2" xfId="13024" xr:uid="{00000000-0005-0000-0000-0000D0320000}"/>
    <cellStyle name="Input 3 4 3 3 5 2 2 2 2 3" xfId="13025" xr:uid="{00000000-0005-0000-0000-0000D1320000}"/>
    <cellStyle name="Input 3 4 3 3 5 2 2 2 2 4" xfId="13026" xr:uid="{00000000-0005-0000-0000-0000D2320000}"/>
    <cellStyle name="Input 3 4 3 3 5 2 2 2 3" xfId="13027" xr:uid="{00000000-0005-0000-0000-0000D3320000}"/>
    <cellStyle name="Input 3 4 3 3 5 2 2 2 4" xfId="13028" xr:uid="{00000000-0005-0000-0000-0000D4320000}"/>
    <cellStyle name="Input 3 4 3 3 5 2 2 2 5" xfId="13029" xr:uid="{00000000-0005-0000-0000-0000D5320000}"/>
    <cellStyle name="Input 3 4 3 3 5 2 2 2 6" xfId="13030" xr:uid="{00000000-0005-0000-0000-0000D6320000}"/>
    <cellStyle name="Input 3 4 3 3 5 2 2 3" xfId="13031" xr:uid="{00000000-0005-0000-0000-0000D7320000}"/>
    <cellStyle name="Input 3 4 3 3 5 2 2 3 2" xfId="13032" xr:uid="{00000000-0005-0000-0000-0000D8320000}"/>
    <cellStyle name="Input 3 4 3 3 5 2 2 3 3" xfId="13033" xr:uid="{00000000-0005-0000-0000-0000D9320000}"/>
    <cellStyle name="Input 3 4 3 3 5 2 2 3 4" xfId="13034" xr:uid="{00000000-0005-0000-0000-0000DA320000}"/>
    <cellStyle name="Input 3 4 3 3 5 2 2 4" xfId="13035" xr:uid="{00000000-0005-0000-0000-0000DB320000}"/>
    <cellStyle name="Input 3 4 3 3 5 2 2 5" xfId="13036" xr:uid="{00000000-0005-0000-0000-0000DC320000}"/>
    <cellStyle name="Input 3 4 3 3 5 2 2 6" xfId="13037" xr:uid="{00000000-0005-0000-0000-0000DD320000}"/>
    <cellStyle name="Input 3 4 3 3 5 2 2 7" xfId="13038" xr:uid="{00000000-0005-0000-0000-0000DE320000}"/>
    <cellStyle name="Input 3 4 3 3 5 2 3" xfId="13039" xr:uid="{00000000-0005-0000-0000-0000DF320000}"/>
    <cellStyle name="Input 3 4 3 3 5 2 3 2" xfId="13040" xr:uid="{00000000-0005-0000-0000-0000E0320000}"/>
    <cellStyle name="Input 3 4 3 3 5 2 3 2 2" xfId="13041" xr:uid="{00000000-0005-0000-0000-0000E1320000}"/>
    <cellStyle name="Input 3 4 3 3 5 2 3 2 3" xfId="13042" xr:uid="{00000000-0005-0000-0000-0000E2320000}"/>
    <cellStyle name="Input 3 4 3 3 5 2 3 2 4" xfId="13043" xr:uid="{00000000-0005-0000-0000-0000E3320000}"/>
    <cellStyle name="Input 3 4 3 3 5 2 3 3" xfId="13044" xr:uid="{00000000-0005-0000-0000-0000E4320000}"/>
    <cellStyle name="Input 3 4 3 3 5 2 3 4" xfId="13045" xr:uid="{00000000-0005-0000-0000-0000E5320000}"/>
    <cellStyle name="Input 3 4 3 3 5 2 3 5" xfId="13046" xr:uid="{00000000-0005-0000-0000-0000E6320000}"/>
    <cellStyle name="Input 3 4 3 3 5 2 3 6" xfId="13047" xr:uid="{00000000-0005-0000-0000-0000E7320000}"/>
    <cellStyle name="Input 3 4 3 3 5 2 4" xfId="13048" xr:uid="{00000000-0005-0000-0000-0000E8320000}"/>
    <cellStyle name="Input 3 4 3 3 5 2 4 2" xfId="13049" xr:uid="{00000000-0005-0000-0000-0000E9320000}"/>
    <cellStyle name="Input 3 4 3 3 5 2 4 2 2" xfId="13050" xr:uid="{00000000-0005-0000-0000-0000EA320000}"/>
    <cellStyle name="Input 3 4 3 3 5 2 4 2 3" xfId="13051" xr:uid="{00000000-0005-0000-0000-0000EB320000}"/>
    <cellStyle name="Input 3 4 3 3 5 2 4 2 4" xfId="13052" xr:uid="{00000000-0005-0000-0000-0000EC320000}"/>
    <cellStyle name="Input 3 4 3 3 5 2 4 3" xfId="13053" xr:uid="{00000000-0005-0000-0000-0000ED320000}"/>
    <cellStyle name="Input 3 4 3 3 5 2 4 4" xfId="13054" xr:uid="{00000000-0005-0000-0000-0000EE320000}"/>
    <cellStyle name="Input 3 4 3 3 5 2 4 5" xfId="13055" xr:uid="{00000000-0005-0000-0000-0000EF320000}"/>
    <cellStyle name="Input 3 4 3 3 5 2 4 6" xfId="13056" xr:uid="{00000000-0005-0000-0000-0000F0320000}"/>
    <cellStyle name="Input 3 4 3 3 5 2 5" xfId="13057" xr:uid="{00000000-0005-0000-0000-0000F1320000}"/>
    <cellStyle name="Input 3 4 3 3 5 2 5 2" xfId="13058" xr:uid="{00000000-0005-0000-0000-0000F2320000}"/>
    <cellStyle name="Input 3 4 3 3 5 2 5 3" xfId="13059" xr:uid="{00000000-0005-0000-0000-0000F3320000}"/>
    <cellStyle name="Input 3 4 3 3 5 2 5 4" xfId="13060" xr:uid="{00000000-0005-0000-0000-0000F4320000}"/>
    <cellStyle name="Input 3 4 3 3 5 2 6" xfId="13061" xr:uid="{00000000-0005-0000-0000-0000F5320000}"/>
    <cellStyle name="Input 3 4 3 3 5 2 6 2" xfId="13062" xr:uid="{00000000-0005-0000-0000-0000F6320000}"/>
    <cellStyle name="Input 3 4 3 3 5 2 6 3" xfId="13063" xr:uid="{00000000-0005-0000-0000-0000F7320000}"/>
    <cellStyle name="Input 3 4 3 3 5 2 6 4" xfId="13064" xr:uid="{00000000-0005-0000-0000-0000F8320000}"/>
    <cellStyle name="Input 3 4 3 3 5 2 7" xfId="13065" xr:uid="{00000000-0005-0000-0000-0000F9320000}"/>
    <cellStyle name="Input 3 4 3 3 5 2 8" xfId="13066" xr:uid="{00000000-0005-0000-0000-0000FA320000}"/>
    <cellStyle name="Input 3 4 3 3 5 2 9" xfId="13067" xr:uid="{00000000-0005-0000-0000-0000FB320000}"/>
    <cellStyle name="Input 3 4 3 3 5 3" xfId="13068" xr:uid="{00000000-0005-0000-0000-0000FC320000}"/>
    <cellStyle name="Input 3 4 3 3 5 3 2" xfId="13069" xr:uid="{00000000-0005-0000-0000-0000FD320000}"/>
    <cellStyle name="Input 3 4 3 3 5 3 2 2" xfId="13070" xr:uid="{00000000-0005-0000-0000-0000FE320000}"/>
    <cellStyle name="Input 3 4 3 3 5 3 2 2 2" xfId="13071" xr:uid="{00000000-0005-0000-0000-0000FF320000}"/>
    <cellStyle name="Input 3 4 3 3 5 3 2 2 3" xfId="13072" xr:uid="{00000000-0005-0000-0000-000000330000}"/>
    <cellStyle name="Input 3 4 3 3 5 3 2 2 4" xfId="13073" xr:uid="{00000000-0005-0000-0000-000001330000}"/>
    <cellStyle name="Input 3 4 3 3 5 3 2 3" xfId="13074" xr:uid="{00000000-0005-0000-0000-000002330000}"/>
    <cellStyle name="Input 3 4 3 3 5 3 2 4" xfId="13075" xr:uid="{00000000-0005-0000-0000-000003330000}"/>
    <cellStyle name="Input 3 4 3 3 5 3 2 5" xfId="13076" xr:uid="{00000000-0005-0000-0000-000004330000}"/>
    <cellStyle name="Input 3 4 3 3 5 3 2 6" xfId="13077" xr:uid="{00000000-0005-0000-0000-000005330000}"/>
    <cellStyle name="Input 3 4 3 3 5 3 3" xfId="13078" xr:uid="{00000000-0005-0000-0000-000006330000}"/>
    <cellStyle name="Input 3 4 3 3 5 3 3 2" xfId="13079" xr:uid="{00000000-0005-0000-0000-000007330000}"/>
    <cellStyle name="Input 3 4 3 3 5 3 3 2 2" xfId="13080" xr:uid="{00000000-0005-0000-0000-000008330000}"/>
    <cellStyle name="Input 3 4 3 3 5 3 3 2 3" xfId="13081" xr:uid="{00000000-0005-0000-0000-000009330000}"/>
    <cellStyle name="Input 3 4 3 3 5 3 3 2 4" xfId="13082" xr:uid="{00000000-0005-0000-0000-00000A330000}"/>
    <cellStyle name="Input 3 4 3 3 5 3 3 3" xfId="13083" xr:uid="{00000000-0005-0000-0000-00000B330000}"/>
    <cellStyle name="Input 3 4 3 3 5 3 3 4" xfId="13084" xr:uid="{00000000-0005-0000-0000-00000C330000}"/>
    <cellStyle name="Input 3 4 3 3 5 3 3 5" xfId="13085" xr:uid="{00000000-0005-0000-0000-00000D330000}"/>
    <cellStyle name="Input 3 4 3 3 5 3 3 6" xfId="13086" xr:uid="{00000000-0005-0000-0000-00000E330000}"/>
    <cellStyle name="Input 3 4 3 3 5 3 4" xfId="13087" xr:uid="{00000000-0005-0000-0000-00000F330000}"/>
    <cellStyle name="Input 3 4 3 3 5 3 4 2" xfId="13088" xr:uid="{00000000-0005-0000-0000-000010330000}"/>
    <cellStyle name="Input 3 4 3 3 5 3 4 3" xfId="13089" xr:uid="{00000000-0005-0000-0000-000011330000}"/>
    <cellStyle name="Input 3 4 3 3 5 3 4 4" xfId="13090" xr:uid="{00000000-0005-0000-0000-000012330000}"/>
    <cellStyle name="Input 3 4 3 3 5 3 5" xfId="13091" xr:uid="{00000000-0005-0000-0000-000013330000}"/>
    <cellStyle name="Input 3 4 3 3 5 3 5 2" xfId="13092" xr:uid="{00000000-0005-0000-0000-000014330000}"/>
    <cellStyle name="Input 3 4 3 3 5 3 5 3" xfId="13093" xr:uid="{00000000-0005-0000-0000-000015330000}"/>
    <cellStyle name="Input 3 4 3 3 5 3 5 4" xfId="13094" xr:uid="{00000000-0005-0000-0000-000016330000}"/>
    <cellStyle name="Input 3 4 3 3 5 3 6" xfId="13095" xr:uid="{00000000-0005-0000-0000-000017330000}"/>
    <cellStyle name="Input 3 4 3 3 5 3 7" xfId="13096" xr:uid="{00000000-0005-0000-0000-000018330000}"/>
    <cellStyle name="Input 3 4 3 3 5 3 8" xfId="13097" xr:uid="{00000000-0005-0000-0000-000019330000}"/>
    <cellStyle name="Input 3 4 3 3 5 4" xfId="13098" xr:uid="{00000000-0005-0000-0000-00001A330000}"/>
    <cellStyle name="Input 3 4 3 3 5 4 2" xfId="13099" xr:uid="{00000000-0005-0000-0000-00001B330000}"/>
    <cellStyle name="Input 3 4 3 3 5 4 2 2" xfId="13100" xr:uid="{00000000-0005-0000-0000-00001C330000}"/>
    <cellStyle name="Input 3 4 3 3 5 4 2 2 2" xfId="13101" xr:uid="{00000000-0005-0000-0000-00001D330000}"/>
    <cellStyle name="Input 3 4 3 3 5 4 2 2 3" xfId="13102" xr:uid="{00000000-0005-0000-0000-00001E330000}"/>
    <cellStyle name="Input 3 4 3 3 5 4 2 2 4" xfId="13103" xr:uid="{00000000-0005-0000-0000-00001F330000}"/>
    <cellStyle name="Input 3 4 3 3 5 4 2 3" xfId="13104" xr:uid="{00000000-0005-0000-0000-000020330000}"/>
    <cellStyle name="Input 3 4 3 3 5 4 2 4" xfId="13105" xr:uid="{00000000-0005-0000-0000-000021330000}"/>
    <cellStyle name="Input 3 4 3 3 5 4 2 5" xfId="13106" xr:uid="{00000000-0005-0000-0000-000022330000}"/>
    <cellStyle name="Input 3 4 3 3 5 4 2 6" xfId="13107" xr:uid="{00000000-0005-0000-0000-000023330000}"/>
    <cellStyle name="Input 3 4 3 3 5 4 3" xfId="13108" xr:uid="{00000000-0005-0000-0000-000024330000}"/>
    <cellStyle name="Input 3 4 3 3 5 4 3 2" xfId="13109" xr:uid="{00000000-0005-0000-0000-000025330000}"/>
    <cellStyle name="Input 3 4 3 3 5 4 3 2 2" xfId="13110" xr:uid="{00000000-0005-0000-0000-000026330000}"/>
    <cellStyle name="Input 3 4 3 3 5 4 3 2 3" xfId="13111" xr:uid="{00000000-0005-0000-0000-000027330000}"/>
    <cellStyle name="Input 3 4 3 3 5 4 3 2 4" xfId="13112" xr:uid="{00000000-0005-0000-0000-000028330000}"/>
    <cellStyle name="Input 3 4 3 3 5 4 3 3" xfId="13113" xr:uid="{00000000-0005-0000-0000-000029330000}"/>
    <cellStyle name="Input 3 4 3 3 5 4 3 4" xfId="13114" xr:uid="{00000000-0005-0000-0000-00002A330000}"/>
    <cellStyle name="Input 3 4 3 3 5 4 3 5" xfId="13115" xr:uid="{00000000-0005-0000-0000-00002B330000}"/>
    <cellStyle name="Input 3 4 3 3 5 4 3 6" xfId="13116" xr:uid="{00000000-0005-0000-0000-00002C330000}"/>
    <cellStyle name="Input 3 4 3 3 5 4 4" xfId="13117" xr:uid="{00000000-0005-0000-0000-00002D330000}"/>
    <cellStyle name="Input 3 4 3 3 5 4 4 2" xfId="13118" xr:uid="{00000000-0005-0000-0000-00002E330000}"/>
    <cellStyle name="Input 3 4 3 3 5 4 4 3" xfId="13119" xr:uid="{00000000-0005-0000-0000-00002F330000}"/>
    <cellStyle name="Input 3 4 3 3 5 4 4 4" xfId="13120" xr:uid="{00000000-0005-0000-0000-000030330000}"/>
    <cellStyle name="Input 3 4 3 3 5 4 5" xfId="13121" xr:uid="{00000000-0005-0000-0000-000031330000}"/>
    <cellStyle name="Input 3 4 3 3 5 4 5 2" xfId="13122" xr:uid="{00000000-0005-0000-0000-000032330000}"/>
    <cellStyle name="Input 3 4 3 3 5 4 5 3" xfId="13123" xr:uid="{00000000-0005-0000-0000-000033330000}"/>
    <cellStyle name="Input 3 4 3 3 5 4 5 4" xfId="13124" xr:uid="{00000000-0005-0000-0000-000034330000}"/>
    <cellStyle name="Input 3 4 3 3 5 4 6" xfId="13125" xr:uid="{00000000-0005-0000-0000-000035330000}"/>
    <cellStyle name="Input 3 4 3 3 5 4 7" xfId="13126" xr:uid="{00000000-0005-0000-0000-000036330000}"/>
    <cellStyle name="Input 3 4 3 3 5 4 8" xfId="13127" xr:uid="{00000000-0005-0000-0000-000037330000}"/>
    <cellStyle name="Input 3 4 3 3 5 5" xfId="13128" xr:uid="{00000000-0005-0000-0000-000038330000}"/>
    <cellStyle name="Input 3 4 3 3 5 5 10" xfId="13129" xr:uid="{00000000-0005-0000-0000-000039330000}"/>
    <cellStyle name="Input 3 4 3 3 5 5 2" xfId="13130" xr:uid="{00000000-0005-0000-0000-00003A330000}"/>
    <cellStyle name="Input 3 4 3 3 5 5 2 2" xfId="13131" xr:uid="{00000000-0005-0000-0000-00003B330000}"/>
    <cellStyle name="Input 3 4 3 3 5 5 2 2 2" xfId="13132" xr:uid="{00000000-0005-0000-0000-00003C330000}"/>
    <cellStyle name="Input 3 4 3 3 5 5 2 2 3" xfId="13133" xr:uid="{00000000-0005-0000-0000-00003D330000}"/>
    <cellStyle name="Input 3 4 3 3 5 5 2 2 4" xfId="13134" xr:uid="{00000000-0005-0000-0000-00003E330000}"/>
    <cellStyle name="Input 3 4 3 3 5 5 2 3" xfId="13135" xr:uid="{00000000-0005-0000-0000-00003F330000}"/>
    <cellStyle name="Input 3 4 3 3 5 5 2 4" xfId="13136" xr:uid="{00000000-0005-0000-0000-000040330000}"/>
    <cellStyle name="Input 3 4 3 3 5 5 2 5" xfId="13137" xr:uid="{00000000-0005-0000-0000-000041330000}"/>
    <cellStyle name="Input 3 4 3 3 5 5 2 6" xfId="13138" xr:uid="{00000000-0005-0000-0000-000042330000}"/>
    <cellStyle name="Input 3 4 3 3 5 5 3" xfId="13139" xr:uid="{00000000-0005-0000-0000-000043330000}"/>
    <cellStyle name="Input 3 4 3 3 5 5 3 2" xfId="13140" xr:uid="{00000000-0005-0000-0000-000044330000}"/>
    <cellStyle name="Input 3 4 3 3 5 5 3 2 2" xfId="13141" xr:uid="{00000000-0005-0000-0000-000045330000}"/>
    <cellStyle name="Input 3 4 3 3 5 5 3 2 3" xfId="13142" xr:uid="{00000000-0005-0000-0000-000046330000}"/>
    <cellStyle name="Input 3 4 3 3 5 5 3 2 4" xfId="13143" xr:uid="{00000000-0005-0000-0000-000047330000}"/>
    <cellStyle name="Input 3 4 3 3 5 5 3 3" xfId="13144" xr:uid="{00000000-0005-0000-0000-000048330000}"/>
    <cellStyle name="Input 3 4 3 3 5 5 3 4" xfId="13145" xr:uid="{00000000-0005-0000-0000-000049330000}"/>
    <cellStyle name="Input 3 4 3 3 5 5 3 5" xfId="13146" xr:uid="{00000000-0005-0000-0000-00004A330000}"/>
    <cellStyle name="Input 3 4 3 3 5 5 3 6" xfId="13147" xr:uid="{00000000-0005-0000-0000-00004B330000}"/>
    <cellStyle name="Input 3 4 3 3 5 5 4" xfId="13148" xr:uid="{00000000-0005-0000-0000-00004C330000}"/>
    <cellStyle name="Input 3 4 3 3 5 5 4 2" xfId="13149" xr:uid="{00000000-0005-0000-0000-00004D330000}"/>
    <cellStyle name="Input 3 4 3 3 5 5 4 2 2" xfId="13150" xr:uid="{00000000-0005-0000-0000-00004E330000}"/>
    <cellStyle name="Input 3 4 3 3 5 5 4 2 3" xfId="13151" xr:uid="{00000000-0005-0000-0000-00004F330000}"/>
    <cellStyle name="Input 3 4 3 3 5 5 4 2 4" xfId="13152" xr:uid="{00000000-0005-0000-0000-000050330000}"/>
    <cellStyle name="Input 3 4 3 3 5 5 4 3" xfId="13153" xr:uid="{00000000-0005-0000-0000-000051330000}"/>
    <cellStyle name="Input 3 4 3 3 5 5 4 4" xfId="13154" xr:uid="{00000000-0005-0000-0000-000052330000}"/>
    <cellStyle name="Input 3 4 3 3 5 5 4 5" xfId="13155" xr:uid="{00000000-0005-0000-0000-000053330000}"/>
    <cellStyle name="Input 3 4 3 3 5 5 4 6" xfId="13156" xr:uid="{00000000-0005-0000-0000-000054330000}"/>
    <cellStyle name="Input 3 4 3 3 5 5 5" xfId="13157" xr:uid="{00000000-0005-0000-0000-000055330000}"/>
    <cellStyle name="Input 3 4 3 3 5 5 5 2" xfId="13158" xr:uid="{00000000-0005-0000-0000-000056330000}"/>
    <cellStyle name="Input 3 4 3 3 5 5 5 3" xfId="13159" xr:uid="{00000000-0005-0000-0000-000057330000}"/>
    <cellStyle name="Input 3 4 3 3 5 5 5 4" xfId="13160" xr:uid="{00000000-0005-0000-0000-000058330000}"/>
    <cellStyle name="Input 3 4 3 3 5 5 6" xfId="13161" xr:uid="{00000000-0005-0000-0000-000059330000}"/>
    <cellStyle name="Input 3 4 3 3 5 5 6 2" xfId="13162" xr:uid="{00000000-0005-0000-0000-00005A330000}"/>
    <cellStyle name="Input 3 4 3 3 5 5 6 3" xfId="13163" xr:uid="{00000000-0005-0000-0000-00005B330000}"/>
    <cellStyle name="Input 3 4 3 3 5 5 6 4" xfId="13164" xr:uid="{00000000-0005-0000-0000-00005C330000}"/>
    <cellStyle name="Input 3 4 3 3 5 5 7" xfId="13165" xr:uid="{00000000-0005-0000-0000-00005D330000}"/>
    <cellStyle name="Input 3 4 3 3 5 5 8" xfId="13166" xr:uid="{00000000-0005-0000-0000-00005E330000}"/>
    <cellStyle name="Input 3 4 3 3 5 5 9" xfId="13167" xr:uid="{00000000-0005-0000-0000-00005F330000}"/>
    <cellStyle name="Input 3 4 3 3 5 6" xfId="13168" xr:uid="{00000000-0005-0000-0000-000060330000}"/>
    <cellStyle name="Input 3 4 3 3 5 6 2" xfId="13169" xr:uid="{00000000-0005-0000-0000-000061330000}"/>
    <cellStyle name="Input 3 4 3 3 5 6 2 2" xfId="13170" xr:uid="{00000000-0005-0000-0000-000062330000}"/>
    <cellStyle name="Input 3 4 3 3 5 6 2 2 2" xfId="13171" xr:uid="{00000000-0005-0000-0000-000063330000}"/>
    <cellStyle name="Input 3 4 3 3 5 6 2 2 3" xfId="13172" xr:uid="{00000000-0005-0000-0000-000064330000}"/>
    <cellStyle name="Input 3 4 3 3 5 6 2 2 4" xfId="13173" xr:uid="{00000000-0005-0000-0000-000065330000}"/>
    <cellStyle name="Input 3 4 3 3 5 6 2 3" xfId="13174" xr:uid="{00000000-0005-0000-0000-000066330000}"/>
    <cellStyle name="Input 3 4 3 3 5 6 2 4" xfId="13175" xr:uid="{00000000-0005-0000-0000-000067330000}"/>
    <cellStyle name="Input 3 4 3 3 5 6 2 5" xfId="13176" xr:uid="{00000000-0005-0000-0000-000068330000}"/>
    <cellStyle name="Input 3 4 3 3 5 6 2 6" xfId="13177" xr:uid="{00000000-0005-0000-0000-000069330000}"/>
    <cellStyle name="Input 3 4 3 3 5 6 3" xfId="13178" xr:uid="{00000000-0005-0000-0000-00006A330000}"/>
    <cellStyle name="Input 3 4 3 3 5 6 3 2" xfId="13179" xr:uid="{00000000-0005-0000-0000-00006B330000}"/>
    <cellStyle name="Input 3 4 3 3 5 6 3 2 2" xfId="13180" xr:uid="{00000000-0005-0000-0000-00006C330000}"/>
    <cellStyle name="Input 3 4 3 3 5 6 3 2 3" xfId="13181" xr:uid="{00000000-0005-0000-0000-00006D330000}"/>
    <cellStyle name="Input 3 4 3 3 5 6 3 2 4" xfId="13182" xr:uid="{00000000-0005-0000-0000-00006E330000}"/>
    <cellStyle name="Input 3 4 3 3 5 6 3 3" xfId="13183" xr:uid="{00000000-0005-0000-0000-00006F330000}"/>
    <cellStyle name="Input 3 4 3 3 5 6 3 4" xfId="13184" xr:uid="{00000000-0005-0000-0000-000070330000}"/>
    <cellStyle name="Input 3 4 3 3 5 6 3 5" xfId="13185" xr:uid="{00000000-0005-0000-0000-000071330000}"/>
    <cellStyle name="Input 3 4 3 3 5 6 3 6" xfId="13186" xr:uid="{00000000-0005-0000-0000-000072330000}"/>
    <cellStyle name="Input 3 4 3 3 5 6 4" xfId="13187" xr:uid="{00000000-0005-0000-0000-000073330000}"/>
    <cellStyle name="Input 3 4 3 3 5 6 4 2" xfId="13188" xr:uid="{00000000-0005-0000-0000-000074330000}"/>
    <cellStyle name="Input 3 4 3 3 5 6 4 3" xfId="13189" xr:uid="{00000000-0005-0000-0000-000075330000}"/>
    <cellStyle name="Input 3 4 3 3 5 6 4 4" xfId="13190" xr:uid="{00000000-0005-0000-0000-000076330000}"/>
    <cellStyle name="Input 3 4 3 3 5 6 5" xfId="13191" xr:uid="{00000000-0005-0000-0000-000077330000}"/>
    <cellStyle name="Input 3 4 3 3 5 6 5 2" xfId="13192" xr:uid="{00000000-0005-0000-0000-000078330000}"/>
    <cellStyle name="Input 3 4 3 3 5 6 5 3" xfId="13193" xr:uid="{00000000-0005-0000-0000-000079330000}"/>
    <cellStyle name="Input 3 4 3 3 5 6 5 4" xfId="13194" xr:uid="{00000000-0005-0000-0000-00007A330000}"/>
    <cellStyle name="Input 3 4 3 3 5 6 6" xfId="13195" xr:uid="{00000000-0005-0000-0000-00007B330000}"/>
    <cellStyle name="Input 3 4 3 3 5 6 7" xfId="13196" xr:uid="{00000000-0005-0000-0000-00007C330000}"/>
    <cellStyle name="Input 3 4 3 3 5 6 8" xfId="13197" xr:uid="{00000000-0005-0000-0000-00007D330000}"/>
    <cellStyle name="Input 3 4 3 3 5 7" xfId="13198" xr:uid="{00000000-0005-0000-0000-00007E330000}"/>
    <cellStyle name="Input 3 4 3 3 5 7 2" xfId="13199" xr:uid="{00000000-0005-0000-0000-00007F330000}"/>
    <cellStyle name="Input 3 4 3 3 5 7 2 2" xfId="13200" xr:uid="{00000000-0005-0000-0000-000080330000}"/>
    <cellStyle name="Input 3 4 3 3 5 7 2 2 2" xfId="13201" xr:uid="{00000000-0005-0000-0000-000081330000}"/>
    <cellStyle name="Input 3 4 3 3 5 7 2 2 3" xfId="13202" xr:uid="{00000000-0005-0000-0000-000082330000}"/>
    <cellStyle name="Input 3 4 3 3 5 7 2 2 4" xfId="13203" xr:uid="{00000000-0005-0000-0000-000083330000}"/>
    <cellStyle name="Input 3 4 3 3 5 7 2 3" xfId="13204" xr:uid="{00000000-0005-0000-0000-000084330000}"/>
    <cellStyle name="Input 3 4 3 3 5 7 2 4" xfId="13205" xr:uid="{00000000-0005-0000-0000-000085330000}"/>
    <cellStyle name="Input 3 4 3 3 5 7 2 5" xfId="13206" xr:uid="{00000000-0005-0000-0000-000086330000}"/>
    <cellStyle name="Input 3 4 3 3 5 7 2 6" xfId="13207" xr:uid="{00000000-0005-0000-0000-000087330000}"/>
    <cellStyle name="Input 3 4 3 3 5 7 3" xfId="13208" xr:uid="{00000000-0005-0000-0000-000088330000}"/>
    <cellStyle name="Input 3 4 3 3 5 7 3 2" xfId="13209" xr:uid="{00000000-0005-0000-0000-000089330000}"/>
    <cellStyle name="Input 3 4 3 3 5 7 3 3" xfId="13210" xr:uid="{00000000-0005-0000-0000-00008A330000}"/>
    <cellStyle name="Input 3 4 3 3 5 7 3 4" xfId="13211" xr:uid="{00000000-0005-0000-0000-00008B330000}"/>
    <cellStyle name="Input 3 4 3 3 5 7 4" xfId="13212" xr:uid="{00000000-0005-0000-0000-00008C330000}"/>
    <cellStyle name="Input 3 4 3 3 5 7 5" xfId="13213" xr:uid="{00000000-0005-0000-0000-00008D330000}"/>
    <cellStyle name="Input 3 4 3 3 5 7 6" xfId="13214" xr:uid="{00000000-0005-0000-0000-00008E330000}"/>
    <cellStyle name="Input 3 4 3 3 5 7 7" xfId="13215" xr:uid="{00000000-0005-0000-0000-00008F330000}"/>
    <cellStyle name="Input 3 4 3 3 5 8" xfId="13216" xr:uid="{00000000-0005-0000-0000-000090330000}"/>
    <cellStyle name="Input 3 4 3 3 5 8 2" xfId="13217" xr:uid="{00000000-0005-0000-0000-000091330000}"/>
    <cellStyle name="Input 3 4 3 3 5 8 2 2" xfId="13218" xr:uid="{00000000-0005-0000-0000-000092330000}"/>
    <cellStyle name="Input 3 4 3 3 5 8 2 3" xfId="13219" xr:uid="{00000000-0005-0000-0000-000093330000}"/>
    <cellStyle name="Input 3 4 3 3 5 8 2 4" xfId="13220" xr:uid="{00000000-0005-0000-0000-000094330000}"/>
    <cellStyle name="Input 3 4 3 3 5 8 3" xfId="13221" xr:uid="{00000000-0005-0000-0000-000095330000}"/>
    <cellStyle name="Input 3 4 3 3 5 8 4" xfId="13222" xr:uid="{00000000-0005-0000-0000-000096330000}"/>
    <cellStyle name="Input 3 4 3 3 5 8 5" xfId="13223" xr:uid="{00000000-0005-0000-0000-000097330000}"/>
    <cellStyle name="Input 3 4 3 3 5 8 6" xfId="13224" xr:uid="{00000000-0005-0000-0000-000098330000}"/>
    <cellStyle name="Input 3 4 3 3 5 9" xfId="13225" xr:uid="{00000000-0005-0000-0000-000099330000}"/>
    <cellStyle name="Input 3 4 3 3 5 9 2" xfId="13226" xr:uid="{00000000-0005-0000-0000-00009A330000}"/>
    <cellStyle name="Input 3 4 3 3 5 9 2 2" xfId="13227" xr:uid="{00000000-0005-0000-0000-00009B330000}"/>
    <cellStyle name="Input 3 4 3 3 5 9 2 3" xfId="13228" xr:uid="{00000000-0005-0000-0000-00009C330000}"/>
    <cellStyle name="Input 3 4 3 3 5 9 2 4" xfId="13229" xr:uid="{00000000-0005-0000-0000-00009D330000}"/>
    <cellStyle name="Input 3 4 3 3 5 9 3" xfId="13230" xr:uid="{00000000-0005-0000-0000-00009E330000}"/>
    <cellStyle name="Input 3 4 3 3 5 9 4" xfId="13231" xr:uid="{00000000-0005-0000-0000-00009F330000}"/>
    <cellStyle name="Input 3 4 3 3 5 9 5" xfId="13232" xr:uid="{00000000-0005-0000-0000-0000A0330000}"/>
    <cellStyle name="Input 3 4 3 3 5 9 6" xfId="13233" xr:uid="{00000000-0005-0000-0000-0000A1330000}"/>
    <cellStyle name="Input 3 4 3 3 6" xfId="13234" xr:uid="{00000000-0005-0000-0000-0000A2330000}"/>
    <cellStyle name="Input 3 4 3 3 6 2" xfId="13235" xr:uid="{00000000-0005-0000-0000-0000A3330000}"/>
    <cellStyle name="Input 3 4 3 3 6 2 2" xfId="13236" xr:uid="{00000000-0005-0000-0000-0000A4330000}"/>
    <cellStyle name="Input 3 4 3 3 6 2 3" xfId="13237" xr:uid="{00000000-0005-0000-0000-0000A5330000}"/>
    <cellStyle name="Input 3 4 3 3 6 2 4" xfId="13238" xr:uid="{00000000-0005-0000-0000-0000A6330000}"/>
    <cellStyle name="Input 3 4 3 3 6 3" xfId="13239" xr:uid="{00000000-0005-0000-0000-0000A7330000}"/>
    <cellStyle name="Input 3 4 3 3 6 4" xfId="13240" xr:uid="{00000000-0005-0000-0000-0000A8330000}"/>
    <cellStyle name="Input 3 4 3 3 6 5" xfId="13241" xr:uid="{00000000-0005-0000-0000-0000A9330000}"/>
    <cellStyle name="Input 3 4 3 3 6 6" xfId="13242" xr:uid="{00000000-0005-0000-0000-0000AA330000}"/>
    <cellStyle name="Input 3 4 3 3 7" xfId="13243" xr:uid="{00000000-0005-0000-0000-0000AB330000}"/>
    <cellStyle name="Input 3 4 3 3 7 2" xfId="13244" xr:uid="{00000000-0005-0000-0000-0000AC330000}"/>
    <cellStyle name="Input 3 4 3 3 7 3" xfId="13245" xr:uid="{00000000-0005-0000-0000-0000AD330000}"/>
    <cellStyle name="Input 3 4 3 3 7 4" xfId="13246" xr:uid="{00000000-0005-0000-0000-0000AE330000}"/>
    <cellStyle name="Input 3 4 3 3 8" xfId="13247" xr:uid="{00000000-0005-0000-0000-0000AF330000}"/>
    <cellStyle name="Input 3 4 3 3 9" xfId="13248" xr:uid="{00000000-0005-0000-0000-0000B0330000}"/>
    <cellStyle name="Input 3 4 3 4" xfId="13249" xr:uid="{00000000-0005-0000-0000-0000B1330000}"/>
    <cellStyle name="Input 3 4 3 4 2" xfId="13250" xr:uid="{00000000-0005-0000-0000-0000B2330000}"/>
    <cellStyle name="Input 3 4 3 4 2 10" xfId="13251" xr:uid="{00000000-0005-0000-0000-0000B3330000}"/>
    <cellStyle name="Input 3 4 3 4 2 10 2" xfId="13252" xr:uid="{00000000-0005-0000-0000-0000B4330000}"/>
    <cellStyle name="Input 3 4 3 4 2 10 3" xfId="13253" xr:uid="{00000000-0005-0000-0000-0000B5330000}"/>
    <cellStyle name="Input 3 4 3 4 2 10 4" xfId="13254" xr:uid="{00000000-0005-0000-0000-0000B6330000}"/>
    <cellStyle name="Input 3 4 3 4 2 11" xfId="13255" xr:uid="{00000000-0005-0000-0000-0000B7330000}"/>
    <cellStyle name="Input 3 4 3 4 2 11 2" xfId="13256" xr:uid="{00000000-0005-0000-0000-0000B8330000}"/>
    <cellStyle name="Input 3 4 3 4 2 11 3" xfId="13257" xr:uid="{00000000-0005-0000-0000-0000B9330000}"/>
    <cellStyle name="Input 3 4 3 4 2 11 4" xfId="13258" xr:uid="{00000000-0005-0000-0000-0000BA330000}"/>
    <cellStyle name="Input 3 4 3 4 2 12" xfId="13259" xr:uid="{00000000-0005-0000-0000-0000BB330000}"/>
    <cellStyle name="Input 3 4 3 4 2 13" xfId="13260" xr:uid="{00000000-0005-0000-0000-0000BC330000}"/>
    <cellStyle name="Input 3 4 3 4 2 14" xfId="13261" xr:uid="{00000000-0005-0000-0000-0000BD330000}"/>
    <cellStyle name="Input 3 4 3 4 2 2" xfId="13262" xr:uid="{00000000-0005-0000-0000-0000BE330000}"/>
    <cellStyle name="Input 3 4 3 4 2 2 2" xfId="13263" xr:uid="{00000000-0005-0000-0000-0000BF330000}"/>
    <cellStyle name="Input 3 4 3 4 2 2 2 2" xfId="13264" xr:uid="{00000000-0005-0000-0000-0000C0330000}"/>
    <cellStyle name="Input 3 4 3 4 2 2 2 2 2" xfId="13265" xr:uid="{00000000-0005-0000-0000-0000C1330000}"/>
    <cellStyle name="Input 3 4 3 4 2 2 2 2 2 2" xfId="13266" xr:uid="{00000000-0005-0000-0000-0000C2330000}"/>
    <cellStyle name="Input 3 4 3 4 2 2 2 2 2 3" xfId="13267" xr:uid="{00000000-0005-0000-0000-0000C3330000}"/>
    <cellStyle name="Input 3 4 3 4 2 2 2 2 2 4" xfId="13268" xr:uid="{00000000-0005-0000-0000-0000C4330000}"/>
    <cellStyle name="Input 3 4 3 4 2 2 2 2 3" xfId="13269" xr:uid="{00000000-0005-0000-0000-0000C5330000}"/>
    <cellStyle name="Input 3 4 3 4 2 2 2 2 4" xfId="13270" xr:uid="{00000000-0005-0000-0000-0000C6330000}"/>
    <cellStyle name="Input 3 4 3 4 2 2 2 2 5" xfId="13271" xr:uid="{00000000-0005-0000-0000-0000C7330000}"/>
    <cellStyle name="Input 3 4 3 4 2 2 2 2 6" xfId="13272" xr:uid="{00000000-0005-0000-0000-0000C8330000}"/>
    <cellStyle name="Input 3 4 3 4 2 2 2 3" xfId="13273" xr:uid="{00000000-0005-0000-0000-0000C9330000}"/>
    <cellStyle name="Input 3 4 3 4 2 2 2 3 2" xfId="13274" xr:uid="{00000000-0005-0000-0000-0000CA330000}"/>
    <cellStyle name="Input 3 4 3 4 2 2 2 3 3" xfId="13275" xr:uid="{00000000-0005-0000-0000-0000CB330000}"/>
    <cellStyle name="Input 3 4 3 4 2 2 2 3 4" xfId="13276" xr:uid="{00000000-0005-0000-0000-0000CC330000}"/>
    <cellStyle name="Input 3 4 3 4 2 2 2 4" xfId="13277" xr:uid="{00000000-0005-0000-0000-0000CD330000}"/>
    <cellStyle name="Input 3 4 3 4 2 2 2 5" xfId="13278" xr:uid="{00000000-0005-0000-0000-0000CE330000}"/>
    <cellStyle name="Input 3 4 3 4 2 2 2 6" xfId="13279" xr:uid="{00000000-0005-0000-0000-0000CF330000}"/>
    <cellStyle name="Input 3 4 3 4 2 2 2 7" xfId="13280" xr:uid="{00000000-0005-0000-0000-0000D0330000}"/>
    <cellStyle name="Input 3 4 3 4 2 2 3" xfId="13281" xr:uid="{00000000-0005-0000-0000-0000D1330000}"/>
    <cellStyle name="Input 3 4 3 4 2 2 3 2" xfId="13282" xr:uid="{00000000-0005-0000-0000-0000D2330000}"/>
    <cellStyle name="Input 3 4 3 4 2 2 3 2 2" xfId="13283" xr:uid="{00000000-0005-0000-0000-0000D3330000}"/>
    <cellStyle name="Input 3 4 3 4 2 2 3 2 3" xfId="13284" xr:uid="{00000000-0005-0000-0000-0000D4330000}"/>
    <cellStyle name="Input 3 4 3 4 2 2 3 2 4" xfId="13285" xr:uid="{00000000-0005-0000-0000-0000D5330000}"/>
    <cellStyle name="Input 3 4 3 4 2 2 3 3" xfId="13286" xr:uid="{00000000-0005-0000-0000-0000D6330000}"/>
    <cellStyle name="Input 3 4 3 4 2 2 3 4" xfId="13287" xr:uid="{00000000-0005-0000-0000-0000D7330000}"/>
    <cellStyle name="Input 3 4 3 4 2 2 3 5" xfId="13288" xr:uid="{00000000-0005-0000-0000-0000D8330000}"/>
    <cellStyle name="Input 3 4 3 4 2 2 3 6" xfId="13289" xr:uid="{00000000-0005-0000-0000-0000D9330000}"/>
    <cellStyle name="Input 3 4 3 4 2 2 4" xfId="13290" xr:uid="{00000000-0005-0000-0000-0000DA330000}"/>
    <cellStyle name="Input 3 4 3 4 2 2 4 2" xfId="13291" xr:uid="{00000000-0005-0000-0000-0000DB330000}"/>
    <cellStyle name="Input 3 4 3 4 2 2 4 2 2" xfId="13292" xr:uid="{00000000-0005-0000-0000-0000DC330000}"/>
    <cellStyle name="Input 3 4 3 4 2 2 4 2 3" xfId="13293" xr:uid="{00000000-0005-0000-0000-0000DD330000}"/>
    <cellStyle name="Input 3 4 3 4 2 2 4 2 4" xfId="13294" xr:uid="{00000000-0005-0000-0000-0000DE330000}"/>
    <cellStyle name="Input 3 4 3 4 2 2 4 3" xfId="13295" xr:uid="{00000000-0005-0000-0000-0000DF330000}"/>
    <cellStyle name="Input 3 4 3 4 2 2 4 4" xfId="13296" xr:uid="{00000000-0005-0000-0000-0000E0330000}"/>
    <cellStyle name="Input 3 4 3 4 2 2 4 5" xfId="13297" xr:uid="{00000000-0005-0000-0000-0000E1330000}"/>
    <cellStyle name="Input 3 4 3 4 2 2 4 6" xfId="13298" xr:uid="{00000000-0005-0000-0000-0000E2330000}"/>
    <cellStyle name="Input 3 4 3 4 2 2 5" xfId="13299" xr:uid="{00000000-0005-0000-0000-0000E3330000}"/>
    <cellStyle name="Input 3 4 3 4 2 2 5 2" xfId="13300" xr:uid="{00000000-0005-0000-0000-0000E4330000}"/>
    <cellStyle name="Input 3 4 3 4 2 2 5 3" xfId="13301" xr:uid="{00000000-0005-0000-0000-0000E5330000}"/>
    <cellStyle name="Input 3 4 3 4 2 2 5 4" xfId="13302" xr:uid="{00000000-0005-0000-0000-0000E6330000}"/>
    <cellStyle name="Input 3 4 3 4 2 2 6" xfId="13303" xr:uid="{00000000-0005-0000-0000-0000E7330000}"/>
    <cellStyle name="Input 3 4 3 4 2 2 6 2" xfId="13304" xr:uid="{00000000-0005-0000-0000-0000E8330000}"/>
    <cellStyle name="Input 3 4 3 4 2 2 6 3" xfId="13305" xr:uid="{00000000-0005-0000-0000-0000E9330000}"/>
    <cellStyle name="Input 3 4 3 4 2 2 6 4" xfId="13306" xr:uid="{00000000-0005-0000-0000-0000EA330000}"/>
    <cellStyle name="Input 3 4 3 4 2 2 7" xfId="13307" xr:uid="{00000000-0005-0000-0000-0000EB330000}"/>
    <cellStyle name="Input 3 4 3 4 2 2 8" xfId="13308" xr:uid="{00000000-0005-0000-0000-0000EC330000}"/>
    <cellStyle name="Input 3 4 3 4 2 2 9" xfId="13309" xr:uid="{00000000-0005-0000-0000-0000ED330000}"/>
    <cellStyle name="Input 3 4 3 4 2 3" xfId="13310" xr:uid="{00000000-0005-0000-0000-0000EE330000}"/>
    <cellStyle name="Input 3 4 3 4 2 3 2" xfId="13311" xr:uid="{00000000-0005-0000-0000-0000EF330000}"/>
    <cellStyle name="Input 3 4 3 4 2 3 2 2" xfId="13312" xr:uid="{00000000-0005-0000-0000-0000F0330000}"/>
    <cellStyle name="Input 3 4 3 4 2 3 2 2 2" xfId="13313" xr:uid="{00000000-0005-0000-0000-0000F1330000}"/>
    <cellStyle name="Input 3 4 3 4 2 3 2 2 3" xfId="13314" xr:uid="{00000000-0005-0000-0000-0000F2330000}"/>
    <cellStyle name="Input 3 4 3 4 2 3 2 2 4" xfId="13315" xr:uid="{00000000-0005-0000-0000-0000F3330000}"/>
    <cellStyle name="Input 3 4 3 4 2 3 2 3" xfId="13316" xr:uid="{00000000-0005-0000-0000-0000F4330000}"/>
    <cellStyle name="Input 3 4 3 4 2 3 2 4" xfId="13317" xr:uid="{00000000-0005-0000-0000-0000F5330000}"/>
    <cellStyle name="Input 3 4 3 4 2 3 2 5" xfId="13318" xr:uid="{00000000-0005-0000-0000-0000F6330000}"/>
    <cellStyle name="Input 3 4 3 4 2 3 2 6" xfId="13319" xr:uid="{00000000-0005-0000-0000-0000F7330000}"/>
    <cellStyle name="Input 3 4 3 4 2 3 3" xfId="13320" xr:uid="{00000000-0005-0000-0000-0000F8330000}"/>
    <cellStyle name="Input 3 4 3 4 2 3 3 2" xfId="13321" xr:uid="{00000000-0005-0000-0000-0000F9330000}"/>
    <cellStyle name="Input 3 4 3 4 2 3 3 2 2" xfId="13322" xr:uid="{00000000-0005-0000-0000-0000FA330000}"/>
    <cellStyle name="Input 3 4 3 4 2 3 3 2 3" xfId="13323" xr:uid="{00000000-0005-0000-0000-0000FB330000}"/>
    <cellStyle name="Input 3 4 3 4 2 3 3 2 4" xfId="13324" xr:uid="{00000000-0005-0000-0000-0000FC330000}"/>
    <cellStyle name="Input 3 4 3 4 2 3 3 3" xfId="13325" xr:uid="{00000000-0005-0000-0000-0000FD330000}"/>
    <cellStyle name="Input 3 4 3 4 2 3 3 4" xfId="13326" xr:uid="{00000000-0005-0000-0000-0000FE330000}"/>
    <cellStyle name="Input 3 4 3 4 2 3 3 5" xfId="13327" xr:uid="{00000000-0005-0000-0000-0000FF330000}"/>
    <cellStyle name="Input 3 4 3 4 2 3 3 6" xfId="13328" xr:uid="{00000000-0005-0000-0000-000000340000}"/>
    <cellStyle name="Input 3 4 3 4 2 3 4" xfId="13329" xr:uid="{00000000-0005-0000-0000-000001340000}"/>
    <cellStyle name="Input 3 4 3 4 2 3 4 2" xfId="13330" xr:uid="{00000000-0005-0000-0000-000002340000}"/>
    <cellStyle name="Input 3 4 3 4 2 3 4 3" xfId="13331" xr:uid="{00000000-0005-0000-0000-000003340000}"/>
    <cellStyle name="Input 3 4 3 4 2 3 4 4" xfId="13332" xr:uid="{00000000-0005-0000-0000-000004340000}"/>
    <cellStyle name="Input 3 4 3 4 2 3 5" xfId="13333" xr:uid="{00000000-0005-0000-0000-000005340000}"/>
    <cellStyle name="Input 3 4 3 4 2 3 5 2" xfId="13334" xr:uid="{00000000-0005-0000-0000-000006340000}"/>
    <cellStyle name="Input 3 4 3 4 2 3 5 3" xfId="13335" xr:uid="{00000000-0005-0000-0000-000007340000}"/>
    <cellStyle name="Input 3 4 3 4 2 3 5 4" xfId="13336" xr:uid="{00000000-0005-0000-0000-000008340000}"/>
    <cellStyle name="Input 3 4 3 4 2 3 6" xfId="13337" xr:uid="{00000000-0005-0000-0000-000009340000}"/>
    <cellStyle name="Input 3 4 3 4 2 3 7" xfId="13338" xr:uid="{00000000-0005-0000-0000-00000A340000}"/>
    <cellStyle name="Input 3 4 3 4 2 3 8" xfId="13339" xr:uid="{00000000-0005-0000-0000-00000B340000}"/>
    <cellStyle name="Input 3 4 3 4 2 4" xfId="13340" xr:uid="{00000000-0005-0000-0000-00000C340000}"/>
    <cellStyle name="Input 3 4 3 4 2 4 2" xfId="13341" xr:uid="{00000000-0005-0000-0000-00000D340000}"/>
    <cellStyle name="Input 3 4 3 4 2 4 2 2" xfId="13342" xr:uid="{00000000-0005-0000-0000-00000E340000}"/>
    <cellStyle name="Input 3 4 3 4 2 4 2 2 2" xfId="13343" xr:uid="{00000000-0005-0000-0000-00000F340000}"/>
    <cellStyle name="Input 3 4 3 4 2 4 2 2 3" xfId="13344" xr:uid="{00000000-0005-0000-0000-000010340000}"/>
    <cellStyle name="Input 3 4 3 4 2 4 2 2 4" xfId="13345" xr:uid="{00000000-0005-0000-0000-000011340000}"/>
    <cellStyle name="Input 3 4 3 4 2 4 2 3" xfId="13346" xr:uid="{00000000-0005-0000-0000-000012340000}"/>
    <cellStyle name="Input 3 4 3 4 2 4 2 4" xfId="13347" xr:uid="{00000000-0005-0000-0000-000013340000}"/>
    <cellStyle name="Input 3 4 3 4 2 4 2 5" xfId="13348" xr:uid="{00000000-0005-0000-0000-000014340000}"/>
    <cellStyle name="Input 3 4 3 4 2 4 2 6" xfId="13349" xr:uid="{00000000-0005-0000-0000-000015340000}"/>
    <cellStyle name="Input 3 4 3 4 2 4 3" xfId="13350" xr:uid="{00000000-0005-0000-0000-000016340000}"/>
    <cellStyle name="Input 3 4 3 4 2 4 3 2" xfId="13351" xr:uid="{00000000-0005-0000-0000-000017340000}"/>
    <cellStyle name="Input 3 4 3 4 2 4 3 2 2" xfId="13352" xr:uid="{00000000-0005-0000-0000-000018340000}"/>
    <cellStyle name="Input 3 4 3 4 2 4 3 2 3" xfId="13353" xr:uid="{00000000-0005-0000-0000-000019340000}"/>
    <cellStyle name="Input 3 4 3 4 2 4 3 2 4" xfId="13354" xr:uid="{00000000-0005-0000-0000-00001A340000}"/>
    <cellStyle name="Input 3 4 3 4 2 4 3 3" xfId="13355" xr:uid="{00000000-0005-0000-0000-00001B340000}"/>
    <cellStyle name="Input 3 4 3 4 2 4 3 4" xfId="13356" xr:uid="{00000000-0005-0000-0000-00001C340000}"/>
    <cellStyle name="Input 3 4 3 4 2 4 3 5" xfId="13357" xr:uid="{00000000-0005-0000-0000-00001D340000}"/>
    <cellStyle name="Input 3 4 3 4 2 4 3 6" xfId="13358" xr:uid="{00000000-0005-0000-0000-00001E340000}"/>
    <cellStyle name="Input 3 4 3 4 2 4 4" xfId="13359" xr:uid="{00000000-0005-0000-0000-00001F340000}"/>
    <cellStyle name="Input 3 4 3 4 2 4 4 2" xfId="13360" xr:uid="{00000000-0005-0000-0000-000020340000}"/>
    <cellStyle name="Input 3 4 3 4 2 4 4 3" xfId="13361" xr:uid="{00000000-0005-0000-0000-000021340000}"/>
    <cellStyle name="Input 3 4 3 4 2 4 4 4" xfId="13362" xr:uid="{00000000-0005-0000-0000-000022340000}"/>
    <cellStyle name="Input 3 4 3 4 2 4 5" xfId="13363" xr:uid="{00000000-0005-0000-0000-000023340000}"/>
    <cellStyle name="Input 3 4 3 4 2 4 5 2" xfId="13364" xr:uid="{00000000-0005-0000-0000-000024340000}"/>
    <cellStyle name="Input 3 4 3 4 2 4 5 3" xfId="13365" xr:uid="{00000000-0005-0000-0000-000025340000}"/>
    <cellStyle name="Input 3 4 3 4 2 4 5 4" xfId="13366" xr:uid="{00000000-0005-0000-0000-000026340000}"/>
    <cellStyle name="Input 3 4 3 4 2 4 6" xfId="13367" xr:uid="{00000000-0005-0000-0000-000027340000}"/>
    <cellStyle name="Input 3 4 3 4 2 4 7" xfId="13368" xr:uid="{00000000-0005-0000-0000-000028340000}"/>
    <cellStyle name="Input 3 4 3 4 2 4 8" xfId="13369" xr:uid="{00000000-0005-0000-0000-000029340000}"/>
    <cellStyle name="Input 3 4 3 4 2 5" xfId="13370" xr:uid="{00000000-0005-0000-0000-00002A340000}"/>
    <cellStyle name="Input 3 4 3 4 2 5 10" xfId="13371" xr:uid="{00000000-0005-0000-0000-00002B340000}"/>
    <cellStyle name="Input 3 4 3 4 2 5 2" xfId="13372" xr:uid="{00000000-0005-0000-0000-00002C340000}"/>
    <cellStyle name="Input 3 4 3 4 2 5 2 2" xfId="13373" xr:uid="{00000000-0005-0000-0000-00002D340000}"/>
    <cellStyle name="Input 3 4 3 4 2 5 2 2 2" xfId="13374" xr:uid="{00000000-0005-0000-0000-00002E340000}"/>
    <cellStyle name="Input 3 4 3 4 2 5 2 2 3" xfId="13375" xr:uid="{00000000-0005-0000-0000-00002F340000}"/>
    <cellStyle name="Input 3 4 3 4 2 5 2 2 4" xfId="13376" xr:uid="{00000000-0005-0000-0000-000030340000}"/>
    <cellStyle name="Input 3 4 3 4 2 5 2 3" xfId="13377" xr:uid="{00000000-0005-0000-0000-000031340000}"/>
    <cellStyle name="Input 3 4 3 4 2 5 2 4" xfId="13378" xr:uid="{00000000-0005-0000-0000-000032340000}"/>
    <cellStyle name="Input 3 4 3 4 2 5 2 5" xfId="13379" xr:uid="{00000000-0005-0000-0000-000033340000}"/>
    <cellStyle name="Input 3 4 3 4 2 5 2 6" xfId="13380" xr:uid="{00000000-0005-0000-0000-000034340000}"/>
    <cellStyle name="Input 3 4 3 4 2 5 3" xfId="13381" xr:uid="{00000000-0005-0000-0000-000035340000}"/>
    <cellStyle name="Input 3 4 3 4 2 5 3 2" xfId="13382" xr:uid="{00000000-0005-0000-0000-000036340000}"/>
    <cellStyle name="Input 3 4 3 4 2 5 3 2 2" xfId="13383" xr:uid="{00000000-0005-0000-0000-000037340000}"/>
    <cellStyle name="Input 3 4 3 4 2 5 3 2 3" xfId="13384" xr:uid="{00000000-0005-0000-0000-000038340000}"/>
    <cellStyle name="Input 3 4 3 4 2 5 3 2 4" xfId="13385" xr:uid="{00000000-0005-0000-0000-000039340000}"/>
    <cellStyle name="Input 3 4 3 4 2 5 3 3" xfId="13386" xr:uid="{00000000-0005-0000-0000-00003A340000}"/>
    <cellStyle name="Input 3 4 3 4 2 5 3 4" xfId="13387" xr:uid="{00000000-0005-0000-0000-00003B340000}"/>
    <cellStyle name="Input 3 4 3 4 2 5 3 5" xfId="13388" xr:uid="{00000000-0005-0000-0000-00003C340000}"/>
    <cellStyle name="Input 3 4 3 4 2 5 3 6" xfId="13389" xr:uid="{00000000-0005-0000-0000-00003D340000}"/>
    <cellStyle name="Input 3 4 3 4 2 5 4" xfId="13390" xr:uid="{00000000-0005-0000-0000-00003E340000}"/>
    <cellStyle name="Input 3 4 3 4 2 5 4 2" xfId="13391" xr:uid="{00000000-0005-0000-0000-00003F340000}"/>
    <cellStyle name="Input 3 4 3 4 2 5 4 2 2" xfId="13392" xr:uid="{00000000-0005-0000-0000-000040340000}"/>
    <cellStyle name="Input 3 4 3 4 2 5 4 2 3" xfId="13393" xr:uid="{00000000-0005-0000-0000-000041340000}"/>
    <cellStyle name="Input 3 4 3 4 2 5 4 2 4" xfId="13394" xr:uid="{00000000-0005-0000-0000-000042340000}"/>
    <cellStyle name="Input 3 4 3 4 2 5 4 3" xfId="13395" xr:uid="{00000000-0005-0000-0000-000043340000}"/>
    <cellStyle name="Input 3 4 3 4 2 5 4 4" xfId="13396" xr:uid="{00000000-0005-0000-0000-000044340000}"/>
    <cellStyle name="Input 3 4 3 4 2 5 4 5" xfId="13397" xr:uid="{00000000-0005-0000-0000-000045340000}"/>
    <cellStyle name="Input 3 4 3 4 2 5 4 6" xfId="13398" xr:uid="{00000000-0005-0000-0000-000046340000}"/>
    <cellStyle name="Input 3 4 3 4 2 5 5" xfId="13399" xr:uid="{00000000-0005-0000-0000-000047340000}"/>
    <cellStyle name="Input 3 4 3 4 2 5 5 2" xfId="13400" xr:uid="{00000000-0005-0000-0000-000048340000}"/>
    <cellStyle name="Input 3 4 3 4 2 5 5 3" xfId="13401" xr:uid="{00000000-0005-0000-0000-000049340000}"/>
    <cellStyle name="Input 3 4 3 4 2 5 5 4" xfId="13402" xr:uid="{00000000-0005-0000-0000-00004A340000}"/>
    <cellStyle name="Input 3 4 3 4 2 5 6" xfId="13403" xr:uid="{00000000-0005-0000-0000-00004B340000}"/>
    <cellStyle name="Input 3 4 3 4 2 5 6 2" xfId="13404" xr:uid="{00000000-0005-0000-0000-00004C340000}"/>
    <cellStyle name="Input 3 4 3 4 2 5 6 3" xfId="13405" xr:uid="{00000000-0005-0000-0000-00004D340000}"/>
    <cellStyle name="Input 3 4 3 4 2 5 6 4" xfId="13406" xr:uid="{00000000-0005-0000-0000-00004E340000}"/>
    <cellStyle name="Input 3 4 3 4 2 5 7" xfId="13407" xr:uid="{00000000-0005-0000-0000-00004F340000}"/>
    <cellStyle name="Input 3 4 3 4 2 5 8" xfId="13408" xr:uid="{00000000-0005-0000-0000-000050340000}"/>
    <cellStyle name="Input 3 4 3 4 2 5 9" xfId="13409" xr:uid="{00000000-0005-0000-0000-000051340000}"/>
    <cellStyle name="Input 3 4 3 4 2 6" xfId="13410" xr:uid="{00000000-0005-0000-0000-000052340000}"/>
    <cellStyle name="Input 3 4 3 4 2 6 2" xfId="13411" xr:uid="{00000000-0005-0000-0000-000053340000}"/>
    <cellStyle name="Input 3 4 3 4 2 6 2 2" xfId="13412" xr:uid="{00000000-0005-0000-0000-000054340000}"/>
    <cellStyle name="Input 3 4 3 4 2 6 2 2 2" xfId="13413" xr:uid="{00000000-0005-0000-0000-000055340000}"/>
    <cellStyle name="Input 3 4 3 4 2 6 2 2 3" xfId="13414" xr:uid="{00000000-0005-0000-0000-000056340000}"/>
    <cellStyle name="Input 3 4 3 4 2 6 2 2 4" xfId="13415" xr:uid="{00000000-0005-0000-0000-000057340000}"/>
    <cellStyle name="Input 3 4 3 4 2 6 2 3" xfId="13416" xr:uid="{00000000-0005-0000-0000-000058340000}"/>
    <cellStyle name="Input 3 4 3 4 2 6 2 4" xfId="13417" xr:uid="{00000000-0005-0000-0000-000059340000}"/>
    <cellStyle name="Input 3 4 3 4 2 6 2 5" xfId="13418" xr:uid="{00000000-0005-0000-0000-00005A340000}"/>
    <cellStyle name="Input 3 4 3 4 2 6 2 6" xfId="13419" xr:uid="{00000000-0005-0000-0000-00005B340000}"/>
    <cellStyle name="Input 3 4 3 4 2 6 3" xfId="13420" xr:uid="{00000000-0005-0000-0000-00005C340000}"/>
    <cellStyle name="Input 3 4 3 4 2 6 3 2" xfId="13421" xr:uid="{00000000-0005-0000-0000-00005D340000}"/>
    <cellStyle name="Input 3 4 3 4 2 6 3 2 2" xfId="13422" xr:uid="{00000000-0005-0000-0000-00005E340000}"/>
    <cellStyle name="Input 3 4 3 4 2 6 3 2 3" xfId="13423" xr:uid="{00000000-0005-0000-0000-00005F340000}"/>
    <cellStyle name="Input 3 4 3 4 2 6 3 2 4" xfId="13424" xr:uid="{00000000-0005-0000-0000-000060340000}"/>
    <cellStyle name="Input 3 4 3 4 2 6 3 3" xfId="13425" xr:uid="{00000000-0005-0000-0000-000061340000}"/>
    <cellStyle name="Input 3 4 3 4 2 6 3 4" xfId="13426" xr:uid="{00000000-0005-0000-0000-000062340000}"/>
    <cellStyle name="Input 3 4 3 4 2 6 3 5" xfId="13427" xr:uid="{00000000-0005-0000-0000-000063340000}"/>
    <cellStyle name="Input 3 4 3 4 2 6 3 6" xfId="13428" xr:uid="{00000000-0005-0000-0000-000064340000}"/>
    <cellStyle name="Input 3 4 3 4 2 6 4" xfId="13429" xr:uid="{00000000-0005-0000-0000-000065340000}"/>
    <cellStyle name="Input 3 4 3 4 2 6 4 2" xfId="13430" xr:uid="{00000000-0005-0000-0000-000066340000}"/>
    <cellStyle name="Input 3 4 3 4 2 6 4 3" xfId="13431" xr:uid="{00000000-0005-0000-0000-000067340000}"/>
    <cellStyle name="Input 3 4 3 4 2 6 4 4" xfId="13432" xr:uid="{00000000-0005-0000-0000-000068340000}"/>
    <cellStyle name="Input 3 4 3 4 2 6 5" xfId="13433" xr:uid="{00000000-0005-0000-0000-000069340000}"/>
    <cellStyle name="Input 3 4 3 4 2 6 5 2" xfId="13434" xr:uid="{00000000-0005-0000-0000-00006A340000}"/>
    <cellStyle name="Input 3 4 3 4 2 6 5 3" xfId="13435" xr:uid="{00000000-0005-0000-0000-00006B340000}"/>
    <cellStyle name="Input 3 4 3 4 2 6 5 4" xfId="13436" xr:uid="{00000000-0005-0000-0000-00006C340000}"/>
    <cellStyle name="Input 3 4 3 4 2 6 6" xfId="13437" xr:uid="{00000000-0005-0000-0000-00006D340000}"/>
    <cellStyle name="Input 3 4 3 4 2 6 7" xfId="13438" xr:uid="{00000000-0005-0000-0000-00006E340000}"/>
    <cellStyle name="Input 3 4 3 4 2 6 8" xfId="13439" xr:uid="{00000000-0005-0000-0000-00006F340000}"/>
    <cellStyle name="Input 3 4 3 4 2 7" xfId="13440" xr:uid="{00000000-0005-0000-0000-000070340000}"/>
    <cellStyle name="Input 3 4 3 4 2 7 2" xfId="13441" xr:uid="{00000000-0005-0000-0000-000071340000}"/>
    <cellStyle name="Input 3 4 3 4 2 7 2 2" xfId="13442" xr:uid="{00000000-0005-0000-0000-000072340000}"/>
    <cellStyle name="Input 3 4 3 4 2 7 2 2 2" xfId="13443" xr:uid="{00000000-0005-0000-0000-000073340000}"/>
    <cellStyle name="Input 3 4 3 4 2 7 2 2 3" xfId="13444" xr:uid="{00000000-0005-0000-0000-000074340000}"/>
    <cellStyle name="Input 3 4 3 4 2 7 2 2 4" xfId="13445" xr:uid="{00000000-0005-0000-0000-000075340000}"/>
    <cellStyle name="Input 3 4 3 4 2 7 2 3" xfId="13446" xr:uid="{00000000-0005-0000-0000-000076340000}"/>
    <cellStyle name="Input 3 4 3 4 2 7 2 4" xfId="13447" xr:uid="{00000000-0005-0000-0000-000077340000}"/>
    <cellStyle name="Input 3 4 3 4 2 7 2 5" xfId="13448" xr:uid="{00000000-0005-0000-0000-000078340000}"/>
    <cellStyle name="Input 3 4 3 4 2 7 2 6" xfId="13449" xr:uid="{00000000-0005-0000-0000-000079340000}"/>
    <cellStyle name="Input 3 4 3 4 2 7 3" xfId="13450" xr:uid="{00000000-0005-0000-0000-00007A340000}"/>
    <cellStyle name="Input 3 4 3 4 2 7 3 2" xfId="13451" xr:uid="{00000000-0005-0000-0000-00007B340000}"/>
    <cellStyle name="Input 3 4 3 4 2 7 3 3" xfId="13452" xr:uid="{00000000-0005-0000-0000-00007C340000}"/>
    <cellStyle name="Input 3 4 3 4 2 7 3 4" xfId="13453" xr:uid="{00000000-0005-0000-0000-00007D340000}"/>
    <cellStyle name="Input 3 4 3 4 2 7 4" xfId="13454" xr:uid="{00000000-0005-0000-0000-00007E340000}"/>
    <cellStyle name="Input 3 4 3 4 2 7 5" xfId="13455" xr:uid="{00000000-0005-0000-0000-00007F340000}"/>
    <cellStyle name="Input 3 4 3 4 2 7 6" xfId="13456" xr:uid="{00000000-0005-0000-0000-000080340000}"/>
    <cellStyle name="Input 3 4 3 4 2 7 7" xfId="13457" xr:uid="{00000000-0005-0000-0000-000081340000}"/>
    <cellStyle name="Input 3 4 3 4 2 8" xfId="13458" xr:uid="{00000000-0005-0000-0000-000082340000}"/>
    <cellStyle name="Input 3 4 3 4 2 8 2" xfId="13459" xr:uid="{00000000-0005-0000-0000-000083340000}"/>
    <cellStyle name="Input 3 4 3 4 2 8 2 2" xfId="13460" xr:uid="{00000000-0005-0000-0000-000084340000}"/>
    <cellStyle name="Input 3 4 3 4 2 8 2 3" xfId="13461" xr:uid="{00000000-0005-0000-0000-000085340000}"/>
    <cellStyle name="Input 3 4 3 4 2 8 2 4" xfId="13462" xr:uid="{00000000-0005-0000-0000-000086340000}"/>
    <cellStyle name="Input 3 4 3 4 2 8 3" xfId="13463" xr:uid="{00000000-0005-0000-0000-000087340000}"/>
    <cellStyle name="Input 3 4 3 4 2 8 4" xfId="13464" xr:uid="{00000000-0005-0000-0000-000088340000}"/>
    <cellStyle name="Input 3 4 3 4 2 8 5" xfId="13465" xr:uid="{00000000-0005-0000-0000-000089340000}"/>
    <cellStyle name="Input 3 4 3 4 2 8 6" xfId="13466" xr:uid="{00000000-0005-0000-0000-00008A340000}"/>
    <cellStyle name="Input 3 4 3 4 2 9" xfId="13467" xr:uid="{00000000-0005-0000-0000-00008B340000}"/>
    <cellStyle name="Input 3 4 3 4 2 9 2" xfId="13468" xr:uid="{00000000-0005-0000-0000-00008C340000}"/>
    <cellStyle name="Input 3 4 3 4 2 9 2 2" xfId="13469" xr:uid="{00000000-0005-0000-0000-00008D340000}"/>
    <cellStyle name="Input 3 4 3 4 2 9 2 3" xfId="13470" xr:uid="{00000000-0005-0000-0000-00008E340000}"/>
    <cellStyle name="Input 3 4 3 4 2 9 2 4" xfId="13471" xr:uid="{00000000-0005-0000-0000-00008F340000}"/>
    <cellStyle name="Input 3 4 3 4 2 9 3" xfId="13472" xr:uid="{00000000-0005-0000-0000-000090340000}"/>
    <cellStyle name="Input 3 4 3 4 2 9 4" xfId="13473" xr:uid="{00000000-0005-0000-0000-000091340000}"/>
    <cellStyle name="Input 3 4 3 4 2 9 5" xfId="13474" xr:uid="{00000000-0005-0000-0000-000092340000}"/>
    <cellStyle name="Input 3 4 3 4 2 9 6" xfId="13475" xr:uid="{00000000-0005-0000-0000-000093340000}"/>
    <cellStyle name="Input 3 4 3 4 3" xfId="13476" xr:uid="{00000000-0005-0000-0000-000094340000}"/>
    <cellStyle name="Input 3 4 3 4 3 2" xfId="13477" xr:uid="{00000000-0005-0000-0000-000095340000}"/>
    <cellStyle name="Input 3 4 3 4 3 2 2" xfId="13478" xr:uid="{00000000-0005-0000-0000-000096340000}"/>
    <cellStyle name="Input 3 4 3 4 3 2 3" xfId="13479" xr:uid="{00000000-0005-0000-0000-000097340000}"/>
    <cellStyle name="Input 3 4 3 4 3 2 4" xfId="13480" xr:uid="{00000000-0005-0000-0000-000098340000}"/>
    <cellStyle name="Input 3 4 3 4 3 3" xfId="13481" xr:uid="{00000000-0005-0000-0000-000099340000}"/>
    <cellStyle name="Input 3 4 3 4 3 4" xfId="13482" xr:uid="{00000000-0005-0000-0000-00009A340000}"/>
    <cellStyle name="Input 3 4 3 4 3 5" xfId="13483" xr:uid="{00000000-0005-0000-0000-00009B340000}"/>
    <cellStyle name="Input 3 4 3 4 3 6" xfId="13484" xr:uid="{00000000-0005-0000-0000-00009C340000}"/>
    <cellStyle name="Input 3 4 3 4 4" xfId="13485" xr:uid="{00000000-0005-0000-0000-00009D340000}"/>
    <cellStyle name="Input 3 4 3 4 4 2" xfId="13486" xr:uid="{00000000-0005-0000-0000-00009E340000}"/>
    <cellStyle name="Input 3 4 3 4 4 3" xfId="13487" xr:uid="{00000000-0005-0000-0000-00009F340000}"/>
    <cellStyle name="Input 3 4 3 4 4 4" xfId="13488" xr:uid="{00000000-0005-0000-0000-0000A0340000}"/>
    <cellStyle name="Input 3 4 3 4 5" xfId="13489" xr:uid="{00000000-0005-0000-0000-0000A1340000}"/>
    <cellStyle name="Input 3 4 3 4 6" xfId="13490" xr:uid="{00000000-0005-0000-0000-0000A2340000}"/>
    <cellStyle name="Input 3 4 3 4 7" xfId="13491" xr:uid="{00000000-0005-0000-0000-0000A3340000}"/>
    <cellStyle name="Input 3 4 3 5" xfId="13492" xr:uid="{00000000-0005-0000-0000-0000A4340000}"/>
    <cellStyle name="Input 3 4 3 5 2" xfId="13493" xr:uid="{00000000-0005-0000-0000-0000A5340000}"/>
    <cellStyle name="Input 3 4 3 5 2 10" xfId="13494" xr:uid="{00000000-0005-0000-0000-0000A6340000}"/>
    <cellStyle name="Input 3 4 3 5 2 10 2" xfId="13495" xr:uid="{00000000-0005-0000-0000-0000A7340000}"/>
    <cellStyle name="Input 3 4 3 5 2 10 3" xfId="13496" xr:uid="{00000000-0005-0000-0000-0000A8340000}"/>
    <cellStyle name="Input 3 4 3 5 2 10 4" xfId="13497" xr:uid="{00000000-0005-0000-0000-0000A9340000}"/>
    <cellStyle name="Input 3 4 3 5 2 11" xfId="13498" xr:uid="{00000000-0005-0000-0000-0000AA340000}"/>
    <cellStyle name="Input 3 4 3 5 2 11 2" xfId="13499" xr:uid="{00000000-0005-0000-0000-0000AB340000}"/>
    <cellStyle name="Input 3 4 3 5 2 11 3" xfId="13500" xr:uid="{00000000-0005-0000-0000-0000AC340000}"/>
    <cellStyle name="Input 3 4 3 5 2 11 4" xfId="13501" xr:uid="{00000000-0005-0000-0000-0000AD340000}"/>
    <cellStyle name="Input 3 4 3 5 2 12" xfId="13502" xr:uid="{00000000-0005-0000-0000-0000AE340000}"/>
    <cellStyle name="Input 3 4 3 5 2 13" xfId="13503" xr:uid="{00000000-0005-0000-0000-0000AF340000}"/>
    <cellStyle name="Input 3 4 3 5 2 14" xfId="13504" xr:uid="{00000000-0005-0000-0000-0000B0340000}"/>
    <cellStyle name="Input 3 4 3 5 2 2" xfId="13505" xr:uid="{00000000-0005-0000-0000-0000B1340000}"/>
    <cellStyle name="Input 3 4 3 5 2 2 2" xfId="13506" xr:uid="{00000000-0005-0000-0000-0000B2340000}"/>
    <cellStyle name="Input 3 4 3 5 2 2 2 2" xfId="13507" xr:uid="{00000000-0005-0000-0000-0000B3340000}"/>
    <cellStyle name="Input 3 4 3 5 2 2 2 2 2" xfId="13508" xr:uid="{00000000-0005-0000-0000-0000B4340000}"/>
    <cellStyle name="Input 3 4 3 5 2 2 2 2 2 2" xfId="13509" xr:uid="{00000000-0005-0000-0000-0000B5340000}"/>
    <cellStyle name="Input 3 4 3 5 2 2 2 2 2 3" xfId="13510" xr:uid="{00000000-0005-0000-0000-0000B6340000}"/>
    <cellStyle name="Input 3 4 3 5 2 2 2 2 2 4" xfId="13511" xr:uid="{00000000-0005-0000-0000-0000B7340000}"/>
    <cellStyle name="Input 3 4 3 5 2 2 2 2 3" xfId="13512" xr:uid="{00000000-0005-0000-0000-0000B8340000}"/>
    <cellStyle name="Input 3 4 3 5 2 2 2 2 4" xfId="13513" xr:uid="{00000000-0005-0000-0000-0000B9340000}"/>
    <cellStyle name="Input 3 4 3 5 2 2 2 2 5" xfId="13514" xr:uid="{00000000-0005-0000-0000-0000BA340000}"/>
    <cellStyle name="Input 3 4 3 5 2 2 2 2 6" xfId="13515" xr:uid="{00000000-0005-0000-0000-0000BB340000}"/>
    <cellStyle name="Input 3 4 3 5 2 2 2 3" xfId="13516" xr:uid="{00000000-0005-0000-0000-0000BC340000}"/>
    <cellStyle name="Input 3 4 3 5 2 2 2 3 2" xfId="13517" xr:uid="{00000000-0005-0000-0000-0000BD340000}"/>
    <cellStyle name="Input 3 4 3 5 2 2 2 3 3" xfId="13518" xr:uid="{00000000-0005-0000-0000-0000BE340000}"/>
    <cellStyle name="Input 3 4 3 5 2 2 2 3 4" xfId="13519" xr:uid="{00000000-0005-0000-0000-0000BF340000}"/>
    <cellStyle name="Input 3 4 3 5 2 2 2 4" xfId="13520" xr:uid="{00000000-0005-0000-0000-0000C0340000}"/>
    <cellStyle name="Input 3 4 3 5 2 2 2 5" xfId="13521" xr:uid="{00000000-0005-0000-0000-0000C1340000}"/>
    <cellStyle name="Input 3 4 3 5 2 2 2 6" xfId="13522" xr:uid="{00000000-0005-0000-0000-0000C2340000}"/>
    <cellStyle name="Input 3 4 3 5 2 2 2 7" xfId="13523" xr:uid="{00000000-0005-0000-0000-0000C3340000}"/>
    <cellStyle name="Input 3 4 3 5 2 2 3" xfId="13524" xr:uid="{00000000-0005-0000-0000-0000C4340000}"/>
    <cellStyle name="Input 3 4 3 5 2 2 3 2" xfId="13525" xr:uid="{00000000-0005-0000-0000-0000C5340000}"/>
    <cellStyle name="Input 3 4 3 5 2 2 3 2 2" xfId="13526" xr:uid="{00000000-0005-0000-0000-0000C6340000}"/>
    <cellStyle name="Input 3 4 3 5 2 2 3 2 3" xfId="13527" xr:uid="{00000000-0005-0000-0000-0000C7340000}"/>
    <cellStyle name="Input 3 4 3 5 2 2 3 2 4" xfId="13528" xr:uid="{00000000-0005-0000-0000-0000C8340000}"/>
    <cellStyle name="Input 3 4 3 5 2 2 3 3" xfId="13529" xr:uid="{00000000-0005-0000-0000-0000C9340000}"/>
    <cellStyle name="Input 3 4 3 5 2 2 3 4" xfId="13530" xr:uid="{00000000-0005-0000-0000-0000CA340000}"/>
    <cellStyle name="Input 3 4 3 5 2 2 3 5" xfId="13531" xr:uid="{00000000-0005-0000-0000-0000CB340000}"/>
    <cellStyle name="Input 3 4 3 5 2 2 3 6" xfId="13532" xr:uid="{00000000-0005-0000-0000-0000CC340000}"/>
    <cellStyle name="Input 3 4 3 5 2 2 4" xfId="13533" xr:uid="{00000000-0005-0000-0000-0000CD340000}"/>
    <cellStyle name="Input 3 4 3 5 2 2 4 2" xfId="13534" xr:uid="{00000000-0005-0000-0000-0000CE340000}"/>
    <cellStyle name="Input 3 4 3 5 2 2 4 2 2" xfId="13535" xr:uid="{00000000-0005-0000-0000-0000CF340000}"/>
    <cellStyle name="Input 3 4 3 5 2 2 4 2 3" xfId="13536" xr:uid="{00000000-0005-0000-0000-0000D0340000}"/>
    <cellStyle name="Input 3 4 3 5 2 2 4 2 4" xfId="13537" xr:uid="{00000000-0005-0000-0000-0000D1340000}"/>
    <cellStyle name="Input 3 4 3 5 2 2 4 3" xfId="13538" xr:uid="{00000000-0005-0000-0000-0000D2340000}"/>
    <cellStyle name="Input 3 4 3 5 2 2 4 4" xfId="13539" xr:uid="{00000000-0005-0000-0000-0000D3340000}"/>
    <cellStyle name="Input 3 4 3 5 2 2 4 5" xfId="13540" xr:uid="{00000000-0005-0000-0000-0000D4340000}"/>
    <cellStyle name="Input 3 4 3 5 2 2 4 6" xfId="13541" xr:uid="{00000000-0005-0000-0000-0000D5340000}"/>
    <cellStyle name="Input 3 4 3 5 2 2 5" xfId="13542" xr:uid="{00000000-0005-0000-0000-0000D6340000}"/>
    <cellStyle name="Input 3 4 3 5 2 2 5 2" xfId="13543" xr:uid="{00000000-0005-0000-0000-0000D7340000}"/>
    <cellStyle name="Input 3 4 3 5 2 2 5 3" xfId="13544" xr:uid="{00000000-0005-0000-0000-0000D8340000}"/>
    <cellStyle name="Input 3 4 3 5 2 2 5 4" xfId="13545" xr:uid="{00000000-0005-0000-0000-0000D9340000}"/>
    <cellStyle name="Input 3 4 3 5 2 2 6" xfId="13546" xr:uid="{00000000-0005-0000-0000-0000DA340000}"/>
    <cellStyle name="Input 3 4 3 5 2 2 6 2" xfId="13547" xr:uid="{00000000-0005-0000-0000-0000DB340000}"/>
    <cellStyle name="Input 3 4 3 5 2 2 6 3" xfId="13548" xr:uid="{00000000-0005-0000-0000-0000DC340000}"/>
    <cellStyle name="Input 3 4 3 5 2 2 6 4" xfId="13549" xr:uid="{00000000-0005-0000-0000-0000DD340000}"/>
    <cellStyle name="Input 3 4 3 5 2 2 7" xfId="13550" xr:uid="{00000000-0005-0000-0000-0000DE340000}"/>
    <cellStyle name="Input 3 4 3 5 2 2 8" xfId="13551" xr:uid="{00000000-0005-0000-0000-0000DF340000}"/>
    <cellStyle name="Input 3 4 3 5 2 2 9" xfId="13552" xr:uid="{00000000-0005-0000-0000-0000E0340000}"/>
    <cellStyle name="Input 3 4 3 5 2 3" xfId="13553" xr:uid="{00000000-0005-0000-0000-0000E1340000}"/>
    <cellStyle name="Input 3 4 3 5 2 3 2" xfId="13554" xr:uid="{00000000-0005-0000-0000-0000E2340000}"/>
    <cellStyle name="Input 3 4 3 5 2 3 2 2" xfId="13555" xr:uid="{00000000-0005-0000-0000-0000E3340000}"/>
    <cellStyle name="Input 3 4 3 5 2 3 2 2 2" xfId="13556" xr:uid="{00000000-0005-0000-0000-0000E4340000}"/>
    <cellStyle name="Input 3 4 3 5 2 3 2 2 3" xfId="13557" xr:uid="{00000000-0005-0000-0000-0000E5340000}"/>
    <cellStyle name="Input 3 4 3 5 2 3 2 2 4" xfId="13558" xr:uid="{00000000-0005-0000-0000-0000E6340000}"/>
    <cellStyle name="Input 3 4 3 5 2 3 2 3" xfId="13559" xr:uid="{00000000-0005-0000-0000-0000E7340000}"/>
    <cellStyle name="Input 3 4 3 5 2 3 2 4" xfId="13560" xr:uid="{00000000-0005-0000-0000-0000E8340000}"/>
    <cellStyle name="Input 3 4 3 5 2 3 2 5" xfId="13561" xr:uid="{00000000-0005-0000-0000-0000E9340000}"/>
    <cellStyle name="Input 3 4 3 5 2 3 2 6" xfId="13562" xr:uid="{00000000-0005-0000-0000-0000EA340000}"/>
    <cellStyle name="Input 3 4 3 5 2 3 3" xfId="13563" xr:uid="{00000000-0005-0000-0000-0000EB340000}"/>
    <cellStyle name="Input 3 4 3 5 2 3 3 2" xfId="13564" xr:uid="{00000000-0005-0000-0000-0000EC340000}"/>
    <cellStyle name="Input 3 4 3 5 2 3 3 2 2" xfId="13565" xr:uid="{00000000-0005-0000-0000-0000ED340000}"/>
    <cellStyle name="Input 3 4 3 5 2 3 3 2 3" xfId="13566" xr:uid="{00000000-0005-0000-0000-0000EE340000}"/>
    <cellStyle name="Input 3 4 3 5 2 3 3 2 4" xfId="13567" xr:uid="{00000000-0005-0000-0000-0000EF340000}"/>
    <cellStyle name="Input 3 4 3 5 2 3 3 3" xfId="13568" xr:uid="{00000000-0005-0000-0000-0000F0340000}"/>
    <cellStyle name="Input 3 4 3 5 2 3 3 4" xfId="13569" xr:uid="{00000000-0005-0000-0000-0000F1340000}"/>
    <cellStyle name="Input 3 4 3 5 2 3 3 5" xfId="13570" xr:uid="{00000000-0005-0000-0000-0000F2340000}"/>
    <cellStyle name="Input 3 4 3 5 2 3 3 6" xfId="13571" xr:uid="{00000000-0005-0000-0000-0000F3340000}"/>
    <cellStyle name="Input 3 4 3 5 2 3 4" xfId="13572" xr:uid="{00000000-0005-0000-0000-0000F4340000}"/>
    <cellStyle name="Input 3 4 3 5 2 3 4 2" xfId="13573" xr:uid="{00000000-0005-0000-0000-0000F5340000}"/>
    <cellStyle name="Input 3 4 3 5 2 3 4 3" xfId="13574" xr:uid="{00000000-0005-0000-0000-0000F6340000}"/>
    <cellStyle name="Input 3 4 3 5 2 3 4 4" xfId="13575" xr:uid="{00000000-0005-0000-0000-0000F7340000}"/>
    <cellStyle name="Input 3 4 3 5 2 3 5" xfId="13576" xr:uid="{00000000-0005-0000-0000-0000F8340000}"/>
    <cellStyle name="Input 3 4 3 5 2 3 5 2" xfId="13577" xr:uid="{00000000-0005-0000-0000-0000F9340000}"/>
    <cellStyle name="Input 3 4 3 5 2 3 5 3" xfId="13578" xr:uid="{00000000-0005-0000-0000-0000FA340000}"/>
    <cellStyle name="Input 3 4 3 5 2 3 5 4" xfId="13579" xr:uid="{00000000-0005-0000-0000-0000FB340000}"/>
    <cellStyle name="Input 3 4 3 5 2 3 6" xfId="13580" xr:uid="{00000000-0005-0000-0000-0000FC340000}"/>
    <cellStyle name="Input 3 4 3 5 2 3 7" xfId="13581" xr:uid="{00000000-0005-0000-0000-0000FD340000}"/>
    <cellStyle name="Input 3 4 3 5 2 3 8" xfId="13582" xr:uid="{00000000-0005-0000-0000-0000FE340000}"/>
    <cellStyle name="Input 3 4 3 5 2 4" xfId="13583" xr:uid="{00000000-0005-0000-0000-0000FF340000}"/>
    <cellStyle name="Input 3 4 3 5 2 4 2" xfId="13584" xr:uid="{00000000-0005-0000-0000-000000350000}"/>
    <cellStyle name="Input 3 4 3 5 2 4 2 2" xfId="13585" xr:uid="{00000000-0005-0000-0000-000001350000}"/>
    <cellStyle name="Input 3 4 3 5 2 4 2 2 2" xfId="13586" xr:uid="{00000000-0005-0000-0000-000002350000}"/>
    <cellStyle name="Input 3 4 3 5 2 4 2 2 3" xfId="13587" xr:uid="{00000000-0005-0000-0000-000003350000}"/>
    <cellStyle name="Input 3 4 3 5 2 4 2 2 4" xfId="13588" xr:uid="{00000000-0005-0000-0000-000004350000}"/>
    <cellStyle name="Input 3 4 3 5 2 4 2 3" xfId="13589" xr:uid="{00000000-0005-0000-0000-000005350000}"/>
    <cellStyle name="Input 3 4 3 5 2 4 2 4" xfId="13590" xr:uid="{00000000-0005-0000-0000-000006350000}"/>
    <cellStyle name="Input 3 4 3 5 2 4 2 5" xfId="13591" xr:uid="{00000000-0005-0000-0000-000007350000}"/>
    <cellStyle name="Input 3 4 3 5 2 4 2 6" xfId="13592" xr:uid="{00000000-0005-0000-0000-000008350000}"/>
    <cellStyle name="Input 3 4 3 5 2 4 3" xfId="13593" xr:uid="{00000000-0005-0000-0000-000009350000}"/>
    <cellStyle name="Input 3 4 3 5 2 4 3 2" xfId="13594" xr:uid="{00000000-0005-0000-0000-00000A350000}"/>
    <cellStyle name="Input 3 4 3 5 2 4 3 2 2" xfId="13595" xr:uid="{00000000-0005-0000-0000-00000B350000}"/>
    <cellStyle name="Input 3 4 3 5 2 4 3 2 3" xfId="13596" xr:uid="{00000000-0005-0000-0000-00000C350000}"/>
    <cellStyle name="Input 3 4 3 5 2 4 3 2 4" xfId="13597" xr:uid="{00000000-0005-0000-0000-00000D350000}"/>
    <cellStyle name="Input 3 4 3 5 2 4 3 3" xfId="13598" xr:uid="{00000000-0005-0000-0000-00000E350000}"/>
    <cellStyle name="Input 3 4 3 5 2 4 3 4" xfId="13599" xr:uid="{00000000-0005-0000-0000-00000F350000}"/>
    <cellStyle name="Input 3 4 3 5 2 4 3 5" xfId="13600" xr:uid="{00000000-0005-0000-0000-000010350000}"/>
    <cellStyle name="Input 3 4 3 5 2 4 3 6" xfId="13601" xr:uid="{00000000-0005-0000-0000-000011350000}"/>
    <cellStyle name="Input 3 4 3 5 2 4 4" xfId="13602" xr:uid="{00000000-0005-0000-0000-000012350000}"/>
    <cellStyle name="Input 3 4 3 5 2 4 4 2" xfId="13603" xr:uid="{00000000-0005-0000-0000-000013350000}"/>
    <cellStyle name="Input 3 4 3 5 2 4 4 3" xfId="13604" xr:uid="{00000000-0005-0000-0000-000014350000}"/>
    <cellStyle name="Input 3 4 3 5 2 4 4 4" xfId="13605" xr:uid="{00000000-0005-0000-0000-000015350000}"/>
    <cellStyle name="Input 3 4 3 5 2 4 5" xfId="13606" xr:uid="{00000000-0005-0000-0000-000016350000}"/>
    <cellStyle name="Input 3 4 3 5 2 4 5 2" xfId="13607" xr:uid="{00000000-0005-0000-0000-000017350000}"/>
    <cellStyle name="Input 3 4 3 5 2 4 5 3" xfId="13608" xr:uid="{00000000-0005-0000-0000-000018350000}"/>
    <cellStyle name="Input 3 4 3 5 2 4 5 4" xfId="13609" xr:uid="{00000000-0005-0000-0000-000019350000}"/>
    <cellStyle name="Input 3 4 3 5 2 4 6" xfId="13610" xr:uid="{00000000-0005-0000-0000-00001A350000}"/>
    <cellStyle name="Input 3 4 3 5 2 4 7" xfId="13611" xr:uid="{00000000-0005-0000-0000-00001B350000}"/>
    <cellStyle name="Input 3 4 3 5 2 4 8" xfId="13612" xr:uid="{00000000-0005-0000-0000-00001C350000}"/>
    <cellStyle name="Input 3 4 3 5 2 5" xfId="13613" xr:uid="{00000000-0005-0000-0000-00001D350000}"/>
    <cellStyle name="Input 3 4 3 5 2 5 10" xfId="13614" xr:uid="{00000000-0005-0000-0000-00001E350000}"/>
    <cellStyle name="Input 3 4 3 5 2 5 2" xfId="13615" xr:uid="{00000000-0005-0000-0000-00001F350000}"/>
    <cellStyle name="Input 3 4 3 5 2 5 2 2" xfId="13616" xr:uid="{00000000-0005-0000-0000-000020350000}"/>
    <cellStyle name="Input 3 4 3 5 2 5 2 2 2" xfId="13617" xr:uid="{00000000-0005-0000-0000-000021350000}"/>
    <cellStyle name="Input 3 4 3 5 2 5 2 2 3" xfId="13618" xr:uid="{00000000-0005-0000-0000-000022350000}"/>
    <cellStyle name="Input 3 4 3 5 2 5 2 2 4" xfId="13619" xr:uid="{00000000-0005-0000-0000-000023350000}"/>
    <cellStyle name="Input 3 4 3 5 2 5 2 3" xfId="13620" xr:uid="{00000000-0005-0000-0000-000024350000}"/>
    <cellStyle name="Input 3 4 3 5 2 5 2 4" xfId="13621" xr:uid="{00000000-0005-0000-0000-000025350000}"/>
    <cellStyle name="Input 3 4 3 5 2 5 2 5" xfId="13622" xr:uid="{00000000-0005-0000-0000-000026350000}"/>
    <cellStyle name="Input 3 4 3 5 2 5 2 6" xfId="13623" xr:uid="{00000000-0005-0000-0000-000027350000}"/>
    <cellStyle name="Input 3 4 3 5 2 5 3" xfId="13624" xr:uid="{00000000-0005-0000-0000-000028350000}"/>
    <cellStyle name="Input 3 4 3 5 2 5 3 2" xfId="13625" xr:uid="{00000000-0005-0000-0000-000029350000}"/>
    <cellStyle name="Input 3 4 3 5 2 5 3 2 2" xfId="13626" xr:uid="{00000000-0005-0000-0000-00002A350000}"/>
    <cellStyle name="Input 3 4 3 5 2 5 3 2 3" xfId="13627" xr:uid="{00000000-0005-0000-0000-00002B350000}"/>
    <cellStyle name="Input 3 4 3 5 2 5 3 2 4" xfId="13628" xr:uid="{00000000-0005-0000-0000-00002C350000}"/>
    <cellStyle name="Input 3 4 3 5 2 5 3 3" xfId="13629" xr:uid="{00000000-0005-0000-0000-00002D350000}"/>
    <cellStyle name="Input 3 4 3 5 2 5 3 4" xfId="13630" xr:uid="{00000000-0005-0000-0000-00002E350000}"/>
    <cellStyle name="Input 3 4 3 5 2 5 3 5" xfId="13631" xr:uid="{00000000-0005-0000-0000-00002F350000}"/>
    <cellStyle name="Input 3 4 3 5 2 5 3 6" xfId="13632" xr:uid="{00000000-0005-0000-0000-000030350000}"/>
    <cellStyle name="Input 3 4 3 5 2 5 4" xfId="13633" xr:uid="{00000000-0005-0000-0000-000031350000}"/>
    <cellStyle name="Input 3 4 3 5 2 5 4 2" xfId="13634" xr:uid="{00000000-0005-0000-0000-000032350000}"/>
    <cellStyle name="Input 3 4 3 5 2 5 4 2 2" xfId="13635" xr:uid="{00000000-0005-0000-0000-000033350000}"/>
    <cellStyle name="Input 3 4 3 5 2 5 4 2 3" xfId="13636" xr:uid="{00000000-0005-0000-0000-000034350000}"/>
    <cellStyle name="Input 3 4 3 5 2 5 4 2 4" xfId="13637" xr:uid="{00000000-0005-0000-0000-000035350000}"/>
    <cellStyle name="Input 3 4 3 5 2 5 4 3" xfId="13638" xr:uid="{00000000-0005-0000-0000-000036350000}"/>
    <cellStyle name="Input 3 4 3 5 2 5 4 4" xfId="13639" xr:uid="{00000000-0005-0000-0000-000037350000}"/>
    <cellStyle name="Input 3 4 3 5 2 5 4 5" xfId="13640" xr:uid="{00000000-0005-0000-0000-000038350000}"/>
    <cellStyle name="Input 3 4 3 5 2 5 4 6" xfId="13641" xr:uid="{00000000-0005-0000-0000-000039350000}"/>
    <cellStyle name="Input 3 4 3 5 2 5 5" xfId="13642" xr:uid="{00000000-0005-0000-0000-00003A350000}"/>
    <cellStyle name="Input 3 4 3 5 2 5 5 2" xfId="13643" xr:uid="{00000000-0005-0000-0000-00003B350000}"/>
    <cellStyle name="Input 3 4 3 5 2 5 5 3" xfId="13644" xr:uid="{00000000-0005-0000-0000-00003C350000}"/>
    <cellStyle name="Input 3 4 3 5 2 5 5 4" xfId="13645" xr:uid="{00000000-0005-0000-0000-00003D350000}"/>
    <cellStyle name="Input 3 4 3 5 2 5 6" xfId="13646" xr:uid="{00000000-0005-0000-0000-00003E350000}"/>
    <cellStyle name="Input 3 4 3 5 2 5 6 2" xfId="13647" xr:uid="{00000000-0005-0000-0000-00003F350000}"/>
    <cellStyle name="Input 3 4 3 5 2 5 6 3" xfId="13648" xr:uid="{00000000-0005-0000-0000-000040350000}"/>
    <cellStyle name="Input 3 4 3 5 2 5 6 4" xfId="13649" xr:uid="{00000000-0005-0000-0000-000041350000}"/>
    <cellStyle name="Input 3 4 3 5 2 5 7" xfId="13650" xr:uid="{00000000-0005-0000-0000-000042350000}"/>
    <cellStyle name="Input 3 4 3 5 2 5 8" xfId="13651" xr:uid="{00000000-0005-0000-0000-000043350000}"/>
    <cellStyle name="Input 3 4 3 5 2 5 9" xfId="13652" xr:uid="{00000000-0005-0000-0000-000044350000}"/>
    <cellStyle name="Input 3 4 3 5 2 6" xfId="13653" xr:uid="{00000000-0005-0000-0000-000045350000}"/>
    <cellStyle name="Input 3 4 3 5 2 6 2" xfId="13654" xr:uid="{00000000-0005-0000-0000-000046350000}"/>
    <cellStyle name="Input 3 4 3 5 2 6 2 2" xfId="13655" xr:uid="{00000000-0005-0000-0000-000047350000}"/>
    <cellStyle name="Input 3 4 3 5 2 6 2 2 2" xfId="13656" xr:uid="{00000000-0005-0000-0000-000048350000}"/>
    <cellStyle name="Input 3 4 3 5 2 6 2 2 3" xfId="13657" xr:uid="{00000000-0005-0000-0000-000049350000}"/>
    <cellStyle name="Input 3 4 3 5 2 6 2 2 4" xfId="13658" xr:uid="{00000000-0005-0000-0000-00004A350000}"/>
    <cellStyle name="Input 3 4 3 5 2 6 2 3" xfId="13659" xr:uid="{00000000-0005-0000-0000-00004B350000}"/>
    <cellStyle name="Input 3 4 3 5 2 6 2 4" xfId="13660" xr:uid="{00000000-0005-0000-0000-00004C350000}"/>
    <cellStyle name="Input 3 4 3 5 2 6 2 5" xfId="13661" xr:uid="{00000000-0005-0000-0000-00004D350000}"/>
    <cellStyle name="Input 3 4 3 5 2 6 2 6" xfId="13662" xr:uid="{00000000-0005-0000-0000-00004E350000}"/>
    <cellStyle name="Input 3 4 3 5 2 6 3" xfId="13663" xr:uid="{00000000-0005-0000-0000-00004F350000}"/>
    <cellStyle name="Input 3 4 3 5 2 6 3 2" xfId="13664" xr:uid="{00000000-0005-0000-0000-000050350000}"/>
    <cellStyle name="Input 3 4 3 5 2 6 3 2 2" xfId="13665" xr:uid="{00000000-0005-0000-0000-000051350000}"/>
    <cellStyle name="Input 3 4 3 5 2 6 3 2 3" xfId="13666" xr:uid="{00000000-0005-0000-0000-000052350000}"/>
    <cellStyle name="Input 3 4 3 5 2 6 3 2 4" xfId="13667" xr:uid="{00000000-0005-0000-0000-000053350000}"/>
    <cellStyle name="Input 3 4 3 5 2 6 3 3" xfId="13668" xr:uid="{00000000-0005-0000-0000-000054350000}"/>
    <cellStyle name="Input 3 4 3 5 2 6 3 4" xfId="13669" xr:uid="{00000000-0005-0000-0000-000055350000}"/>
    <cellStyle name="Input 3 4 3 5 2 6 3 5" xfId="13670" xr:uid="{00000000-0005-0000-0000-000056350000}"/>
    <cellStyle name="Input 3 4 3 5 2 6 3 6" xfId="13671" xr:uid="{00000000-0005-0000-0000-000057350000}"/>
    <cellStyle name="Input 3 4 3 5 2 6 4" xfId="13672" xr:uid="{00000000-0005-0000-0000-000058350000}"/>
    <cellStyle name="Input 3 4 3 5 2 6 4 2" xfId="13673" xr:uid="{00000000-0005-0000-0000-000059350000}"/>
    <cellStyle name="Input 3 4 3 5 2 6 4 3" xfId="13674" xr:uid="{00000000-0005-0000-0000-00005A350000}"/>
    <cellStyle name="Input 3 4 3 5 2 6 4 4" xfId="13675" xr:uid="{00000000-0005-0000-0000-00005B350000}"/>
    <cellStyle name="Input 3 4 3 5 2 6 5" xfId="13676" xr:uid="{00000000-0005-0000-0000-00005C350000}"/>
    <cellStyle name="Input 3 4 3 5 2 6 5 2" xfId="13677" xr:uid="{00000000-0005-0000-0000-00005D350000}"/>
    <cellStyle name="Input 3 4 3 5 2 6 5 3" xfId="13678" xr:uid="{00000000-0005-0000-0000-00005E350000}"/>
    <cellStyle name="Input 3 4 3 5 2 6 5 4" xfId="13679" xr:uid="{00000000-0005-0000-0000-00005F350000}"/>
    <cellStyle name="Input 3 4 3 5 2 6 6" xfId="13680" xr:uid="{00000000-0005-0000-0000-000060350000}"/>
    <cellStyle name="Input 3 4 3 5 2 6 7" xfId="13681" xr:uid="{00000000-0005-0000-0000-000061350000}"/>
    <cellStyle name="Input 3 4 3 5 2 6 8" xfId="13682" xr:uid="{00000000-0005-0000-0000-000062350000}"/>
    <cellStyle name="Input 3 4 3 5 2 7" xfId="13683" xr:uid="{00000000-0005-0000-0000-000063350000}"/>
    <cellStyle name="Input 3 4 3 5 2 7 2" xfId="13684" xr:uid="{00000000-0005-0000-0000-000064350000}"/>
    <cellStyle name="Input 3 4 3 5 2 7 2 2" xfId="13685" xr:uid="{00000000-0005-0000-0000-000065350000}"/>
    <cellStyle name="Input 3 4 3 5 2 7 2 2 2" xfId="13686" xr:uid="{00000000-0005-0000-0000-000066350000}"/>
    <cellStyle name="Input 3 4 3 5 2 7 2 2 3" xfId="13687" xr:uid="{00000000-0005-0000-0000-000067350000}"/>
    <cellStyle name="Input 3 4 3 5 2 7 2 2 4" xfId="13688" xr:uid="{00000000-0005-0000-0000-000068350000}"/>
    <cellStyle name="Input 3 4 3 5 2 7 2 3" xfId="13689" xr:uid="{00000000-0005-0000-0000-000069350000}"/>
    <cellStyle name="Input 3 4 3 5 2 7 2 4" xfId="13690" xr:uid="{00000000-0005-0000-0000-00006A350000}"/>
    <cellStyle name="Input 3 4 3 5 2 7 2 5" xfId="13691" xr:uid="{00000000-0005-0000-0000-00006B350000}"/>
    <cellStyle name="Input 3 4 3 5 2 7 2 6" xfId="13692" xr:uid="{00000000-0005-0000-0000-00006C350000}"/>
    <cellStyle name="Input 3 4 3 5 2 7 3" xfId="13693" xr:uid="{00000000-0005-0000-0000-00006D350000}"/>
    <cellStyle name="Input 3 4 3 5 2 7 3 2" xfId="13694" xr:uid="{00000000-0005-0000-0000-00006E350000}"/>
    <cellStyle name="Input 3 4 3 5 2 7 3 3" xfId="13695" xr:uid="{00000000-0005-0000-0000-00006F350000}"/>
    <cellStyle name="Input 3 4 3 5 2 7 3 4" xfId="13696" xr:uid="{00000000-0005-0000-0000-000070350000}"/>
    <cellStyle name="Input 3 4 3 5 2 7 4" xfId="13697" xr:uid="{00000000-0005-0000-0000-000071350000}"/>
    <cellStyle name="Input 3 4 3 5 2 7 5" xfId="13698" xr:uid="{00000000-0005-0000-0000-000072350000}"/>
    <cellStyle name="Input 3 4 3 5 2 7 6" xfId="13699" xr:uid="{00000000-0005-0000-0000-000073350000}"/>
    <cellStyle name="Input 3 4 3 5 2 7 7" xfId="13700" xr:uid="{00000000-0005-0000-0000-000074350000}"/>
    <cellStyle name="Input 3 4 3 5 2 8" xfId="13701" xr:uid="{00000000-0005-0000-0000-000075350000}"/>
    <cellStyle name="Input 3 4 3 5 2 8 2" xfId="13702" xr:uid="{00000000-0005-0000-0000-000076350000}"/>
    <cellStyle name="Input 3 4 3 5 2 8 2 2" xfId="13703" xr:uid="{00000000-0005-0000-0000-000077350000}"/>
    <cellStyle name="Input 3 4 3 5 2 8 2 3" xfId="13704" xr:uid="{00000000-0005-0000-0000-000078350000}"/>
    <cellStyle name="Input 3 4 3 5 2 8 2 4" xfId="13705" xr:uid="{00000000-0005-0000-0000-000079350000}"/>
    <cellStyle name="Input 3 4 3 5 2 8 3" xfId="13706" xr:uid="{00000000-0005-0000-0000-00007A350000}"/>
    <cellStyle name="Input 3 4 3 5 2 8 4" xfId="13707" xr:uid="{00000000-0005-0000-0000-00007B350000}"/>
    <cellStyle name="Input 3 4 3 5 2 8 5" xfId="13708" xr:uid="{00000000-0005-0000-0000-00007C350000}"/>
    <cellStyle name="Input 3 4 3 5 2 8 6" xfId="13709" xr:uid="{00000000-0005-0000-0000-00007D350000}"/>
    <cellStyle name="Input 3 4 3 5 2 9" xfId="13710" xr:uid="{00000000-0005-0000-0000-00007E350000}"/>
    <cellStyle name="Input 3 4 3 5 2 9 2" xfId="13711" xr:uid="{00000000-0005-0000-0000-00007F350000}"/>
    <cellStyle name="Input 3 4 3 5 2 9 2 2" xfId="13712" xr:uid="{00000000-0005-0000-0000-000080350000}"/>
    <cellStyle name="Input 3 4 3 5 2 9 2 3" xfId="13713" xr:uid="{00000000-0005-0000-0000-000081350000}"/>
    <cellStyle name="Input 3 4 3 5 2 9 2 4" xfId="13714" xr:uid="{00000000-0005-0000-0000-000082350000}"/>
    <cellStyle name="Input 3 4 3 5 2 9 3" xfId="13715" xr:uid="{00000000-0005-0000-0000-000083350000}"/>
    <cellStyle name="Input 3 4 3 5 2 9 4" xfId="13716" xr:uid="{00000000-0005-0000-0000-000084350000}"/>
    <cellStyle name="Input 3 4 3 5 2 9 5" xfId="13717" xr:uid="{00000000-0005-0000-0000-000085350000}"/>
    <cellStyle name="Input 3 4 3 5 2 9 6" xfId="13718" xr:uid="{00000000-0005-0000-0000-000086350000}"/>
    <cellStyle name="Input 3 4 3 5 3" xfId="13719" xr:uid="{00000000-0005-0000-0000-000087350000}"/>
    <cellStyle name="Input 3 4 3 5 3 2" xfId="13720" xr:uid="{00000000-0005-0000-0000-000088350000}"/>
    <cellStyle name="Input 3 4 3 5 3 2 2" xfId="13721" xr:uid="{00000000-0005-0000-0000-000089350000}"/>
    <cellStyle name="Input 3 4 3 5 3 2 3" xfId="13722" xr:uid="{00000000-0005-0000-0000-00008A350000}"/>
    <cellStyle name="Input 3 4 3 5 3 2 4" xfId="13723" xr:uid="{00000000-0005-0000-0000-00008B350000}"/>
    <cellStyle name="Input 3 4 3 5 3 3" xfId="13724" xr:uid="{00000000-0005-0000-0000-00008C350000}"/>
    <cellStyle name="Input 3 4 3 5 3 4" xfId="13725" xr:uid="{00000000-0005-0000-0000-00008D350000}"/>
    <cellStyle name="Input 3 4 3 5 3 5" xfId="13726" xr:uid="{00000000-0005-0000-0000-00008E350000}"/>
    <cellStyle name="Input 3 4 3 5 3 6" xfId="13727" xr:uid="{00000000-0005-0000-0000-00008F350000}"/>
    <cellStyle name="Input 3 4 3 5 4" xfId="13728" xr:uid="{00000000-0005-0000-0000-000090350000}"/>
    <cellStyle name="Input 3 4 3 5 4 2" xfId="13729" xr:uid="{00000000-0005-0000-0000-000091350000}"/>
    <cellStyle name="Input 3 4 3 5 4 3" xfId="13730" xr:uid="{00000000-0005-0000-0000-000092350000}"/>
    <cellStyle name="Input 3 4 3 5 4 4" xfId="13731" xr:uid="{00000000-0005-0000-0000-000093350000}"/>
    <cellStyle name="Input 3 4 3 5 5" xfId="13732" xr:uid="{00000000-0005-0000-0000-000094350000}"/>
    <cellStyle name="Input 3 4 3 5 6" xfId="13733" xr:uid="{00000000-0005-0000-0000-000095350000}"/>
    <cellStyle name="Input 3 4 3 5 7" xfId="13734" xr:uid="{00000000-0005-0000-0000-000096350000}"/>
    <cellStyle name="Input 3 4 3 6" xfId="13735" xr:uid="{00000000-0005-0000-0000-000097350000}"/>
    <cellStyle name="Input 3 4 4" xfId="13736" xr:uid="{00000000-0005-0000-0000-000098350000}"/>
    <cellStyle name="Input 3 4 4 2" xfId="13737" xr:uid="{00000000-0005-0000-0000-000099350000}"/>
    <cellStyle name="Input 3 4 5" xfId="13738" xr:uid="{00000000-0005-0000-0000-00009A350000}"/>
    <cellStyle name="Input 3 4 5 2" xfId="13739" xr:uid="{00000000-0005-0000-0000-00009B350000}"/>
    <cellStyle name="Input 3 4 6" xfId="13740" xr:uid="{00000000-0005-0000-0000-00009C350000}"/>
    <cellStyle name="Input 3 4 6 2" xfId="13741" xr:uid="{00000000-0005-0000-0000-00009D350000}"/>
    <cellStyle name="Input 3 4 7" xfId="13742" xr:uid="{00000000-0005-0000-0000-00009E350000}"/>
    <cellStyle name="Input 3 4 7 10" xfId="13743" xr:uid="{00000000-0005-0000-0000-00009F350000}"/>
    <cellStyle name="Input 3 4 7 10 2" xfId="13744" xr:uid="{00000000-0005-0000-0000-0000A0350000}"/>
    <cellStyle name="Input 3 4 7 10 3" xfId="13745" xr:uid="{00000000-0005-0000-0000-0000A1350000}"/>
    <cellStyle name="Input 3 4 7 10 4" xfId="13746" xr:uid="{00000000-0005-0000-0000-0000A2350000}"/>
    <cellStyle name="Input 3 4 7 11" xfId="13747" xr:uid="{00000000-0005-0000-0000-0000A3350000}"/>
    <cellStyle name="Input 3 4 7 11 2" xfId="13748" xr:uid="{00000000-0005-0000-0000-0000A4350000}"/>
    <cellStyle name="Input 3 4 7 11 3" xfId="13749" xr:uid="{00000000-0005-0000-0000-0000A5350000}"/>
    <cellStyle name="Input 3 4 7 11 4" xfId="13750" xr:uid="{00000000-0005-0000-0000-0000A6350000}"/>
    <cellStyle name="Input 3 4 7 12" xfId="13751" xr:uid="{00000000-0005-0000-0000-0000A7350000}"/>
    <cellStyle name="Input 3 4 7 13" xfId="13752" xr:uid="{00000000-0005-0000-0000-0000A8350000}"/>
    <cellStyle name="Input 3 4 7 14" xfId="13753" xr:uid="{00000000-0005-0000-0000-0000A9350000}"/>
    <cellStyle name="Input 3 4 7 2" xfId="13754" xr:uid="{00000000-0005-0000-0000-0000AA350000}"/>
    <cellStyle name="Input 3 4 7 2 2" xfId="13755" xr:uid="{00000000-0005-0000-0000-0000AB350000}"/>
    <cellStyle name="Input 3 4 7 2 2 2" xfId="13756" xr:uid="{00000000-0005-0000-0000-0000AC350000}"/>
    <cellStyle name="Input 3 4 7 2 2 2 2" xfId="13757" xr:uid="{00000000-0005-0000-0000-0000AD350000}"/>
    <cellStyle name="Input 3 4 7 2 2 2 2 2" xfId="13758" xr:uid="{00000000-0005-0000-0000-0000AE350000}"/>
    <cellStyle name="Input 3 4 7 2 2 2 2 3" xfId="13759" xr:uid="{00000000-0005-0000-0000-0000AF350000}"/>
    <cellStyle name="Input 3 4 7 2 2 2 2 4" xfId="13760" xr:uid="{00000000-0005-0000-0000-0000B0350000}"/>
    <cellStyle name="Input 3 4 7 2 2 2 3" xfId="13761" xr:uid="{00000000-0005-0000-0000-0000B1350000}"/>
    <cellStyle name="Input 3 4 7 2 2 2 4" xfId="13762" xr:uid="{00000000-0005-0000-0000-0000B2350000}"/>
    <cellStyle name="Input 3 4 7 2 2 2 5" xfId="13763" xr:uid="{00000000-0005-0000-0000-0000B3350000}"/>
    <cellStyle name="Input 3 4 7 2 2 2 6" xfId="13764" xr:uid="{00000000-0005-0000-0000-0000B4350000}"/>
    <cellStyle name="Input 3 4 7 2 2 3" xfId="13765" xr:uid="{00000000-0005-0000-0000-0000B5350000}"/>
    <cellStyle name="Input 3 4 7 2 2 3 2" xfId="13766" xr:uid="{00000000-0005-0000-0000-0000B6350000}"/>
    <cellStyle name="Input 3 4 7 2 2 3 3" xfId="13767" xr:uid="{00000000-0005-0000-0000-0000B7350000}"/>
    <cellStyle name="Input 3 4 7 2 2 3 4" xfId="13768" xr:uid="{00000000-0005-0000-0000-0000B8350000}"/>
    <cellStyle name="Input 3 4 7 2 2 4" xfId="13769" xr:uid="{00000000-0005-0000-0000-0000B9350000}"/>
    <cellStyle name="Input 3 4 7 2 2 5" xfId="13770" xr:uid="{00000000-0005-0000-0000-0000BA350000}"/>
    <cellStyle name="Input 3 4 7 2 2 6" xfId="13771" xr:uid="{00000000-0005-0000-0000-0000BB350000}"/>
    <cellStyle name="Input 3 4 7 2 2 7" xfId="13772" xr:uid="{00000000-0005-0000-0000-0000BC350000}"/>
    <cellStyle name="Input 3 4 7 2 3" xfId="13773" xr:uid="{00000000-0005-0000-0000-0000BD350000}"/>
    <cellStyle name="Input 3 4 7 2 3 2" xfId="13774" xr:uid="{00000000-0005-0000-0000-0000BE350000}"/>
    <cellStyle name="Input 3 4 7 2 3 2 2" xfId="13775" xr:uid="{00000000-0005-0000-0000-0000BF350000}"/>
    <cellStyle name="Input 3 4 7 2 3 2 3" xfId="13776" xr:uid="{00000000-0005-0000-0000-0000C0350000}"/>
    <cellStyle name="Input 3 4 7 2 3 2 4" xfId="13777" xr:uid="{00000000-0005-0000-0000-0000C1350000}"/>
    <cellStyle name="Input 3 4 7 2 3 3" xfId="13778" xr:uid="{00000000-0005-0000-0000-0000C2350000}"/>
    <cellStyle name="Input 3 4 7 2 3 4" xfId="13779" xr:uid="{00000000-0005-0000-0000-0000C3350000}"/>
    <cellStyle name="Input 3 4 7 2 3 5" xfId="13780" xr:uid="{00000000-0005-0000-0000-0000C4350000}"/>
    <cellStyle name="Input 3 4 7 2 3 6" xfId="13781" xr:uid="{00000000-0005-0000-0000-0000C5350000}"/>
    <cellStyle name="Input 3 4 7 2 4" xfId="13782" xr:uid="{00000000-0005-0000-0000-0000C6350000}"/>
    <cellStyle name="Input 3 4 7 2 4 2" xfId="13783" xr:uid="{00000000-0005-0000-0000-0000C7350000}"/>
    <cellStyle name="Input 3 4 7 2 4 2 2" xfId="13784" xr:uid="{00000000-0005-0000-0000-0000C8350000}"/>
    <cellStyle name="Input 3 4 7 2 4 2 3" xfId="13785" xr:uid="{00000000-0005-0000-0000-0000C9350000}"/>
    <cellStyle name="Input 3 4 7 2 4 2 4" xfId="13786" xr:uid="{00000000-0005-0000-0000-0000CA350000}"/>
    <cellStyle name="Input 3 4 7 2 4 3" xfId="13787" xr:uid="{00000000-0005-0000-0000-0000CB350000}"/>
    <cellStyle name="Input 3 4 7 2 4 4" xfId="13788" xr:uid="{00000000-0005-0000-0000-0000CC350000}"/>
    <cellStyle name="Input 3 4 7 2 4 5" xfId="13789" xr:uid="{00000000-0005-0000-0000-0000CD350000}"/>
    <cellStyle name="Input 3 4 7 2 4 6" xfId="13790" xr:uid="{00000000-0005-0000-0000-0000CE350000}"/>
    <cellStyle name="Input 3 4 7 2 5" xfId="13791" xr:uid="{00000000-0005-0000-0000-0000CF350000}"/>
    <cellStyle name="Input 3 4 7 2 5 2" xfId="13792" xr:uid="{00000000-0005-0000-0000-0000D0350000}"/>
    <cellStyle name="Input 3 4 7 2 5 3" xfId="13793" xr:uid="{00000000-0005-0000-0000-0000D1350000}"/>
    <cellStyle name="Input 3 4 7 2 5 4" xfId="13794" xr:uid="{00000000-0005-0000-0000-0000D2350000}"/>
    <cellStyle name="Input 3 4 7 2 6" xfId="13795" xr:uid="{00000000-0005-0000-0000-0000D3350000}"/>
    <cellStyle name="Input 3 4 7 2 6 2" xfId="13796" xr:uid="{00000000-0005-0000-0000-0000D4350000}"/>
    <cellStyle name="Input 3 4 7 2 6 3" xfId="13797" xr:uid="{00000000-0005-0000-0000-0000D5350000}"/>
    <cellStyle name="Input 3 4 7 2 6 4" xfId="13798" xr:uid="{00000000-0005-0000-0000-0000D6350000}"/>
    <cellStyle name="Input 3 4 7 2 7" xfId="13799" xr:uid="{00000000-0005-0000-0000-0000D7350000}"/>
    <cellStyle name="Input 3 4 7 2 8" xfId="13800" xr:uid="{00000000-0005-0000-0000-0000D8350000}"/>
    <cellStyle name="Input 3 4 7 2 9" xfId="13801" xr:uid="{00000000-0005-0000-0000-0000D9350000}"/>
    <cellStyle name="Input 3 4 7 3" xfId="13802" xr:uid="{00000000-0005-0000-0000-0000DA350000}"/>
    <cellStyle name="Input 3 4 7 3 2" xfId="13803" xr:uid="{00000000-0005-0000-0000-0000DB350000}"/>
    <cellStyle name="Input 3 4 7 3 2 2" xfId="13804" xr:uid="{00000000-0005-0000-0000-0000DC350000}"/>
    <cellStyle name="Input 3 4 7 3 2 2 2" xfId="13805" xr:uid="{00000000-0005-0000-0000-0000DD350000}"/>
    <cellStyle name="Input 3 4 7 3 2 2 3" xfId="13806" xr:uid="{00000000-0005-0000-0000-0000DE350000}"/>
    <cellStyle name="Input 3 4 7 3 2 2 4" xfId="13807" xr:uid="{00000000-0005-0000-0000-0000DF350000}"/>
    <cellStyle name="Input 3 4 7 3 2 3" xfId="13808" xr:uid="{00000000-0005-0000-0000-0000E0350000}"/>
    <cellStyle name="Input 3 4 7 3 2 4" xfId="13809" xr:uid="{00000000-0005-0000-0000-0000E1350000}"/>
    <cellStyle name="Input 3 4 7 3 2 5" xfId="13810" xr:uid="{00000000-0005-0000-0000-0000E2350000}"/>
    <cellStyle name="Input 3 4 7 3 2 6" xfId="13811" xr:uid="{00000000-0005-0000-0000-0000E3350000}"/>
    <cellStyle name="Input 3 4 7 3 3" xfId="13812" xr:uid="{00000000-0005-0000-0000-0000E4350000}"/>
    <cellStyle name="Input 3 4 7 3 3 2" xfId="13813" xr:uid="{00000000-0005-0000-0000-0000E5350000}"/>
    <cellStyle name="Input 3 4 7 3 3 2 2" xfId="13814" xr:uid="{00000000-0005-0000-0000-0000E6350000}"/>
    <cellStyle name="Input 3 4 7 3 3 2 3" xfId="13815" xr:uid="{00000000-0005-0000-0000-0000E7350000}"/>
    <cellStyle name="Input 3 4 7 3 3 2 4" xfId="13816" xr:uid="{00000000-0005-0000-0000-0000E8350000}"/>
    <cellStyle name="Input 3 4 7 3 3 3" xfId="13817" xr:uid="{00000000-0005-0000-0000-0000E9350000}"/>
    <cellStyle name="Input 3 4 7 3 3 4" xfId="13818" xr:uid="{00000000-0005-0000-0000-0000EA350000}"/>
    <cellStyle name="Input 3 4 7 3 3 5" xfId="13819" xr:uid="{00000000-0005-0000-0000-0000EB350000}"/>
    <cellStyle name="Input 3 4 7 3 3 6" xfId="13820" xr:uid="{00000000-0005-0000-0000-0000EC350000}"/>
    <cellStyle name="Input 3 4 7 3 4" xfId="13821" xr:uid="{00000000-0005-0000-0000-0000ED350000}"/>
    <cellStyle name="Input 3 4 7 3 4 2" xfId="13822" xr:uid="{00000000-0005-0000-0000-0000EE350000}"/>
    <cellStyle name="Input 3 4 7 3 4 3" xfId="13823" xr:uid="{00000000-0005-0000-0000-0000EF350000}"/>
    <cellStyle name="Input 3 4 7 3 4 4" xfId="13824" xr:uid="{00000000-0005-0000-0000-0000F0350000}"/>
    <cellStyle name="Input 3 4 7 3 5" xfId="13825" xr:uid="{00000000-0005-0000-0000-0000F1350000}"/>
    <cellStyle name="Input 3 4 7 3 5 2" xfId="13826" xr:uid="{00000000-0005-0000-0000-0000F2350000}"/>
    <cellStyle name="Input 3 4 7 3 5 3" xfId="13827" xr:uid="{00000000-0005-0000-0000-0000F3350000}"/>
    <cellStyle name="Input 3 4 7 3 5 4" xfId="13828" xr:uid="{00000000-0005-0000-0000-0000F4350000}"/>
    <cellStyle name="Input 3 4 7 3 6" xfId="13829" xr:uid="{00000000-0005-0000-0000-0000F5350000}"/>
    <cellStyle name="Input 3 4 7 3 7" xfId="13830" xr:uid="{00000000-0005-0000-0000-0000F6350000}"/>
    <cellStyle name="Input 3 4 7 3 8" xfId="13831" xr:uid="{00000000-0005-0000-0000-0000F7350000}"/>
    <cellStyle name="Input 3 4 7 4" xfId="13832" xr:uid="{00000000-0005-0000-0000-0000F8350000}"/>
    <cellStyle name="Input 3 4 7 4 2" xfId="13833" xr:uid="{00000000-0005-0000-0000-0000F9350000}"/>
    <cellStyle name="Input 3 4 7 4 2 2" xfId="13834" xr:uid="{00000000-0005-0000-0000-0000FA350000}"/>
    <cellStyle name="Input 3 4 7 4 2 2 2" xfId="13835" xr:uid="{00000000-0005-0000-0000-0000FB350000}"/>
    <cellStyle name="Input 3 4 7 4 2 2 3" xfId="13836" xr:uid="{00000000-0005-0000-0000-0000FC350000}"/>
    <cellStyle name="Input 3 4 7 4 2 2 4" xfId="13837" xr:uid="{00000000-0005-0000-0000-0000FD350000}"/>
    <cellStyle name="Input 3 4 7 4 2 3" xfId="13838" xr:uid="{00000000-0005-0000-0000-0000FE350000}"/>
    <cellStyle name="Input 3 4 7 4 2 4" xfId="13839" xr:uid="{00000000-0005-0000-0000-0000FF350000}"/>
    <cellStyle name="Input 3 4 7 4 2 5" xfId="13840" xr:uid="{00000000-0005-0000-0000-000000360000}"/>
    <cellStyle name="Input 3 4 7 4 2 6" xfId="13841" xr:uid="{00000000-0005-0000-0000-000001360000}"/>
    <cellStyle name="Input 3 4 7 4 3" xfId="13842" xr:uid="{00000000-0005-0000-0000-000002360000}"/>
    <cellStyle name="Input 3 4 7 4 3 2" xfId="13843" xr:uid="{00000000-0005-0000-0000-000003360000}"/>
    <cellStyle name="Input 3 4 7 4 3 2 2" xfId="13844" xr:uid="{00000000-0005-0000-0000-000004360000}"/>
    <cellStyle name="Input 3 4 7 4 3 2 3" xfId="13845" xr:uid="{00000000-0005-0000-0000-000005360000}"/>
    <cellStyle name="Input 3 4 7 4 3 2 4" xfId="13846" xr:uid="{00000000-0005-0000-0000-000006360000}"/>
    <cellStyle name="Input 3 4 7 4 3 3" xfId="13847" xr:uid="{00000000-0005-0000-0000-000007360000}"/>
    <cellStyle name="Input 3 4 7 4 3 4" xfId="13848" xr:uid="{00000000-0005-0000-0000-000008360000}"/>
    <cellStyle name="Input 3 4 7 4 3 5" xfId="13849" xr:uid="{00000000-0005-0000-0000-000009360000}"/>
    <cellStyle name="Input 3 4 7 4 3 6" xfId="13850" xr:uid="{00000000-0005-0000-0000-00000A360000}"/>
    <cellStyle name="Input 3 4 7 4 4" xfId="13851" xr:uid="{00000000-0005-0000-0000-00000B360000}"/>
    <cellStyle name="Input 3 4 7 4 4 2" xfId="13852" xr:uid="{00000000-0005-0000-0000-00000C360000}"/>
    <cellStyle name="Input 3 4 7 4 4 3" xfId="13853" xr:uid="{00000000-0005-0000-0000-00000D360000}"/>
    <cellStyle name="Input 3 4 7 4 4 4" xfId="13854" xr:uid="{00000000-0005-0000-0000-00000E360000}"/>
    <cellStyle name="Input 3 4 7 4 5" xfId="13855" xr:uid="{00000000-0005-0000-0000-00000F360000}"/>
    <cellStyle name="Input 3 4 7 4 5 2" xfId="13856" xr:uid="{00000000-0005-0000-0000-000010360000}"/>
    <cellStyle name="Input 3 4 7 4 5 3" xfId="13857" xr:uid="{00000000-0005-0000-0000-000011360000}"/>
    <cellStyle name="Input 3 4 7 4 5 4" xfId="13858" xr:uid="{00000000-0005-0000-0000-000012360000}"/>
    <cellStyle name="Input 3 4 7 4 6" xfId="13859" xr:uid="{00000000-0005-0000-0000-000013360000}"/>
    <cellStyle name="Input 3 4 7 4 7" xfId="13860" xr:uid="{00000000-0005-0000-0000-000014360000}"/>
    <cellStyle name="Input 3 4 7 4 8" xfId="13861" xr:uid="{00000000-0005-0000-0000-000015360000}"/>
    <cellStyle name="Input 3 4 7 5" xfId="13862" xr:uid="{00000000-0005-0000-0000-000016360000}"/>
    <cellStyle name="Input 3 4 7 5 10" xfId="13863" xr:uid="{00000000-0005-0000-0000-000017360000}"/>
    <cellStyle name="Input 3 4 7 5 2" xfId="13864" xr:uid="{00000000-0005-0000-0000-000018360000}"/>
    <cellStyle name="Input 3 4 7 5 2 2" xfId="13865" xr:uid="{00000000-0005-0000-0000-000019360000}"/>
    <cellStyle name="Input 3 4 7 5 2 2 2" xfId="13866" xr:uid="{00000000-0005-0000-0000-00001A360000}"/>
    <cellStyle name="Input 3 4 7 5 2 2 3" xfId="13867" xr:uid="{00000000-0005-0000-0000-00001B360000}"/>
    <cellStyle name="Input 3 4 7 5 2 2 4" xfId="13868" xr:uid="{00000000-0005-0000-0000-00001C360000}"/>
    <cellStyle name="Input 3 4 7 5 2 3" xfId="13869" xr:uid="{00000000-0005-0000-0000-00001D360000}"/>
    <cellStyle name="Input 3 4 7 5 2 4" xfId="13870" xr:uid="{00000000-0005-0000-0000-00001E360000}"/>
    <cellStyle name="Input 3 4 7 5 2 5" xfId="13871" xr:uid="{00000000-0005-0000-0000-00001F360000}"/>
    <cellStyle name="Input 3 4 7 5 2 6" xfId="13872" xr:uid="{00000000-0005-0000-0000-000020360000}"/>
    <cellStyle name="Input 3 4 7 5 3" xfId="13873" xr:uid="{00000000-0005-0000-0000-000021360000}"/>
    <cellStyle name="Input 3 4 7 5 3 2" xfId="13874" xr:uid="{00000000-0005-0000-0000-000022360000}"/>
    <cellStyle name="Input 3 4 7 5 3 2 2" xfId="13875" xr:uid="{00000000-0005-0000-0000-000023360000}"/>
    <cellStyle name="Input 3 4 7 5 3 2 3" xfId="13876" xr:uid="{00000000-0005-0000-0000-000024360000}"/>
    <cellStyle name="Input 3 4 7 5 3 2 4" xfId="13877" xr:uid="{00000000-0005-0000-0000-000025360000}"/>
    <cellStyle name="Input 3 4 7 5 3 3" xfId="13878" xr:uid="{00000000-0005-0000-0000-000026360000}"/>
    <cellStyle name="Input 3 4 7 5 3 4" xfId="13879" xr:uid="{00000000-0005-0000-0000-000027360000}"/>
    <cellStyle name="Input 3 4 7 5 3 5" xfId="13880" xr:uid="{00000000-0005-0000-0000-000028360000}"/>
    <cellStyle name="Input 3 4 7 5 3 6" xfId="13881" xr:uid="{00000000-0005-0000-0000-000029360000}"/>
    <cellStyle name="Input 3 4 7 5 4" xfId="13882" xr:uid="{00000000-0005-0000-0000-00002A360000}"/>
    <cellStyle name="Input 3 4 7 5 4 2" xfId="13883" xr:uid="{00000000-0005-0000-0000-00002B360000}"/>
    <cellStyle name="Input 3 4 7 5 4 2 2" xfId="13884" xr:uid="{00000000-0005-0000-0000-00002C360000}"/>
    <cellStyle name="Input 3 4 7 5 4 2 3" xfId="13885" xr:uid="{00000000-0005-0000-0000-00002D360000}"/>
    <cellStyle name="Input 3 4 7 5 4 2 4" xfId="13886" xr:uid="{00000000-0005-0000-0000-00002E360000}"/>
    <cellStyle name="Input 3 4 7 5 4 3" xfId="13887" xr:uid="{00000000-0005-0000-0000-00002F360000}"/>
    <cellStyle name="Input 3 4 7 5 4 4" xfId="13888" xr:uid="{00000000-0005-0000-0000-000030360000}"/>
    <cellStyle name="Input 3 4 7 5 4 5" xfId="13889" xr:uid="{00000000-0005-0000-0000-000031360000}"/>
    <cellStyle name="Input 3 4 7 5 4 6" xfId="13890" xr:uid="{00000000-0005-0000-0000-000032360000}"/>
    <cellStyle name="Input 3 4 7 5 5" xfId="13891" xr:uid="{00000000-0005-0000-0000-000033360000}"/>
    <cellStyle name="Input 3 4 7 5 5 2" xfId="13892" xr:uid="{00000000-0005-0000-0000-000034360000}"/>
    <cellStyle name="Input 3 4 7 5 5 3" xfId="13893" xr:uid="{00000000-0005-0000-0000-000035360000}"/>
    <cellStyle name="Input 3 4 7 5 5 4" xfId="13894" xr:uid="{00000000-0005-0000-0000-000036360000}"/>
    <cellStyle name="Input 3 4 7 5 6" xfId="13895" xr:uid="{00000000-0005-0000-0000-000037360000}"/>
    <cellStyle name="Input 3 4 7 5 6 2" xfId="13896" xr:uid="{00000000-0005-0000-0000-000038360000}"/>
    <cellStyle name="Input 3 4 7 5 6 3" xfId="13897" xr:uid="{00000000-0005-0000-0000-000039360000}"/>
    <cellStyle name="Input 3 4 7 5 6 4" xfId="13898" xr:uid="{00000000-0005-0000-0000-00003A360000}"/>
    <cellStyle name="Input 3 4 7 5 7" xfId="13899" xr:uid="{00000000-0005-0000-0000-00003B360000}"/>
    <cellStyle name="Input 3 4 7 5 8" xfId="13900" xr:uid="{00000000-0005-0000-0000-00003C360000}"/>
    <cellStyle name="Input 3 4 7 5 9" xfId="13901" xr:uid="{00000000-0005-0000-0000-00003D360000}"/>
    <cellStyle name="Input 3 4 7 6" xfId="13902" xr:uid="{00000000-0005-0000-0000-00003E360000}"/>
    <cellStyle name="Input 3 4 7 6 2" xfId="13903" xr:uid="{00000000-0005-0000-0000-00003F360000}"/>
    <cellStyle name="Input 3 4 7 6 2 2" xfId="13904" xr:uid="{00000000-0005-0000-0000-000040360000}"/>
    <cellStyle name="Input 3 4 7 6 2 2 2" xfId="13905" xr:uid="{00000000-0005-0000-0000-000041360000}"/>
    <cellStyle name="Input 3 4 7 6 2 2 3" xfId="13906" xr:uid="{00000000-0005-0000-0000-000042360000}"/>
    <cellStyle name="Input 3 4 7 6 2 2 4" xfId="13907" xr:uid="{00000000-0005-0000-0000-000043360000}"/>
    <cellStyle name="Input 3 4 7 6 2 3" xfId="13908" xr:uid="{00000000-0005-0000-0000-000044360000}"/>
    <cellStyle name="Input 3 4 7 6 2 4" xfId="13909" xr:uid="{00000000-0005-0000-0000-000045360000}"/>
    <cellStyle name="Input 3 4 7 6 2 5" xfId="13910" xr:uid="{00000000-0005-0000-0000-000046360000}"/>
    <cellStyle name="Input 3 4 7 6 2 6" xfId="13911" xr:uid="{00000000-0005-0000-0000-000047360000}"/>
    <cellStyle name="Input 3 4 7 6 3" xfId="13912" xr:uid="{00000000-0005-0000-0000-000048360000}"/>
    <cellStyle name="Input 3 4 7 6 3 2" xfId="13913" xr:uid="{00000000-0005-0000-0000-000049360000}"/>
    <cellStyle name="Input 3 4 7 6 3 2 2" xfId="13914" xr:uid="{00000000-0005-0000-0000-00004A360000}"/>
    <cellStyle name="Input 3 4 7 6 3 2 3" xfId="13915" xr:uid="{00000000-0005-0000-0000-00004B360000}"/>
    <cellStyle name="Input 3 4 7 6 3 2 4" xfId="13916" xr:uid="{00000000-0005-0000-0000-00004C360000}"/>
    <cellStyle name="Input 3 4 7 6 3 3" xfId="13917" xr:uid="{00000000-0005-0000-0000-00004D360000}"/>
    <cellStyle name="Input 3 4 7 6 3 4" xfId="13918" xr:uid="{00000000-0005-0000-0000-00004E360000}"/>
    <cellStyle name="Input 3 4 7 6 3 5" xfId="13919" xr:uid="{00000000-0005-0000-0000-00004F360000}"/>
    <cellStyle name="Input 3 4 7 6 3 6" xfId="13920" xr:uid="{00000000-0005-0000-0000-000050360000}"/>
    <cellStyle name="Input 3 4 7 6 4" xfId="13921" xr:uid="{00000000-0005-0000-0000-000051360000}"/>
    <cellStyle name="Input 3 4 7 6 4 2" xfId="13922" xr:uid="{00000000-0005-0000-0000-000052360000}"/>
    <cellStyle name="Input 3 4 7 6 4 3" xfId="13923" xr:uid="{00000000-0005-0000-0000-000053360000}"/>
    <cellStyle name="Input 3 4 7 6 4 4" xfId="13924" xr:uid="{00000000-0005-0000-0000-000054360000}"/>
    <cellStyle name="Input 3 4 7 6 5" xfId="13925" xr:uid="{00000000-0005-0000-0000-000055360000}"/>
    <cellStyle name="Input 3 4 7 6 5 2" xfId="13926" xr:uid="{00000000-0005-0000-0000-000056360000}"/>
    <cellStyle name="Input 3 4 7 6 5 3" xfId="13927" xr:uid="{00000000-0005-0000-0000-000057360000}"/>
    <cellStyle name="Input 3 4 7 6 5 4" xfId="13928" xr:uid="{00000000-0005-0000-0000-000058360000}"/>
    <cellStyle name="Input 3 4 7 6 6" xfId="13929" xr:uid="{00000000-0005-0000-0000-000059360000}"/>
    <cellStyle name="Input 3 4 7 6 7" xfId="13930" xr:uid="{00000000-0005-0000-0000-00005A360000}"/>
    <cellStyle name="Input 3 4 7 6 8" xfId="13931" xr:uid="{00000000-0005-0000-0000-00005B360000}"/>
    <cellStyle name="Input 3 4 7 7" xfId="13932" xr:uid="{00000000-0005-0000-0000-00005C360000}"/>
    <cellStyle name="Input 3 4 7 7 2" xfId="13933" xr:uid="{00000000-0005-0000-0000-00005D360000}"/>
    <cellStyle name="Input 3 4 7 7 2 2" xfId="13934" xr:uid="{00000000-0005-0000-0000-00005E360000}"/>
    <cellStyle name="Input 3 4 7 7 2 2 2" xfId="13935" xr:uid="{00000000-0005-0000-0000-00005F360000}"/>
    <cellStyle name="Input 3 4 7 7 2 2 3" xfId="13936" xr:uid="{00000000-0005-0000-0000-000060360000}"/>
    <cellStyle name="Input 3 4 7 7 2 2 4" xfId="13937" xr:uid="{00000000-0005-0000-0000-000061360000}"/>
    <cellStyle name="Input 3 4 7 7 2 3" xfId="13938" xr:uid="{00000000-0005-0000-0000-000062360000}"/>
    <cellStyle name="Input 3 4 7 7 2 4" xfId="13939" xr:uid="{00000000-0005-0000-0000-000063360000}"/>
    <cellStyle name="Input 3 4 7 7 2 5" xfId="13940" xr:uid="{00000000-0005-0000-0000-000064360000}"/>
    <cellStyle name="Input 3 4 7 7 2 6" xfId="13941" xr:uid="{00000000-0005-0000-0000-000065360000}"/>
    <cellStyle name="Input 3 4 7 7 3" xfId="13942" xr:uid="{00000000-0005-0000-0000-000066360000}"/>
    <cellStyle name="Input 3 4 7 7 3 2" xfId="13943" xr:uid="{00000000-0005-0000-0000-000067360000}"/>
    <cellStyle name="Input 3 4 7 7 3 3" xfId="13944" xr:uid="{00000000-0005-0000-0000-000068360000}"/>
    <cellStyle name="Input 3 4 7 7 3 4" xfId="13945" xr:uid="{00000000-0005-0000-0000-000069360000}"/>
    <cellStyle name="Input 3 4 7 7 4" xfId="13946" xr:uid="{00000000-0005-0000-0000-00006A360000}"/>
    <cellStyle name="Input 3 4 7 7 5" xfId="13947" xr:uid="{00000000-0005-0000-0000-00006B360000}"/>
    <cellStyle name="Input 3 4 7 7 6" xfId="13948" xr:uid="{00000000-0005-0000-0000-00006C360000}"/>
    <cellStyle name="Input 3 4 7 7 7" xfId="13949" xr:uid="{00000000-0005-0000-0000-00006D360000}"/>
    <cellStyle name="Input 3 4 7 8" xfId="13950" xr:uid="{00000000-0005-0000-0000-00006E360000}"/>
    <cellStyle name="Input 3 4 7 8 2" xfId="13951" xr:uid="{00000000-0005-0000-0000-00006F360000}"/>
    <cellStyle name="Input 3 4 7 8 2 2" xfId="13952" xr:uid="{00000000-0005-0000-0000-000070360000}"/>
    <cellStyle name="Input 3 4 7 8 2 3" xfId="13953" xr:uid="{00000000-0005-0000-0000-000071360000}"/>
    <cellStyle name="Input 3 4 7 8 2 4" xfId="13954" xr:uid="{00000000-0005-0000-0000-000072360000}"/>
    <cellStyle name="Input 3 4 7 8 3" xfId="13955" xr:uid="{00000000-0005-0000-0000-000073360000}"/>
    <cellStyle name="Input 3 4 7 8 4" xfId="13956" xr:uid="{00000000-0005-0000-0000-000074360000}"/>
    <cellStyle name="Input 3 4 7 8 5" xfId="13957" xr:uid="{00000000-0005-0000-0000-000075360000}"/>
    <cellStyle name="Input 3 4 7 8 6" xfId="13958" xr:uid="{00000000-0005-0000-0000-000076360000}"/>
    <cellStyle name="Input 3 4 7 9" xfId="13959" xr:uid="{00000000-0005-0000-0000-000077360000}"/>
    <cellStyle name="Input 3 4 7 9 2" xfId="13960" xr:uid="{00000000-0005-0000-0000-000078360000}"/>
    <cellStyle name="Input 3 4 7 9 2 2" xfId="13961" xr:uid="{00000000-0005-0000-0000-000079360000}"/>
    <cellStyle name="Input 3 4 7 9 2 3" xfId="13962" xr:uid="{00000000-0005-0000-0000-00007A360000}"/>
    <cellStyle name="Input 3 4 7 9 2 4" xfId="13963" xr:uid="{00000000-0005-0000-0000-00007B360000}"/>
    <cellStyle name="Input 3 4 7 9 3" xfId="13964" xr:uid="{00000000-0005-0000-0000-00007C360000}"/>
    <cellStyle name="Input 3 4 7 9 4" xfId="13965" xr:uid="{00000000-0005-0000-0000-00007D360000}"/>
    <cellStyle name="Input 3 4 7 9 5" xfId="13966" xr:uid="{00000000-0005-0000-0000-00007E360000}"/>
    <cellStyle name="Input 3 4 7 9 6" xfId="13967" xr:uid="{00000000-0005-0000-0000-00007F360000}"/>
    <cellStyle name="Input 3 4 8" xfId="13968" xr:uid="{00000000-0005-0000-0000-000080360000}"/>
    <cellStyle name="Input 3 4 8 2" xfId="13969" xr:uid="{00000000-0005-0000-0000-000081360000}"/>
    <cellStyle name="Input 3 4 8 2 2" xfId="13970" xr:uid="{00000000-0005-0000-0000-000082360000}"/>
    <cellStyle name="Input 3 4 8 2 3" xfId="13971" xr:uid="{00000000-0005-0000-0000-000083360000}"/>
    <cellStyle name="Input 3 4 8 2 4" xfId="13972" xr:uid="{00000000-0005-0000-0000-000084360000}"/>
    <cellStyle name="Input 3 4 8 3" xfId="13973" xr:uid="{00000000-0005-0000-0000-000085360000}"/>
    <cellStyle name="Input 3 4 8 4" xfId="13974" xr:uid="{00000000-0005-0000-0000-000086360000}"/>
    <cellStyle name="Input 3 4 8 5" xfId="13975" xr:uid="{00000000-0005-0000-0000-000087360000}"/>
    <cellStyle name="Input 3 4 8 6" xfId="13976" xr:uid="{00000000-0005-0000-0000-000088360000}"/>
    <cellStyle name="Input 3 4 9" xfId="13977" xr:uid="{00000000-0005-0000-0000-000089360000}"/>
    <cellStyle name="Input 3 4 9 2" xfId="13978" xr:uid="{00000000-0005-0000-0000-00008A360000}"/>
    <cellStyle name="Input 3 4 9 3" xfId="13979" xr:uid="{00000000-0005-0000-0000-00008B360000}"/>
    <cellStyle name="Input 3 4 9 4" xfId="13980" xr:uid="{00000000-0005-0000-0000-00008C360000}"/>
    <cellStyle name="Input 3 5" xfId="13981" xr:uid="{00000000-0005-0000-0000-00008D360000}"/>
    <cellStyle name="Input 3 5 2" xfId="13982" xr:uid="{00000000-0005-0000-0000-00008E360000}"/>
    <cellStyle name="Input 3 5 2 10" xfId="13983" xr:uid="{00000000-0005-0000-0000-00008F360000}"/>
    <cellStyle name="Input 3 5 2 10 2" xfId="13984" xr:uid="{00000000-0005-0000-0000-000090360000}"/>
    <cellStyle name="Input 3 5 2 10 3" xfId="13985" xr:uid="{00000000-0005-0000-0000-000091360000}"/>
    <cellStyle name="Input 3 5 2 10 4" xfId="13986" xr:uid="{00000000-0005-0000-0000-000092360000}"/>
    <cellStyle name="Input 3 5 2 11" xfId="13987" xr:uid="{00000000-0005-0000-0000-000093360000}"/>
    <cellStyle name="Input 3 5 2 11 2" xfId="13988" xr:uid="{00000000-0005-0000-0000-000094360000}"/>
    <cellStyle name="Input 3 5 2 11 3" xfId="13989" xr:uid="{00000000-0005-0000-0000-000095360000}"/>
    <cellStyle name="Input 3 5 2 11 4" xfId="13990" xr:uid="{00000000-0005-0000-0000-000096360000}"/>
    <cellStyle name="Input 3 5 2 12" xfId="13991" xr:uid="{00000000-0005-0000-0000-000097360000}"/>
    <cellStyle name="Input 3 5 2 13" xfId="13992" xr:uid="{00000000-0005-0000-0000-000098360000}"/>
    <cellStyle name="Input 3 5 2 14" xfId="13993" xr:uid="{00000000-0005-0000-0000-000099360000}"/>
    <cellStyle name="Input 3 5 2 2" xfId="13994" xr:uid="{00000000-0005-0000-0000-00009A360000}"/>
    <cellStyle name="Input 3 5 2 2 2" xfId="13995" xr:uid="{00000000-0005-0000-0000-00009B360000}"/>
    <cellStyle name="Input 3 5 2 2 2 2" xfId="13996" xr:uid="{00000000-0005-0000-0000-00009C360000}"/>
    <cellStyle name="Input 3 5 2 2 2 2 2" xfId="13997" xr:uid="{00000000-0005-0000-0000-00009D360000}"/>
    <cellStyle name="Input 3 5 2 2 2 2 2 2" xfId="13998" xr:uid="{00000000-0005-0000-0000-00009E360000}"/>
    <cellStyle name="Input 3 5 2 2 2 2 2 3" xfId="13999" xr:uid="{00000000-0005-0000-0000-00009F360000}"/>
    <cellStyle name="Input 3 5 2 2 2 2 2 4" xfId="14000" xr:uid="{00000000-0005-0000-0000-0000A0360000}"/>
    <cellStyle name="Input 3 5 2 2 2 2 3" xfId="14001" xr:uid="{00000000-0005-0000-0000-0000A1360000}"/>
    <cellStyle name="Input 3 5 2 2 2 2 4" xfId="14002" xr:uid="{00000000-0005-0000-0000-0000A2360000}"/>
    <cellStyle name="Input 3 5 2 2 2 2 5" xfId="14003" xr:uid="{00000000-0005-0000-0000-0000A3360000}"/>
    <cellStyle name="Input 3 5 2 2 2 2 6" xfId="14004" xr:uid="{00000000-0005-0000-0000-0000A4360000}"/>
    <cellStyle name="Input 3 5 2 2 2 3" xfId="14005" xr:uid="{00000000-0005-0000-0000-0000A5360000}"/>
    <cellStyle name="Input 3 5 2 2 2 3 2" xfId="14006" xr:uid="{00000000-0005-0000-0000-0000A6360000}"/>
    <cellStyle name="Input 3 5 2 2 2 3 3" xfId="14007" xr:uid="{00000000-0005-0000-0000-0000A7360000}"/>
    <cellStyle name="Input 3 5 2 2 2 3 4" xfId="14008" xr:uid="{00000000-0005-0000-0000-0000A8360000}"/>
    <cellStyle name="Input 3 5 2 2 2 4" xfId="14009" xr:uid="{00000000-0005-0000-0000-0000A9360000}"/>
    <cellStyle name="Input 3 5 2 2 2 5" xfId="14010" xr:uid="{00000000-0005-0000-0000-0000AA360000}"/>
    <cellStyle name="Input 3 5 2 2 2 6" xfId="14011" xr:uid="{00000000-0005-0000-0000-0000AB360000}"/>
    <cellStyle name="Input 3 5 2 2 2 7" xfId="14012" xr:uid="{00000000-0005-0000-0000-0000AC360000}"/>
    <cellStyle name="Input 3 5 2 2 3" xfId="14013" xr:uid="{00000000-0005-0000-0000-0000AD360000}"/>
    <cellStyle name="Input 3 5 2 2 3 2" xfId="14014" xr:uid="{00000000-0005-0000-0000-0000AE360000}"/>
    <cellStyle name="Input 3 5 2 2 3 2 2" xfId="14015" xr:uid="{00000000-0005-0000-0000-0000AF360000}"/>
    <cellStyle name="Input 3 5 2 2 3 2 3" xfId="14016" xr:uid="{00000000-0005-0000-0000-0000B0360000}"/>
    <cellStyle name="Input 3 5 2 2 3 2 4" xfId="14017" xr:uid="{00000000-0005-0000-0000-0000B1360000}"/>
    <cellStyle name="Input 3 5 2 2 3 3" xfId="14018" xr:uid="{00000000-0005-0000-0000-0000B2360000}"/>
    <cellStyle name="Input 3 5 2 2 3 4" xfId="14019" xr:uid="{00000000-0005-0000-0000-0000B3360000}"/>
    <cellStyle name="Input 3 5 2 2 3 5" xfId="14020" xr:uid="{00000000-0005-0000-0000-0000B4360000}"/>
    <cellStyle name="Input 3 5 2 2 3 6" xfId="14021" xr:uid="{00000000-0005-0000-0000-0000B5360000}"/>
    <cellStyle name="Input 3 5 2 2 4" xfId="14022" xr:uid="{00000000-0005-0000-0000-0000B6360000}"/>
    <cellStyle name="Input 3 5 2 2 4 2" xfId="14023" xr:uid="{00000000-0005-0000-0000-0000B7360000}"/>
    <cellStyle name="Input 3 5 2 2 4 2 2" xfId="14024" xr:uid="{00000000-0005-0000-0000-0000B8360000}"/>
    <cellStyle name="Input 3 5 2 2 4 2 3" xfId="14025" xr:uid="{00000000-0005-0000-0000-0000B9360000}"/>
    <cellStyle name="Input 3 5 2 2 4 2 4" xfId="14026" xr:uid="{00000000-0005-0000-0000-0000BA360000}"/>
    <cellStyle name="Input 3 5 2 2 4 3" xfId="14027" xr:uid="{00000000-0005-0000-0000-0000BB360000}"/>
    <cellStyle name="Input 3 5 2 2 4 4" xfId="14028" xr:uid="{00000000-0005-0000-0000-0000BC360000}"/>
    <cellStyle name="Input 3 5 2 2 4 5" xfId="14029" xr:uid="{00000000-0005-0000-0000-0000BD360000}"/>
    <cellStyle name="Input 3 5 2 2 4 6" xfId="14030" xr:uid="{00000000-0005-0000-0000-0000BE360000}"/>
    <cellStyle name="Input 3 5 2 2 5" xfId="14031" xr:uid="{00000000-0005-0000-0000-0000BF360000}"/>
    <cellStyle name="Input 3 5 2 2 5 2" xfId="14032" xr:uid="{00000000-0005-0000-0000-0000C0360000}"/>
    <cellStyle name="Input 3 5 2 2 5 3" xfId="14033" xr:uid="{00000000-0005-0000-0000-0000C1360000}"/>
    <cellStyle name="Input 3 5 2 2 5 4" xfId="14034" xr:uid="{00000000-0005-0000-0000-0000C2360000}"/>
    <cellStyle name="Input 3 5 2 2 6" xfId="14035" xr:uid="{00000000-0005-0000-0000-0000C3360000}"/>
    <cellStyle name="Input 3 5 2 2 6 2" xfId="14036" xr:uid="{00000000-0005-0000-0000-0000C4360000}"/>
    <cellStyle name="Input 3 5 2 2 6 3" xfId="14037" xr:uid="{00000000-0005-0000-0000-0000C5360000}"/>
    <cellStyle name="Input 3 5 2 2 6 4" xfId="14038" xr:uid="{00000000-0005-0000-0000-0000C6360000}"/>
    <cellStyle name="Input 3 5 2 2 7" xfId="14039" xr:uid="{00000000-0005-0000-0000-0000C7360000}"/>
    <cellStyle name="Input 3 5 2 2 8" xfId="14040" xr:uid="{00000000-0005-0000-0000-0000C8360000}"/>
    <cellStyle name="Input 3 5 2 2 9" xfId="14041" xr:uid="{00000000-0005-0000-0000-0000C9360000}"/>
    <cellStyle name="Input 3 5 2 3" xfId="14042" xr:uid="{00000000-0005-0000-0000-0000CA360000}"/>
    <cellStyle name="Input 3 5 2 3 2" xfId="14043" xr:uid="{00000000-0005-0000-0000-0000CB360000}"/>
    <cellStyle name="Input 3 5 2 3 2 2" xfId="14044" xr:uid="{00000000-0005-0000-0000-0000CC360000}"/>
    <cellStyle name="Input 3 5 2 3 2 2 2" xfId="14045" xr:uid="{00000000-0005-0000-0000-0000CD360000}"/>
    <cellStyle name="Input 3 5 2 3 2 2 3" xfId="14046" xr:uid="{00000000-0005-0000-0000-0000CE360000}"/>
    <cellStyle name="Input 3 5 2 3 2 2 4" xfId="14047" xr:uid="{00000000-0005-0000-0000-0000CF360000}"/>
    <cellStyle name="Input 3 5 2 3 2 3" xfId="14048" xr:uid="{00000000-0005-0000-0000-0000D0360000}"/>
    <cellStyle name="Input 3 5 2 3 2 4" xfId="14049" xr:uid="{00000000-0005-0000-0000-0000D1360000}"/>
    <cellStyle name="Input 3 5 2 3 2 5" xfId="14050" xr:uid="{00000000-0005-0000-0000-0000D2360000}"/>
    <cellStyle name="Input 3 5 2 3 2 6" xfId="14051" xr:uid="{00000000-0005-0000-0000-0000D3360000}"/>
    <cellStyle name="Input 3 5 2 3 3" xfId="14052" xr:uid="{00000000-0005-0000-0000-0000D4360000}"/>
    <cellStyle name="Input 3 5 2 3 3 2" xfId="14053" xr:uid="{00000000-0005-0000-0000-0000D5360000}"/>
    <cellStyle name="Input 3 5 2 3 3 2 2" xfId="14054" xr:uid="{00000000-0005-0000-0000-0000D6360000}"/>
    <cellStyle name="Input 3 5 2 3 3 2 3" xfId="14055" xr:uid="{00000000-0005-0000-0000-0000D7360000}"/>
    <cellStyle name="Input 3 5 2 3 3 2 4" xfId="14056" xr:uid="{00000000-0005-0000-0000-0000D8360000}"/>
    <cellStyle name="Input 3 5 2 3 3 3" xfId="14057" xr:uid="{00000000-0005-0000-0000-0000D9360000}"/>
    <cellStyle name="Input 3 5 2 3 3 4" xfId="14058" xr:uid="{00000000-0005-0000-0000-0000DA360000}"/>
    <cellStyle name="Input 3 5 2 3 3 5" xfId="14059" xr:uid="{00000000-0005-0000-0000-0000DB360000}"/>
    <cellStyle name="Input 3 5 2 3 3 6" xfId="14060" xr:uid="{00000000-0005-0000-0000-0000DC360000}"/>
    <cellStyle name="Input 3 5 2 3 4" xfId="14061" xr:uid="{00000000-0005-0000-0000-0000DD360000}"/>
    <cellStyle name="Input 3 5 2 3 4 2" xfId="14062" xr:uid="{00000000-0005-0000-0000-0000DE360000}"/>
    <cellStyle name="Input 3 5 2 3 4 3" xfId="14063" xr:uid="{00000000-0005-0000-0000-0000DF360000}"/>
    <cellStyle name="Input 3 5 2 3 4 4" xfId="14064" xr:uid="{00000000-0005-0000-0000-0000E0360000}"/>
    <cellStyle name="Input 3 5 2 3 5" xfId="14065" xr:uid="{00000000-0005-0000-0000-0000E1360000}"/>
    <cellStyle name="Input 3 5 2 3 5 2" xfId="14066" xr:uid="{00000000-0005-0000-0000-0000E2360000}"/>
    <cellStyle name="Input 3 5 2 3 5 3" xfId="14067" xr:uid="{00000000-0005-0000-0000-0000E3360000}"/>
    <cellStyle name="Input 3 5 2 3 5 4" xfId="14068" xr:uid="{00000000-0005-0000-0000-0000E4360000}"/>
    <cellStyle name="Input 3 5 2 3 6" xfId="14069" xr:uid="{00000000-0005-0000-0000-0000E5360000}"/>
    <cellStyle name="Input 3 5 2 3 7" xfId="14070" xr:uid="{00000000-0005-0000-0000-0000E6360000}"/>
    <cellStyle name="Input 3 5 2 3 8" xfId="14071" xr:uid="{00000000-0005-0000-0000-0000E7360000}"/>
    <cellStyle name="Input 3 5 2 4" xfId="14072" xr:uid="{00000000-0005-0000-0000-0000E8360000}"/>
    <cellStyle name="Input 3 5 2 4 2" xfId="14073" xr:uid="{00000000-0005-0000-0000-0000E9360000}"/>
    <cellStyle name="Input 3 5 2 4 2 2" xfId="14074" xr:uid="{00000000-0005-0000-0000-0000EA360000}"/>
    <cellStyle name="Input 3 5 2 4 2 2 2" xfId="14075" xr:uid="{00000000-0005-0000-0000-0000EB360000}"/>
    <cellStyle name="Input 3 5 2 4 2 2 3" xfId="14076" xr:uid="{00000000-0005-0000-0000-0000EC360000}"/>
    <cellStyle name="Input 3 5 2 4 2 2 4" xfId="14077" xr:uid="{00000000-0005-0000-0000-0000ED360000}"/>
    <cellStyle name="Input 3 5 2 4 2 3" xfId="14078" xr:uid="{00000000-0005-0000-0000-0000EE360000}"/>
    <cellStyle name="Input 3 5 2 4 2 4" xfId="14079" xr:uid="{00000000-0005-0000-0000-0000EF360000}"/>
    <cellStyle name="Input 3 5 2 4 2 5" xfId="14080" xr:uid="{00000000-0005-0000-0000-0000F0360000}"/>
    <cellStyle name="Input 3 5 2 4 2 6" xfId="14081" xr:uid="{00000000-0005-0000-0000-0000F1360000}"/>
    <cellStyle name="Input 3 5 2 4 3" xfId="14082" xr:uid="{00000000-0005-0000-0000-0000F2360000}"/>
    <cellStyle name="Input 3 5 2 4 3 2" xfId="14083" xr:uid="{00000000-0005-0000-0000-0000F3360000}"/>
    <cellStyle name="Input 3 5 2 4 3 2 2" xfId="14084" xr:uid="{00000000-0005-0000-0000-0000F4360000}"/>
    <cellStyle name="Input 3 5 2 4 3 2 3" xfId="14085" xr:uid="{00000000-0005-0000-0000-0000F5360000}"/>
    <cellStyle name="Input 3 5 2 4 3 2 4" xfId="14086" xr:uid="{00000000-0005-0000-0000-0000F6360000}"/>
    <cellStyle name="Input 3 5 2 4 3 3" xfId="14087" xr:uid="{00000000-0005-0000-0000-0000F7360000}"/>
    <cellStyle name="Input 3 5 2 4 3 4" xfId="14088" xr:uid="{00000000-0005-0000-0000-0000F8360000}"/>
    <cellStyle name="Input 3 5 2 4 3 5" xfId="14089" xr:uid="{00000000-0005-0000-0000-0000F9360000}"/>
    <cellStyle name="Input 3 5 2 4 3 6" xfId="14090" xr:uid="{00000000-0005-0000-0000-0000FA360000}"/>
    <cellStyle name="Input 3 5 2 4 4" xfId="14091" xr:uid="{00000000-0005-0000-0000-0000FB360000}"/>
    <cellStyle name="Input 3 5 2 4 4 2" xfId="14092" xr:uid="{00000000-0005-0000-0000-0000FC360000}"/>
    <cellStyle name="Input 3 5 2 4 4 3" xfId="14093" xr:uid="{00000000-0005-0000-0000-0000FD360000}"/>
    <cellStyle name="Input 3 5 2 4 4 4" xfId="14094" xr:uid="{00000000-0005-0000-0000-0000FE360000}"/>
    <cellStyle name="Input 3 5 2 4 5" xfId="14095" xr:uid="{00000000-0005-0000-0000-0000FF360000}"/>
    <cellStyle name="Input 3 5 2 4 5 2" xfId="14096" xr:uid="{00000000-0005-0000-0000-000000370000}"/>
    <cellStyle name="Input 3 5 2 4 5 3" xfId="14097" xr:uid="{00000000-0005-0000-0000-000001370000}"/>
    <cellStyle name="Input 3 5 2 4 5 4" xfId="14098" xr:uid="{00000000-0005-0000-0000-000002370000}"/>
    <cellStyle name="Input 3 5 2 4 6" xfId="14099" xr:uid="{00000000-0005-0000-0000-000003370000}"/>
    <cellStyle name="Input 3 5 2 4 7" xfId="14100" xr:uid="{00000000-0005-0000-0000-000004370000}"/>
    <cellStyle name="Input 3 5 2 4 8" xfId="14101" xr:uid="{00000000-0005-0000-0000-000005370000}"/>
    <cellStyle name="Input 3 5 2 5" xfId="14102" xr:uid="{00000000-0005-0000-0000-000006370000}"/>
    <cellStyle name="Input 3 5 2 5 10" xfId="14103" xr:uid="{00000000-0005-0000-0000-000007370000}"/>
    <cellStyle name="Input 3 5 2 5 2" xfId="14104" xr:uid="{00000000-0005-0000-0000-000008370000}"/>
    <cellStyle name="Input 3 5 2 5 2 2" xfId="14105" xr:uid="{00000000-0005-0000-0000-000009370000}"/>
    <cellStyle name="Input 3 5 2 5 2 2 2" xfId="14106" xr:uid="{00000000-0005-0000-0000-00000A370000}"/>
    <cellStyle name="Input 3 5 2 5 2 2 3" xfId="14107" xr:uid="{00000000-0005-0000-0000-00000B370000}"/>
    <cellStyle name="Input 3 5 2 5 2 2 4" xfId="14108" xr:uid="{00000000-0005-0000-0000-00000C370000}"/>
    <cellStyle name="Input 3 5 2 5 2 3" xfId="14109" xr:uid="{00000000-0005-0000-0000-00000D370000}"/>
    <cellStyle name="Input 3 5 2 5 2 4" xfId="14110" xr:uid="{00000000-0005-0000-0000-00000E370000}"/>
    <cellStyle name="Input 3 5 2 5 2 5" xfId="14111" xr:uid="{00000000-0005-0000-0000-00000F370000}"/>
    <cellStyle name="Input 3 5 2 5 2 6" xfId="14112" xr:uid="{00000000-0005-0000-0000-000010370000}"/>
    <cellStyle name="Input 3 5 2 5 3" xfId="14113" xr:uid="{00000000-0005-0000-0000-000011370000}"/>
    <cellStyle name="Input 3 5 2 5 3 2" xfId="14114" xr:uid="{00000000-0005-0000-0000-000012370000}"/>
    <cellStyle name="Input 3 5 2 5 3 2 2" xfId="14115" xr:uid="{00000000-0005-0000-0000-000013370000}"/>
    <cellStyle name="Input 3 5 2 5 3 2 3" xfId="14116" xr:uid="{00000000-0005-0000-0000-000014370000}"/>
    <cellStyle name="Input 3 5 2 5 3 2 4" xfId="14117" xr:uid="{00000000-0005-0000-0000-000015370000}"/>
    <cellStyle name="Input 3 5 2 5 3 3" xfId="14118" xr:uid="{00000000-0005-0000-0000-000016370000}"/>
    <cellStyle name="Input 3 5 2 5 3 4" xfId="14119" xr:uid="{00000000-0005-0000-0000-000017370000}"/>
    <cellStyle name="Input 3 5 2 5 3 5" xfId="14120" xr:uid="{00000000-0005-0000-0000-000018370000}"/>
    <cellStyle name="Input 3 5 2 5 3 6" xfId="14121" xr:uid="{00000000-0005-0000-0000-000019370000}"/>
    <cellStyle name="Input 3 5 2 5 4" xfId="14122" xr:uid="{00000000-0005-0000-0000-00001A370000}"/>
    <cellStyle name="Input 3 5 2 5 4 2" xfId="14123" xr:uid="{00000000-0005-0000-0000-00001B370000}"/>
    <cellStyle name="Input 3 5 2 5 4 2 2" xfId="14124" xr:uid="{00000000-0005-0000-0000-00001C370000}"/>
    <cellStyle name="Input 3 5 2 5 4 2 3" xfId="14125" xr:uid="{00000000-0005-0000-0000-00001D370000}"/>
    <cellStyle name="Input 3 5 2 5 4 2 4" xfId="14126" xr:uid="{00000000-0005-0000-0000-00001E370000}"/>
    <cellStyle name="Input 3 5 2 5 4 3" xfId="14127" xr:uid="{00000000-0005-0000-0000-00001F370000}"/>
    <cellStyle name="Input 3 5 2 5 4 4" xfId="14128" xr:uid="{00000000-0005-0000-0000-000020370000}"/>
    <cellStyle name="Input 3 5 2 5 4 5" xfId="14129" xr:uid="{00000000-0005-0000-0000-000021370000}"/>
    <cellStyle name="Input 3 5 2 5 4 6" xfId="14130" xr:uid="{00000000-0005-0000-0000-000022370000}"/>
    <cellStyle name="Input 3 5 2 5 5" xfId="14131" xr:uid="{00000000-0005-0000-0000-000023370000}"/>
    <cellStyle name="Input 3 5 2 5 5 2" xfId="14132" xr:uid="{00000000-0005-0000-0000-000024370000}"/>
    <cellStyle name="Input 3 5 2 5 5 3" xfId="14133" xr:uid="{00000000-0005-0000-0000-000025370000}"/>
    <cellStyle name="Input 3 5 2 5 5 4" xfId="14134" xr:uid="{00000000-0005-0000-0000-000026370000}"/>
    <cellStyle name="Input 3 5 2 5 6" xfId="14135" xr:uid="{00000000-0005-0000-0000-000027370000}"/>
    <cellStyle name="Input 3 5 2 5 6 2" xfId="14136" xr:uid="{00000000-0005-0000-0000-000028370000}"/>
    <cellStyle name="Input 3 5 2 5 6 3" xfId="14137" xr:uid="{00000000-0005-0000-0000-000029370000}"/>
    <cellStyle name="Input 3 5 2 5 6 4" xfId="14138" xr:uid="{00000000-0005-0000-0000-00002A370000}"/>
    <cellStyle name="Input 3 5 2 5 7" xfId="14139" xr:uid="{00000000-0005-0000-0000-00002B370000}"/>
    <cellStyle name="Input 3 5 2 5 8" xfId="14140" xr:uid="{00000000-0005-0000-0000-00002C370000}"/>
    <cellStyle name="Input 3 5 2 5 9" xfId="14141" xr:uid="{00000000-0005-0000-0000-00002D370000}"/>
    <cellStyle name="Input 3 5 2 6" xfId="14142" xr:uid="{00000000-0005-0000-0000-00002E370000}"/>
    <cellStyle name="Input 3 5 2 6 2" xfId="14143" xr:uid="{00000000-0005-0000-0000-00002F370000}"/>
    <cellStyle name="Input 3 5 2 6 2 2" xfId="14144" xr:uid="{00000000-0005-0000-0000-000030370000}"/>
    <cellStyle name="Input 3 5 2 6 2 2 2" xfId="14145" xr:uid="{00000000-0005-0000-0000-000031370000}"/>
    <cellStyle name="Input 3 5 2 6 2 2 3" xfId="14146" xr:uid="{00000000-0005-0000-0000-000032370000}"/>
    <cellStyle name="Input 3 5 2 6 2 2 4" xfId="14147" xr:uid="{00000000-0005-0000-0000-000033370000}"/>
    <cellStyle name="Input 3 5 2 6 2 3" xfId="14148" xr:uid="{00000000-0005-0000-0000-000034370000}"/>
    <cellStyle name="Input 3 5 2 6 2 4" xfId="14149" xr:uid="{00000000-0005-0000-0000-000035370000}"/>
    <cellStyle name="Input 3 5 2 6 2 5" xfId="14150" xr:uid="{00000000-0005-0000-0000-000036370000}"/>
    <cellStyle name="Input 3 5 2 6 2 6" xfId="14151" xr:uid="{00000000-0005-0000-0000-000037370000}"/>
    <cellStyle name="Input 3 5 2 6 3" xfId="14152" xr:uid="{00000000-0005-0000-0000-000038370000}"/>
    <cellStyle name="Input 3 5 2 6 3 2" xfId="14153" xr:uid="{00000000-0005-0000-0000-000039370000}"/>
    <cellStyle name="Input 3 5 2 6 3 2 2" xfId="14154" xr:uid="{00000000-0005-0000-0000-00003A370000}"/>
    <cellStyle name="Input 3 5 2 6 3 2 3" xfId="14155" xr:uid="{00000000-0005-0000-0000-00003B370000}"/>
    <cellStyle name="Input 3 5 2 6 3 2 4" xfId="14156" xr:uid="{00000000-0005-0000-0000-00003C370000}"/>
    <cellStyle name="Input 3 5 2 6 3 3" xfId="14157" xr:uid="{00000000-0005-0000-0000-00003D370000}"/>
    <cellStyle name="Input 3 5 2 6 3 4" xfId="14158" xr:uid="{00000000-0005-0000-0000-00003E370000}"/>
    <cellStyle name="Input 3 5 2 6 3 5" xfId="14159" xr:uid="{00000000-0005-0000-0000-00003F370000}"/>
    <cellStyle name="Input 3 5 2 6 3 6" xfId="14160" xr:uid="{00000000-0005-0000-0000-000040370000}"/>
    <cellStyle name="Input 3 5 2 6 4" xfId="14161" xr:uid="{00000000-0005-0000-0000-000041370000}"/>
    <cellStyle name="Input 3 5 2 6 4 2" xfId="14162" xr:uid="{00000000-0005-0000-0000-000042370000}"/>
    <cellStyle name="Input 3 5 2 6 4 3" xfId="14163" xr:uid="{00000000-0005-0000-0000-000043370000}"/>
    <cellStyle name="Input 3 5 2 6 4 4" xfId="14164" xr:uid="{00000000-0005-0000-0000-000044370000}"/>
    <cellStyle name="Input 3 5 2 6 5" xfId="14165" xr:uid="{00000000-0005-0000-0000-000045370000}"/>
    <cellStyle name="Input 3 5 2 6 5 2" xfId="14166" xr:uid="{00000000-0005-0000-0000-000046370000}"/>
    <cellStyle name="Input 3 5 2 6 5 3" xfId="14167" xr:uid="{00000000-0005-0000-0000-000047370000}"/>
    <cellStyle name="Input 3 5 2 6 5 4" xfId="14168" xr:uid="{00000000-0005-0000-0000-000048370000}"/>
    <cellStyle name="Input 3 5 2 6 6" xfId="14169" xr:uid="{00000000-0005-0000-0000-000049370000}"/>
    <cellStyle name="Input 3 5 2 6 7" xfId="14170" xr:uid="{00000000-0005-0000-0000-00004A370000}"/>
    <cellStyle name="Input 3 5 2 6 8" xfId="14171" xr:uid="{00000000-0005-0000-0000-00004B370000}"/>
    <cellStyle name="Input 3 5 2 7" xfId="14172" xr:uid="{00000000-0005-0000-0000-00004C370000}"/>
    <cellStyle name="Input 3 5 2 7 2" xfId="14173" xr:uid="{00000000-0005-0000-0000-00004D370000}"/>
    <cellStyle name="Input 3 5 2 7 2 2" xfId="14174" xr:uid="{00000000-0005-0000-0000-00004E370000}"/>
    <cellStyle name="Input 3 5 2 7 2 2 2" xfId="14175" xr:uid="{00000000-0005-0000-0000-00004F370000}"/>
    <cellStyle name="Input 3 5 2 7 2 2 3" xfId="14176" xr:uid="{00000000-0005-0000-0000-000050370000}"/>
    <cellStyle name="Input 3 5 2 7 2 2 4" xfId="14177" xr:uid="{00000000-0005-0000-0000-000051370000}"/>
    <cellStyle name="Input 3 5 2 7 2 3" xfId="14178" xr:uid="{00000000-0005-0000-0000-000052370000}"/>
    <cellStyle name="Input 3 5 2 7 2 4" xfId="14179" xr:uid="{00000000-0005-0000-0000-000053370000}"/>
    <cellStyle name="Input 3 5 2 7 2 5" xfId="14180" xr:uid="{00000000-0005-0000-0000-000054370000}"/>
    <cellStyle name="Input 3 5 2 7 2 6" xfId="14181" xr:uid="{00000000-0005-0000-0000-000055370000}"/>
    <cellStyle name="Input 3 5 2 7 3" xfId="14182" xr:uid="{00000000-0005-0000-0000-000056370000}"/>
    <cellStyle name="Input 3 5 2 7 3 2" xfId="14183" xr:uid="{00000000-0005-0000-0000-000057370000}"/>
    <cellStyle name="Input 3 5 2 7 3 3" xfId="14184" xr:uid="{00000000-0005-0000-0000-000058370000}"/>
    <cellStyle name="Input 3 5 2 7 3 4" xfId="14185" xr:uid="{00000000-0005-0000-0000-000059370000}"/>
    <cellStyle name="Input 3 5 2 7 4" xfId="14186" xr:uid="{00000000-0005-0000-0000-00005A370000}"/>
    <cellStyle name="Input 3 5 2 7 5" xfId="14187" xr:uid="{00000000-0005-0000-0000-00005B370000}"/>
    <cellStyle name="Input 3 5 2 7 6" xfId="14188" xr:uid="{00000000-0005-0000-0000-00005C370000}"/>
    <cellStyle name="Input 3 5 2 7 7" xfId="14189" xr:uid="{00000000-0005-0000-0000-00005D370000}"/>
    <cellStyle name="Input 3 5 2 8" xfId="14190" xr:uid="{00000000-0005-0000-0000-00005E370000}"/>
    <cellStyle name="Input 3 5 2 8 2" xfId="14191" xr:uid="{00000000-0005-0000-0000-00005F370000}"/>
    <cellStyle name="Input 3 5 2 8 2 2" xfId="14192" xr:uid="{00000000-0005-0000-0000-000060370000}"/>
    <cellStyle name="Input 3 5 2 8 2 3" xfId="14193" xr:uid="{00000000-0005-0000-0000-000061370000}"/>
    <cellStyle name="Input 3 5 2 8 2 4" xfId="14194" xr:uid="{00000000-0005-0000-0000-000062370000}"/>
    <cellStyle name="Input 3 5 2 8 3" xfId="14195" xr:uid="{00000000-0005-0000-0000-000063370000}"/>
    <cellStyle name="Input 3 5 2 8 4" xfId="14196" xr:uid="{00000000-0005-0000-0000-000064370000}"/>
    <cellStyle name="Input 3 5 2 8 5" xfId="14197" xr:uid="{00000000-0005-0000-0000-000065370000}"/>
    <cellStyle name="Input 3 5 2 8 6" xfId="14198" xr:uid="{00000000-0005-0000-0000-000066370000}"/>
    <cellStyle name="Input 3 5 2 9" xfId="14199" xr:uid="{00000000-0005-0000-0000-000067370000}"/>
    <cellStyle name="Input 3 5 2 9 2" xfId="14200" xr:uid="{00000000-0005-0000-0000-000068370000}"/>
    <cellStyle name="Input 3 5 2 9 2 2" xfId="14201" xr:uid="{00000000-0005-0000-0000-000069370000}"/>
    <cellStyle name="Input 3 5 2 9 2 3" xfId="14202" xr:uid="{00000000-0005-0000-0000-00006A370000}"/>
    <cellStyle name="Input 3 5 2 9 2 4" xfId="14203" xr:uid="{00000000-0005-0000-0000-00006B370000}"/>
    <cellStyle name="Input 3 5 2 9 3" xfId="14204" xr:uid="{00000000-0005-0000-0000-00006C370000}"/>
    <cellStyle name="Input 3 5 2 9 4" xfId="14205" xr:uid="{00000000-0005-0000-0000-00006D370000}"/>
    <cellStyle name="Input 3 5 2 9 5" xfId="14206" xr:uid="{00000000-0005-0000-0000-00006E370000}"/>
    <cellStyle name="Input 3 5 2 9 6" xfId="14207" xr:uid="{00000000-0005-0000-0000-00006F370000}"/>
    <cellStyle name="Input 3 5 3" xfId="14208" xr:uid="{00000000-0005-0000-0000-000070370000}"/>
    <cellStyle name="Input 3 5 3 2" xfId="14209" xr:uid="{00000000-0005-0000-0000-000071370000}"/>
    <cellStyle name="Input 3 5 3 2 2" xfId="14210" xr:uid="{00000000-0005-0000-0000-000072370000}"/>
    <cellStyle name="Input 3 5 3 2 3" xfId="14211" xr:uid="{00000000-0005-0000-0000-000073370000}"/>
    <cellStyle name="Input 3 5 3 2 4" xfId="14212" xr:uid="{00000000-0005-0000-0000-000074370000}"/>
    <cellStyle name="Input 3 5 3 3" xfId="14213" xr:uid="{00000000-0005-0000-0000-000075370000}"/>
    <cellStyle name="Input 3 5 3 4" xfId="14214" xr:uid="{00000000-0005-0000-0000-000076370000}"/>
    <cellStyle name="Input 3 5 3 5" xfId="14215" xr:uid="{00000000-0005-0000-0000-000077370000}"/>
    <cellStyle name="Input 3 5 3 6" xfId="14216" xr:uid="{00000000-0005-0000-0000-000078370000}"/>
    <cellStyle name="Input 3 5 4" xfId="14217" xr:uid="{00000000-0005-0000-0000-000079370000}"/>
    <cellStyle name="Input 3 5 4 2" xfId="14218" xr:uid="{00000000-0005-0000-0000-00007A370000}"/>
    <cellStyle name="Input 3 5 4 3" xfId="14219" xr:uid="{00000000-0005-0000-0000-00007B370000}"/>
    <cellStyle name="Input 3 5 4 4" xfId="14220" xr:uid="{00000000-0005-0000-0000-00007C370000}"/>
    <cellStyle name="Input 3 5 5" xfId="14221" xr:uid="{00000000-0005-0000-0000-00007D370000}"/>
    <cellStyle name="Input 3 5 6" xfId="14222" xr:uid="{00000000-0005-0000-0000-00007E370000}"/>
    <cellStyle name="Input 3 5 7" xfId="14223" xr:uid="{00000000-0005-0000-0000-00007F370000}"/>
    <cellStyle name="Input 3 6" xfId="14224" xr:uid="{00000000-0005-0000-0000-000080370000}"/>
    <cellStyle name="Input 3 6 2" xfId="14225" xr:uid="{00000000-0005-0000-0000-000081370000}"/>
    <cellStyle name="Input 3 6 2 10" xfId="14226" xr:uid="{00000000-0005-0000-0000-000082370000}"/>
    <cellStyle name="Input 3 6 2 10 2" xfId="14227" xr:uid="{00000000-0005-0000-0000-000083370000}"/>
    <cellStyle name="Input 3 6 2 10 3" xfId="14228" xr:uid="{00000000-0005-0000-0000-000084370000}"/>
    <cellStyle name="Input 3 6 2 10 4" xfId="14229" xr:uid="{00000000-0005-0000-0000-000085370000}"/>
    <cellStyle name="Input 3 6 2 11" xfId="14230" xr:uid="{00000000-0005-0000-0000-000086370000}"/>
    <cellStyle name="Input 3 6 2 11 2" xfId="14231" xr:uid="{00000000-0005-0000-0000-000087370000}"/>
    <cellStyle name="Input 3 6 2 11 3" xfId="14232" xr:uid="{00000000-0005-0000-0000-000088370000}"/>
    <cellStyle name="Input 3 6 2 11 4" xfId="14233" xr:uid="{00000000-0005-0000-0000-000089370000}"/>
    <cellStyle name="Input 3 6 2 12" xfId="14234" xr:uid="{00000000-0005-0000-0000-00008A370000}"/>
    <cellStyle name="Input 3 6 2 13" xfId="14235" xr:uid="{00000000-0005-0000-0000-00008B370000}"/>
    <cellStyle name="Input 3 6 2 14" xfId="14236" xr:uid="{00000000-0005-0000-0000-00008C370000}"/>
    <cellStyle name="Input 3 6 2 2" xfId="14237" xr:uid="{00000000-0005-0000-0000-00008D370000}"/>
    <cellStyle name="Input 3 6 2 2 2" xfId="14238" xr:uid="{00000000-0005-0000-0000-00008E370000}"/>
    <cellStyle name="Input 3 6 2 2 2 2" xfId="14239" xr:uid="{00000000-0005-0000-0000-00008F370000}"/>
    <cellStyle name="Input 3 6 2 2 2 2 2" xfId="14240" xr:uid="{00000000-0005-0000-0000-000090370000}"/>
    <cellStyle name="Input 3 6 2 2 2 2 2 2" xfId="14241" xr:uid="{00000000-0005-0000-0000-000091370000}"/>
    <cellStyle name="Input 3 6 2 2 2 2 2 3" xfId="14242" xr:uid="{00000000-0005-0000-0000-000092370000}"/>
    <cellStyle name="Input 3 6 2 2 2 2 2 4" xfId="14243" xr:uid="{00000000-0005-0000-0000-000093370000}"/>
    <cellStyle name="Input 3 6 2 2 2 2 3" xfId="14244" xr:uid="{00000000-0005-0000-0000-000094370000}"/>
    <cellStyle name="Input 3 6 2 2 2 2 4" xfId="14245" xr:uid="{00000000-0005-0000-0000-000095370000}"/>
    <cellStyle name="Input 3 6 2 2 2 2 5" xfId="14246" xr:uid="{00000000-0005-0000-0000-000096370000}"/>
    <cellStyle name="Input 3 6 2 2 2 2 6" xfId="14247" xr:uid="{00000000-0005-0000-0000-000097370000}"/>
    <cellStyle name="Input 3 6 2 2 2 3" xfId="14248" xr:uid="{00000000-0005-0000-0000-000098370000}"/>
    <cellStyle name="Input 3 6 2 2 2 3 2" xfId="14249" xr:uid="{00000000-0005-0000-0000-000099370000}"/>
    <cellStyle name="Input 3 6 2 2 2 3 3" xfId="14250" xr:uid="{00000000-0005-0000-0000-00009A370000}"/>
    <cellStyle name="Input 3 6 2 2 2 3 4" xfId="14251" xr:uid="{00000000-0005-0000-0000-00009B370000}"/>
    <cellStyle name="Input 3 6 2 2 2 4" xfId="14252" xr:uid="{00000000-0005-0000-0000-00009C370000}"/>
    <cellStyle name="Input 3 6 2 2 2 5" xfId="14253" xr:uid="{00000000-0005-0000-0000-00009D370000}"/>
    <cellStyle name="Input 3 6 2 2 2 6" xfId="14254" xr:uid="{00000000-0005-0000-0000-00009E370000}"/>
    <cellStyle name="Input 3 6 2 2 2 7" xfId="14255" xr:uid="{00000000-0005-0000-0000-00009F370000}"/>
    <cellStyle name="Input 3 6 2 2 3" xfId="14256" xr:uid="{00000000-0005-0000-0000-0000A0370000}"/>
    <cellStyle name="Input 3 6 2 2 3 2" xfId="14257" xr:uid="{00000000-0005-0000-0000-0000A1370000}"/>
    <cellStyle name="Input 3 6 2 2 3 2 2" xfId="14258" xr:uid="{00000000-0005-0000-0000-0000A2370000}"/>
    <cellStyle name="Input 3 6 2 2 3 2 3" xfId="14259" xr:uid="{00000000-0005-0000-0000-0000A3370000}"/>
    <cellStyle name="Input 3 6 2 2 3 2 4" xfId="14260" xr:uid="{00000000-0005-0000-0000-0000A4370000}"/>
    <cellStyle name="Input 3 6 2 2 3 3" xfId="14261" xr:uid="{00000000-0005-0000-0000-0000A5370000}"/>
    <cellStyle name="Input 3 6 2 2 3 4" xfId="14262" xr:uid="{00000000-0005-0000-0000-0000A6370000}"/>
    <cellStyle name="Input 3 6 2 2 3 5" xfId="14263" xr:uid="{00000000-0005-0000-0000-0000A7370000}"/>
    <cellStyle name="Input 3 6 2 2 3 6" xfId="14264" xr:uid="{00000000-0005-0000-0000-0000A8370000}"/>
    <cellStyle name="Input 3 6 2 2 4" xfId="14265" xr:uid="{00000000-0005-0000-0000-0000A9370000}"/>
    <cellStyle name="Input 3 6 2 2 4 2" xfId="14266" xr:uid="{00000000-0005-0000-0000-0000AA370000}"/>
    <cellStyle name="Input 3 6 2 2 4 2 2" xfId="14267" xr:uid="{00000000-0005-0000-0000-0000AB370000}"/>
    <cellStyle name="Input 3 6 2 2 4 2 3" xfId="14268" xr:uid="{00000000-0005-0000-0000-0000AC370000}"/>
    <cellStyle name="Input 3 6 2 2 4 2 4" xfId="14269" xr:uid="{00000000-0005-0000-0000-0000AD370000}"/>
    <cellStyle name="Input 3 6 2 2 4 3" xfId="14270" xr:uid="{00000000-0005-0000-0000-0000AE370000}"/>
    <cellStyle name="Input 3 6 2 2 4 4" xfId="14271" xr:uid="{00000000-0005-0000-0000-0000AF370000}"/>
    <cellStyle name="Input 3 6 2 2 4 5" xfId="14272" xr:uid="{00000000-0005-0000-0000-0000B0370000}"/>
    <cellStyle name="Input 3 6 2 2 4 6" xfId="14273" xr:uid="{00000000-0005-0000-0000-0000B1370000}"/>
    <cellStyle name="Input 3 6 2 2 5" xfId="14274" xr:uid="{00000000-0005-0000-0000-0000B2370000}"/>
    <cellStyle name="Input 3 6 2 2 5 2" xfId="14275" xr:uid="{00000000-0005-0000-0000-0000B3370000}"/>
    <cellStyle name="Input 3 6 2 2 5 3" xfId="14276" xr:uid="{00000000-0005-0000-0000-0000B4370000}"/>
    <cellStyle name="Input 3 6 2 2 5 4" xfId="14277" xr:uid="{00000000-0005-0000-0000-0000B5370000}"/>
    <cellStyle name="Input 3 6 2 2 6" xfId="14278" xr:uid="{00000000-0005-0000-0000-0000B6370000}"/>
    <cellStyle name="Input 3 6 2 2 6 2" xfId="14279" xr:uid="{00000000-0005-0000-0000-0000B7370000}"/>
    <cellStyle name="Input 3 6 2 2 6 3" xfId="14280" xr:uid="{00000000-0005-0000-0000-0000B8370000}"/>
    <cellStyle name="Input 3 6 2 2 6 4" xfId="14281" xr:uid="{00000000-0005-0000-0000-0000B9370000}"/>
    <cellStyle name="Input 3 6 2 2 7" xfId="14282" xr:uid="{00000000-0005-0000-0000-0000BA370000}"/>
    <cellStyle name="Input 3 6 2 2 8" xfId="14283" xr:uid="{00000000-0005-0000-0000-0000BB370000}"/>
    <cellStyle name="Input 3 6 2 2 9" xfId="14284" xr:uid="{00000000-0005-0000-0000-0000BC370000}"/>
    <cellStyle name="Input 3 6 2 3" xfId="14285" xr:uid="{00000000-0005-0000-0000-0000BD370000}"/>
    <cellStyle name="Input 3 6 2 3 2" xfId="14286" xr:uid="{00000000-0005-0000-0000-0000BE370000}"/>
    <cellStyle name="Input 3 6 2 3 2 2" xfId="14287" xr:uid="{00000000-0005-0000-0000-0000BF370000}"/>
    <cellStyle name="Input 3 6 2 3 2 2 2" xfId="14288" xr:uid="{00000000-0005-0000-0000-0000C0370000}"/>
    <cellStyle name="Input 3 6 2 3 2 2 3" xfId="14289" xr:uid="{00000000-0005-0000-0000-0000C1370000}"/>
    <cellStyle name="Input 3 6 2 3 2 2 4" xfId="14290" xr:uid="{00000000-0005-0000-0000-0000C2370000}"/>
    <cellStyle name="Input 3 6 2 3 2 3" xfId="14291" xr:uid="{00000000-0005-0000-0000-0000C3370000}"/>
    <cellStyle name="Input 3 6 2 3 2 4" xfId="14292" xr:uid="{00000000-0005-0000-0000-0000C4370000}"/>
    <cellStyle name="Input 3 6 2 3 2 5" xfId="14293" xr:uid="{00000000-0005-0000-0000-0000C5370000}"/>
    <cellStyle name="Input 3 6 2 3 2 6" xfId="14294" xr:uid="{00000000-0005-0000-0000-0000C6370000}"/>
    <cellStyle name="Input 3 6 2 3 3" xfId="14295" xr:uid="{00000000-0005-0000-0000-0000C7370000}"/>
    <cellStyle name="Input 3 6 2 3 3 2" xfId="14296" xr:uid="{00000000-0005-0000-0000-0000C8370000}"/>
    <cellStyle name="Input 3 6 2 3 3 2 2" xfId="14297" xr:uid="{00000000-0005-0000-0000-0000C9370000}"/>
    <cellStyle name="Input 3 6 2 3 3 2 3" xfId="14298" xr:uid="{00000000-0005-0000-0000-0000CA370000}"/>
    <cellStyle name="Input 3 6 2 3 3 2 4" xfId="14299" xr:uid="{00000000-0005-0000-0000-0000CB370000}"/>
    <cellStyle name="Input 3 6 2 3 3 3" xfId="14300" xr:uid="{00000000-0005-0000-0000-0000CC370000}"/>
    <cellStyle name="Input 3 6 2 3 3 4" xfId="14301" xr:uid="{00000000-0005-0000-0000-0000CD370000}"/>
    <cellStyle name="Input 3 6 2 3 3 5" xfId="14302" xr:uid="{00000000-0005-0000-0000-0000CE370000}"/>
    <cellStyle name="Input 3 6 2 3 3 6" xfId="14303" xr:uid="{00000000-0005-0000-0000-0000CF370000}"/>
    <cellStyle name="Input 3 6 2 3 4" xfId="14304" xr:uid="{00000000-0005-0000-0000-0000D0370000}"/>
    <cellStyle name="Input 3 6 2 3 4 2" xfId="14305" xr:uid="{00000000-0005-0000-0000-0000D1370000}"/>
    <cellStyle name="Input 3 6 2 3 4 3" xfId="14306" xr:uid="{00000000-0005-0000-0000-0000D2370000}"/>
    <cellStyle name="Input 3 6 2 3 4 4" xfId="14307" xr:uid="{00000000-0005-0000-0000-0000D3370000}"/>
    <cellStyle name="Input 3 6 2 3 5" xfId="14308" xr:uid="{00000000-0005-0000-0000-0000D4370000}"/>
    <cellStyle name="Input 3 6 2 3 5 2" xfId="14309" xr:uid="{00000000-0005-0000-0000-0000D5370000}"/>
    <cellStyle name="Input 3 6 2 3 5 3" xfId="14310" xr:uid="{00000000-0005-0000-0000-0000D6370000}"/>
    <cellStyle name="Input 3 6 2 3 5 4" xfId="14311" xr:uid="{00000000-0005-0000-0000-0000D7370000}"/>
    <cellStyle name="Input 3 6 2 3 6" xfId="14312" xr:uid="{00000000-0005-0000-0000-0000D8370000}"/>
    <cellStyle name="Input 3 6 2 3 7" xfId="14313" xr:uid="{00000000-0005-0000-0000-0000D9370000}"/>
    <cellStyle name="Input 3 6 2 3 8" xfId="14314" xr:uid="{00000000-0005-0000-0000-0000DA370000}"/>
    <cellStyle name="Input 3 6 2 4" xfId="14315" xr:uid="{00000000-0005-0000-0000-0000DB370000}"/>
    <cellStyle name="Input 3 6 2 4 2" xfId="14316" xr:uid="{00000000-0005-0000-0000-0000DC370000}"/>
    <cellStyle name="Input 3 6 2 4 2 2" xfId="14317" xr:uid="{00000000-0005-0000-0000-0000DD370000}"/>
    <cellStyle name="Input 3 6 2 4 2 2 2" xfId="14318" xr:uid="{00000000-0005-0000-0000-0000DE370000}"/>
    <cellStyle name="Input 3 6 2 4 2 2 3" xfId="14319" xr:uid="{00000000-0005-0000-0000-0000DF370000}"/>
    <cellStyle name="Input 3 6 2 4 2 2 4" xfId="14320" xr:uid="{00000000-0005-0000-0000-0000E0370000}"/>
    <cellStyle name="Input 3 6 2 4 2 3" xfId="14321" xr:uid="{00000000-0005-0000-0000-0000E1370000}"/>
    <cellStyle name="Input 3 6 2 4 2 4" xfId="14322" xr:uid="{00000000-0005-0000-0000-0000E2370000}"/>
    <cellStyle name="Input 3 6 2 4 2 5" xfId="14323" xr:uid="{00000000-0005-0000-0000-0000E3370000}"/>
    <cellStyle name="Input 3 6 2 4 2 6" xfId="14324" xr:uid="{00000000-0005-0000-0000-0000E4370000}"/>
    <cellStyle name="Input 3 6 2 4 3" xfId="14325" xr:uid="{00000000-0005-0000-0000-0000E5370000}"/>
    <cellStyle name="Input 3 6 2 4 3 2" xfId="14326" xr:uid="{00000000-0005-0000-0000-0000E6370000}"/>
    <cellStyle name="Input 3 6 2 4 3 2 2" xfId="14327" xr:uid="{00000000-0005-0000-0000-0000E7370000}"/>
    <cellStyle name="Input 3 6 2 4 3 2 3" xfId="14328" xr:uid="{00000000-0005-0000-0000-0000E8370000}"/>
    <cellStyle name="Input 3 6 2 4 3 2 4" xfId="14329" xr:uid="{00000000-0005-0000-0000-0000E9370000}"/>
    <cellStyle name="Input 3 6 2 4 3 3" xfId="14330" xr:uid="{00000000-0005-0000-0000-0000EA370000}"/>
    <cellStyle name="Input 3 6 2 4 3 4" xfId="14331" xr:uid="{00000000-0005-0000-0000-0000EB370000}"/>
    <cellStyle name="Input 3 6 2 4 3 5" xfId="14332" xr:uid="{00000000-0005-0000-0000-0000EC370000}"/>
    <cellStyle name="Input 3 6 2 4 3 6" xfId="14333" xr:uid="{00000000-0005-0000-0000-0000ED370000}"/>
    <cellStyle name="Input 3 6 2 4 4" xfId="14334" xr:uid="{00000000-0005-0000-0000-0000EE370000}"/>
    <cellStyle name="Input 3 6 2 4 4 2" xfId="14335" xr:uid="{00000000-0005-0000-0000-0000EF370000}"/>
    <cellStyle name="Input 3 6 2 4 4 3" xfId="14336" xr:uid="{00000000-0005-0000-0000-0000F0370000}"/>
    <cellStyle name="Input 3 6 2 4 4 4" xfId="14337" xr:uid="{00000000-0005-0000-0000-0000F1370000}"/>
    <cellStyle name="Input 3 6 2 4 5" xfId="14338" xr:uid="{00000000-0005-0000-0000-0000F2370000}"/>
    <cellStyle name="Input 3 6 2 4 5 2" xfId="14339" xr:uid="{00000000-0005-0000-0000-0000F3370000}"/>
    <cellStyle name="Input 3 6 2 4 5 3" xfId="14340" xr:uid="{00000000-0005-0000-0000-0000F4370000}"/>
    <cellStyle name="Input 3 6 2 4 5 4" xfId="14341" xr:uid="{00000000-0005-0000-0000-0000F5370000}"/>
    <cellStyle name="Input 3 6 2 4 6" xfId="14342" xr:uid="{00000000-0005-0000-0000-0000F6370000}"/>
    <cellStyle name="Input 3 6 2 4 7" xfId="14343" xr:uid="{00000000-0005-0000-0000-0000F7370000}"/>
    <cellStyle name="Input 3 6 2 4 8" xfId="14344" xr:uid="{00000000-0005-0000-0000-0000F8370000}"/>
    <cellStyle name="Input 3 6 2 5" xfId="14345" xr:uid="{00000000-0005-0000-0000-0000F9370000}"/>
    <cellStyle name="Input 3 6 2 5 10" xfId="14346" xr:uid="{00000000-0005-0000-0000-0000FA370000}"/>
    <cellStyle name="Input 3 6 2 5 2" xfId="14347" xr:uid="{00000000-0005-0000-0000-0000FB370000}"/>
    <cellStyle name="Input 3 6 2 5 2 2" xfId="14348" xr:uid="{00000000-0005-0000-0000-0000FC370000}"/>
    <cellStyle name="Input 3 6 2 5 2 2 2" xfId="14349" xr:uid="{00000000-0005-0000-0000-0000FD370000}"/>
    <cellStyle name="Input 3 6 2 5 2 2 3" xfId="14350" xr:uid="{00000000-0005-0000-0000-0000FE370000}"/>
    <cellStyle name="Input 3 6 2 5 2 2 4" xfId="14351" xr:uid="{00000000-0005-0000-0000-0000FF370000}"/>
    <cellStyle name="Input 3 6 2 5 2 3" xfId="14352" xr:uid="{00000000-0005-0000-0000-000000380000}"/>
    <cellStyle name="Input 3 6 2 5 2 4" xfId="14353" xr:uid="{00000000-0005-0000-0000-000001380000}"/>
    <cellStyle name="Input 3 6 2 5 2 5" xfId="14354" xr:uid="{00000000-0005-0000-0000-000002380000}"/>
    <cellStyle name="Input 3 6 2 5 2 6" xfId="14355" xr:uid="{00000000-0005-0000-0000-000003380000}"/>
    <cellStyle name="Input 3 6 2 5 3" xfId="14356" xr:uid="{00000000-0005-0000-0000-000004380000}"/>
    <cellStyle name="Input 3 6 2 5 3 2" xfId="14357" xr:uid="{00000000-0005-0000-0000-000005380000}"/>
    <cellStyle name="Input 3 6 2 5 3 2 2" xfId="14358" xr:uid="{00000000-0005-0000-0000-000006380000}"/>
    <cellStyle name="Input 3 6 2 5 3 2 3" xfId="14359" xr:uid="{00000000-0005-0000-0000-000007380000}"/>
    <cellStyle name="Input 3 6 2 5 3 2 4" xfId="14360" xr:uid="{00000000-0005-0000-0000-000008380000}"/>
    <cellStyle name="Input 3 6 2 5 3 3" xfId="14361" xr:uid="{00000000-0005-0000-0000-000009380000}"/>
    <cellStyle name="Input 3 6 2 5 3 4" xfId="14362" xr:uid="{00000000-0005-0000-0000-00000A380000}"/>
    <cellStyle name="Input 3 6 2 5 3 5" xfId="14363" xr:uid="{00000000-0005-0000-0000-00000B380000}"/>
    <cellStyle name="Input 3 6 2 5 3 6" xfId="14364" xr:uid="{00000000-0005-0000-0000-00000C380000}"/>
    <cellStyle name="Input 3 6 2 5 4" xfId="14365" xr:uid="{00000000-0005-0000-0000-00000D380000}"/>
    <cellStyle name="Input 3 6 2 5 4 2" xfId="14366" xr:uid="{00000000-0005-0000-0000-00000E380000}"/>
    <cellStyle name="Input 3 6 2 5 4 2 2" xfId="14367" xr:uid="{00000000-0005-0000-0000-00000F380000}"/>
    <cellStyle name="Input 3 6 2 5 4 2 3" xfId="14368" xr:uid="{00000000-0005-0000-0000-000010380000}"/>
    <cellStyle name="Input 3 6 2 5 4 2 4" xfId="14369" xr:uid="{00000000-0005-0000-0000-000011380000}"/>
    <cellStyle name="Input 3 6 2 5 4 3" xfId="14370" xr:uid="{00000000-0005-0000-0000-000012380000}"/>
    <cellStyle name="Input 3 6 2 5 4 4" xfId="14371" xr:uid="{00000000-0005-0000-0000-000013380000}"/>
    <cellStyle name="Input 3 6 2 5 4 5" xfId="14372" xr:uid="{00000000-0005-0000-0000-000014380000}"/>
    <cellStyle name="Input 3 6 2 5 4 6" xfId="14373" xr:uid="{00000000-0005-0000-0000-000015380000}"/>
    <cellStyle name="Input 3 6 2 5 5" xfId="14374" xr:uid="{00000000-0005-0000-0000-000016380000}"/>
    <cellStyle name="Input 3 6 2 5 5 2" xfId="14375" xr:uid="{00000000-0005-0000-0000-000017380000}"/>
    <cellStyle name="Input 3 6 2 5 5 3" xfId="14376" xr:uid="{00000000-0005-0000-0000-000018380000}"/>
    <cellStyle name="Input 3 6 2 5 5 4" xfId="14377" xr:uid="{00000000-0005-0000-0000-000019380000}"/>
    <cellStyle name="Input 3 6 2 5 6" xfId="14378" xr:uid="{00000000-0005-0000-0000-00001A380000}"/>
    <cellStyle name="Input 3 6 2 5 6 2" xfId="14379" xr:uid="{00000000-0005-0000-0000-00001B380000}"/>
    <cellStyle name="Input 3 6 2 5 6 3" xfId="14380" xr:uid="{00000000-0005-0000-0000-00001C380000}"/>
    <cellStyle name="Input 3 6 2 5 6 4" xfId="14381" xr:uid="{00000000-0005-0000-0000-00001D380000}"/>
    <cellStyle name="Input 3 6 2 5 7" xfId="14382" xr:uid="{00000000-0005-0000-0000-00001E380000}"/>
    <cellStyle name="Input 3 6 2 5 8" xfId="14383" xr:uid="{00000000-0005-0000-0000-00001F380000}"/>
    <cellStyle name="Input 3 6 2 5 9" xfId="14384" xr:uid="{00000000-0005-0000-0000-000020380000}"/>
    <cellStyle name="Input 3 6 2 6" xfId="14385" xr:uid="{00000000-0005-0000-0000-000021380000}"/>
    <cellStyle name="Input 3 6 2 6 2" xfId="14386" xr:uid="{00000000-0005-0000-0000-000022380000}"/>
    <cellStyle name="Input 3 6 2 6 2 2" xfId="14387" xr:uid="{00000000-0005-0000-0000-000023380000}"/>
    <cellStyle name="Input 3 6 2 6 2 2 2" xfId="14388" xr:uid="{00000000-0005-0000-0000-000024380000}"/>
    <cellStyle name="Input 3 6 2 6 2 2 3" xfId="14389" xr:uid="{00000000-0005-0000-0000-000025380000}"/>
    <cellStyle name="Input 3 6 2 6 2 2 4" xfId="14390" xr:uid="{00000000-0005-0000-0000-000026380000}"/>
    <cellStyle name="Input 3 6 2 6 2 3" xfId="14391" xr:uid="{00000000-0005-0000-0000-000027380000}"/>
    <cellStyle name="Input 3 6 2 6 2 4" xfId="14392" xr:uid="{00000000-0005-0000-0000-000028380000}"/>
    <cellStyle name="Input 3 6 2 6 2 5" xfId="14393" xr:uid="{00000000-0005-0000-0000-000029380000}"/>
    <cellStyle name="Input 3 6 2 6 2 6" xfId="14394" xr:uid="{00000000-0005-0000-0000-00002A380000}"/>
    <cellStyle name="Input 3 6 2 6 3" xfId="14395" xr:uid="{00000000-0005-0000-0000-00002B380000}"/>
    <cellStyle name="Input 3 6 2 6 3 2" xfId="14396" xr:uid="{00000000-0005-0000-0000-00002C380000}"/>
    <cellStyle name="Input 3 6 2 6 3 2 2" xfId="14397" xr:uid="{00000000-0005-0000-0000-00002D380000}"/>
    <cellStyle name="Input 3 6 2 6 3 2 3" xfId="14398" xr:uid="{00000000-0005-0000-0000-00002E380000}"/>
    <cellStyle name="Input 3 6 2 6 3 2 4" xfId="14399" xr:uid="{00000000-0005-0000-0000-00002F380000}"/>
    <cellStyle name="Input 3 6 2 6 3 3" xfId="14400" xr:uid="{00000000-0005-0000-0000-000030380000}"/>
    <cellStyle name="Input 3 6 2 6 3 4" xfId="14401" xr:uid="{00000000-0005-0000-0000-000031380000}"/>
    <cellStyle name="Input 3 6 2 6 3 5" xfId="14402" xr:uid="{00000000-0005-0000-0000-000032380000}"/>
    <cellStyle name="Input 3 6 2 6 3 6" xfId="14403" xr:uid="{00000000-0005-0000-0000-000033380000}"/>
    <cellStyle name="Input 3 6 2 6 4" xfId="14404" xr:uid="{00000000-0005-0000-0000-000034380000}"/>
    <cellStyle name="Input 3 6 2 6 4 2" xfId="14405" xr:uid="{00000000-0005-0000-0000-000035380000}"/>
    <cellStyle name="Input 3 6 2 6 4 3" xfId="14406" xr:uid="{00000000-0005-0000-0000-000036380000}"/>
    <cellStyle name="Input 3 6 2 6 4 4" xfId="14407" xr:uid="{00000000-0005-0000-0000-000037380000}"/>
    <cellStyle name="Input 3 6 2 6 5" xfId="14408" xr:uid="{00000000-0005-0000-0000-000038380000}"/>
    <cellStyle name="Input 3 6 2 6 5 2" xfId="14409" xr:uid="{00000000-0005-0000-0000-000039380000}"/>
    <cellStyle name="Input 3 6 2 6 5 3" xfId="14410" xr:uid="{00000000-0005-0000-0000-00003A380000}"/>
    <cellStyle name="Input 3 6 2 6 5 4" xfId="14411" xr:uid="{00000000-0005-0000-0000-00003B380000}"/>
    <cellStyle name="Input 3 6 2 6 6" xfId="14412" xr:uid="{00000000-0005-0000-0000-00003C380000}"/>
    <cellStyle name="Input 3 6 2 6 7" xfId="14413" xr:uid="{00000000-0005-0000-0000-00003D380000}"/>
    <cellStyle name="Input 3 6 2 6 8" xfId="14414" xr:uid="{00000000-0005-0000-0000-00003E380000}"/>
    <cellStyle name="Input 3 6 2 7" xfId="14415" xr:uid="{00000000-0005-0000-0000-00003F380000}"/>
    <cellStyle name="Input 3 6 2 7 2" xfId="14416" xr:uid="{00000000-0005-0000-0000-000040380000}"/>
    <cellStyle name="Input 3 6 2 7 2 2" xfId="14417" xr:uid="{00000000-0005-0000-0000-000041380000}"/>
    <cellStyle name="Input 3 6 2 7 2 2 2" xfId="14418" xr:uid="{00000000-0005-0000-0000-000042380000}"/>
    <cellStyle name="Input 3 6 2 7 2 2 3" xfId="14419" xr:uid="{00000000-0005-0000-0000-000043380000}"/>
    <cellStyle name="Input 3 6 2 7 2 2 4" xfId="14420" xr:uid="{00000000-0005-0000-0000-000044380000}"/>
    <cellStyle name="Input 3 6 2 7 2 3" xfId="14421" xr:uid="{00000000-0005-0000-0000-000045380000}"/>
    <cellStyle name="Input 3 6 2 7 2 4" xfId="14422" xr:uid="{00000000-0005-0000-0000-000046380000}"/>
    <cellStyle name="Input 3 6 2 7 2 5" xfId="14423" xr:uid="{00000000-0005-0000-0000-000047380000}"/>
    <cellStyle name="Input 3 6 2 7 2 6" xfId="14424" xr:uid="{00000000-0005-0000-0000-000048380000}"/>
    <cellStyle name="Input 3 6 2 7 3" xfId="14425" xr:uid="{00000000-0005-0000-0000-000049380000}"/>
    <cellStyle name="Input 3 6 2 7 3 2" xfId="14426" xr:uid="{00000000-0005-0000-0000-00004A380000}"/>
    <cellStyle name="Input 3 6 2 7 3 3" xfId="14427" xr:uid="{00000000-0005-0000-0000-00004B380000}"/>
    <cellStyle name="Input 3 6 2 7 3 4" xfId="14428" xr:uid="{00000000-0005-0000-0000-00004C380000}"/>
    <cellStyle name="Input 3 6 2 7 4" xfId="14429" xr:uid="{00000000-0005-0000-0000-00004D380000}"/>
    <cellStyle name="Input 3 6 2 7 5" xfId="14430" xr:uid="{00000000-0005-0000-0000-00004E380000}"/>
    <cellStyle name="Input 3 6 2 7 6" xfId="14431" xr:uid="{00000000-0005-0000-0000-00004F380000}"/>
    <cellStyle name="Input 3 6 2 7 7" xfId="14432" xr:uid="{00000000-0005-0000-0000-000050380000}"/>
    <cellStyle name="Input 3 6 2 8" xfId="14433" xr:uid="{00000000-0005-0000-0000-000051380000}"/>
    <cellStyle name="Input 3 6 2 8 2" xfId="14434" xr:uid="{00000000-0005-0000-0000-000052380000}"/>
    <cellStyle name="Input 3 6 2 8 2 2" xfId="14435" xr:uid="{00000000-0005-0000-0000-000053380000}"/>
    <cellStyle name="Input 3 6 2 8 2 3" xfId="14436" xr:uid="{00000000-0005-0000-0000-000054380000}"/>
    <cellStyle name="Input 3 6 2 8 2 4" xfId="14437" xr:uid="{00000000-0005-0000-0000-000055380000}"/>
    <cellStyle name="Input 3 6 2 8 3" xfId="14438" xr:uid="{00000000-0005-0000-0000-000056380000}"/>
    <cellStyle name="Input 3 6 2 8 4" xfId="14439" xr:uid="{00000000-0005-0000-0000-000057380000}"/>
    <cellStyle name="Input 3 6 2 8 5" xfId="14440" xr:uid="{00000000-0005-0000-0000-000058380000}"/>
    <cellStyle name="Input 3 6 2 8 6" xfId="14441" xr:uid="{00000000-0005-0000-0000-000059380000}"/>
    <cellStyle name="Input 3 6 2 9" xfId="14442" xr:uid="{00000000-0005-0000-0000-00005A380000}"/>
    <cellStyle name="Input 3 6 2 9 2" xfId="14443" xr:uid="{00000000-0005-0000-0000-00005B380000}"/>
    <cellStyle name="Input 3 6 2 9 2 2" xfId="14444" xr:uid="{00000000-0005-0000-0000-00005C380000}"/>
    <cellStyle name="Input 3 6 2 9 2 3" xfId="14445" xr:uid="{00000000-0005-0000-0000-00005D380000}"/>
    <cellStyle name="Input 3 6 2 9 2 4" xfId="14446" xr:uid="{00000000-0005-0000-0000-00005E380000}"/>
    <cellStyle name="Input 3 6 2 9 3" xfId="14447" xr:uid="{00000000-0005-0000-0000-00005F380000}"/>
    <cellStyle name="Input 3 6 2 9 4" xfId="14448" xr:uid="{00000000-0005-0000-0000-000060380000}"/>
    <cellStyle name="Input 3 6 2 9 5" xfId="14449" xr:uid="{00000000-0005-0000-0000-000061380000}"/>
    <cellStyle name="Input 3 6 2 9 6" xfId="14450" xr:uid="{00000000-0005-0000-0000-000062380000}"/>
    <cellStyle name="Input 3 6 3" xfId="14451" xr:uid="{00000000-0005-0000-0000-000063380000}"/>
    <cellStyle name="Input 3 6 3 2" xfId="14452" xr:uid="{00000000-0005-0000-0000-000064380000}"/>
    <cellStyle name="Input 3 6 3 2 2" xfId="14453" xr:uid="{00000000-0005-0000-0000-000065380000}"/>
    <cellStyle name="Input 3 6 3 2 3" xfId="14454" xr:uid="{00000000-0005-0000-0000-000066380000}"/>
    <cellStyle name="Input 3 6 3 2 4" xfId="14455" xr:uid="{00000000-0005-0000-0000-000067380000}"/>
    <cellStyle name="Input 3 6 3 3" xfId="14456" xr:uid="{00000000-0005-0000-0000-000068380000}"/>
    <cellStyle name="Input 3 6 3 4" xfId="14457" xr:uid="{00000000-0005-0000-0000-000069380000}"/>
    <cellStyle name="Input 3 6 3 5" xfId="14458" xr:uid="{00000000-0005-0000-0000-00006A380000}"/>
    <cellStyle name="Input 3 6 3 6" xfId="14459" xr:uid="{00000000-0005-0000-0000-00006B380000}"/>
    <cellStyle name="Input 3 6 4" xfId="14460" xr:uid="{00000000-0005-0000-0000-00006C380000}"/>
    <cellStyle name="Input 3 6 4 2" xfId="14461" xr:uid="{00000000-0005-0000-0000-00006D380000}"/>
    <cellStyle name="Input 3 6 4 3" xfId="14462" xr:uid="{00000000-0005-0000-0000-00006E380000}"/>
    <cellStyle name="Input 3 6 4 4" xfId="14463" xr:uid="{00000000-0005-0000-0000-00006F380000}"/>
    <cellStyle name="Input 3 6 5" xfId="14464" xr:uid="{00000000-0005-0000-0000-000070380000}"/>
    <cellStyle name="Input 3 6 6" xfId="14465" xr:uid="{00000000-0005-0000-0000-000071380000}"/>
    <cellStyle name="Input 3 6 7" xfId="14466" xr:uid="{00000000-0005-0000-0000-000072380000}"/>
    <cellStyle name="Input 3 7" xfId="14467" xr:uid="{00000000-0005-0000-0000-000073380000}"/>
    <cellStyle name="Input 3 7 2" xfId="14468" xr:uid="{00000000-0005-0000-0000-000074380000}"/>
    <cellStyle name="Input 3 7 2 10" xfId="14469" xr:uid="{00000000-0005-0000-0000-000075380000}"/>
    <cellStyle name="Input 3 7 2 10 2" xfId="14470" xr:uid="{00000000-0005-0000-0000-000076380000}"/>
    <cellStyle name="Input 3 7 2 10 3" xfId="14471" xr:uid="{00000000-0005-0000-0000-000077380000}"/>
    <cellStyle name="Input 3 7 2 10 4" xfId="14472" xr:uid="{00000000-0005-0000-0000-000078380000}"/>
    <cellStyle name="Input 3 7 2 11" xfId="14473" xr:uid="{00000000-0005-0000-0000-000079380000}"/>
    <cellStyle name="Input 3 7 2 11 2" xfId="14474" xr:uid="{00000000-0005-0000-0000-00007A380000}"/>
    <cellStyle name="Input 3 7 2 11 3" xfId="14475" xr:uid="{00000000-0005-0000-0000-00007B380000}"/>
    <cellStyle name="Input 3 7 2 11 4" xfId="14476" xr:uid="{00000000-0005-0000-0000-00007C380000}"/>
    <cellStyle name="Input 3 7 2 12" xfId="14477" xr:uid="{00000000-0005-0000-0000-00007D380000}"/>
    <cellStyle name="Input 3 7 2 13" xfId="14478" xr:uid="{00000000-0005-0000-0000-00007E380000}"/>
    <cellStyle name="Input 3 7 2 14" xfId="14479" xr:uid="{00000000-0005-0000-0000-00007F380000}"/>
    <cellStyle name="Input 3 7 2 2" xfId="14480" xr:uid="{00000000-0005-0000-0000-000080380000}"/>
    <cellStyle name="Input 3 7 2 2 2" xfId="14481" xr:uid="{00000000-0005-0000-0000-000081380000}"/>
    <cellStyle name="Input 3 7 2 2 2 2" xfId="14482" xr:uid="{00000000-0005-0000-0000-000082380000}"/>
    <cellStyle name="Input 3 7 2 2 2 2 2" xfId="14483" xr:uid="{00000000-0005-0000-0000-000083380000}"/>
    <cellStyle name="Input 3 7 2 2 2 2 2 2" xfId="14484" xr:uid="{00000000-0005-0000-0000-000084380000}"/>
    <cellStyle name="Input 3 7 2 2 2 2 2 3" xfId="14485" xr:uid="{00000000-0005-0000-0000-000085380000}"/>
    <cellStyle name="Input 3 7 2 2 2 2 2 4" xfId="14486" xr:uid="{00000000-0005-0000-0000-000086380000}"/>
    <cellStyle name="Input 3 7 2 2 2 2 3" xfId="14487" xr:uid="{00000000-0005-0000-0000-000087380000}"/>
    <cellStyle name="Input 3 7 2 2 2 2 4" xfId="14488" xr:uid="{00000000-0005-0000-0000-000088380000}"/>
    <cellStyle name="Input 3 7 2 2 2 2 5" xfId="14489" xr:uid="{00000000-0005-0000-0000-000089380000}"/>
    <cellStyle name="Input 3 7 2 2 2 2 6" xfId="14490" xr:uid="{00000000-0005-0000-0000-00008A380000}"/>
    <cellStyle name="Input 3 7 2 2 2 3" xfId="14491" xr:uid="{00000000-0005-0000-0000-00008B380000}"/>
    <cellStyle name="Input 3 7 2 2 2 3 2" xfId="14492" xr:uid="{00000000-0005-0000-0000-00008C380000}"/>
    <cellStyle name="Input 3 7 2 2 2 3 3" xfId="14493" xr:uid="{00000000-0005-0000-0000-00008D380000}"/>
    <cellStyle name="Input 3 7 2 2 2 3 4" xfId="14494" xr:uid="{00000000-0005-0000-0000-00008E380000}"/>
    <cellStyle name="Input 3 7 2 2 2 4" xfId="14495" xr:uid="{00000000-0005-0000-0000-00008F380000}"/>
    <cellStyle name="Input 3 7 2 2 2 5" xfId="14496" xr:uid="{00000000-0005-0000-0000-000090380000}"/>
    <cellStyle name="Input 3 7 2 2 2 6" xfId="14497" xr:uid="{00000000-0005-0000-0000-000091380000}"/>
    <cellStyle name="Input 3 7 2 2 2 7" xfId="14498" xr:uid="{00000000-0005-0000-0000-000092380000}"/>
    <cellStyle name="Input 3 7 2 2 3" xfId="14499" xr:uid="{00000000-0005-0000-0000-000093380000}"/>
    <cellStyle name="Input 3 7 2 2 3 2" xfId="14500" xr:uid="{00000000-0005-0000-0000-000094380000}"/>
    <cellStyle name="Input 3 7 2 2 3 2 2" xfId="14501" xr:uid="{00000000-0005-0000-0000-000095380000}"/>
    <cellStyle name="Input 3 7 2 2 3 2 3" xfId="14502" xr:uid="{00000000-0005-0000-0000-000096380000}"/>
    <cellStyle name="Input 3 7 2 2 3 2 4" xfId="14503" xr:uid="{00000000-0005-0000-0000-000097380000}"/>
    <cellStyle name="Input 3 7 2 2 3 3" xfId="14504" xr:uid="{00000000-0005-0000-0000-000098380000}"/>
    <cellStyle name="Input 3 7 2 2 3 4" xfId="14505" xr:uid="{00000000-0005-0000-0000-000099380000}"/>
    <cellStyle name="Input 3 7 2 2 3 5" xfId="14506" xr:uid="{00000000-0005-0000-0000-00009A380000}"/>
    <cellStyle name="Input 3 7 2 2 3 6" xfId="14507" xr:uid="{00000000-0005-0000-0000-00009B380000}"/>
    <cellStyle name="Input 3 7 2 2 4" xfId="14508" xr:uid="{00000000-0005-0000-0000-00009C380000}"/>
    <cellStyle name="Input 3 7 2 2 4 2" xfId="14509" xr:uid="{00000000-0005-0000-0000-00009D380000}"/>
    <cellStyle name="Input 3 7 2 2 4 2 2" xfId="14510" xr:uid="{00000000-0005-0000-0000-00009E380000}"/>
    <cellStyle name="Input 3 7 2 2 4 2 3" xfId="14511" xr:uid="{00000000-0005-0000-0000-00009F380000}"/>
    <cellStyle name="Input 3 7 2 2 4 2 4" xfId="14512" xr:uid="{00000000-0005-0000-0000-0000A0380000}"/>
    <cellStyle name="Input 3 7 2 2 4 3" xfId="14513" xr:uid="{00000000-0005-0000-0000-0000A1380000}"/>
    <cellStyle name="Input 3 7 2 2 4 4" xfId="14514" xr:uid="{00000000-0005-0000-0000-0000A2380000}"/>
    <cellStyle name="Input 3 7 2 2 4 5" xfId="14515" xr:uid="{00000000-0005-0000-0000-0000A3380000}"/>
    <cellStyle name="Input 3 7 2 2 4 6" xfId="14516" xr:uid="{00000000-0005-0000-0000-0000A4380000}"/>
    <cellStyle name="Input 3 7 2 2 5" xfId="14517" xr:uid="{00000000-0005-0000-0000-0000A5380000}"/>
    <cellStyle name="Input 3 7 2 2 5 2" xfId="14518" xr:uid="{00000000-0005-0000-0000-0000A6380000}"/>
    <cellStyle name="Input 3 7 2 2 5 3" xfId="14519" xr:uid="{00000000-0005-0000-0000-0000A7380000}"/>
    <cellStyle name="Input 3 7 2 2 5 4" xfId="14520" xr:uid="{00000000-0005-0000-0000-0000A8380000}"/>
    <cellStyle name="Input 3 7 2 2 6" xfId="14521" xr:uid="{00000000-0005-0000-0000-0000A9380000}"/>
    <cellStyle name="Input 3 7 2 2 6 2" xfId="14522" xr:uid="{00000000-0005-0000-0000-0000AA380000}"/>
    <cellStyle name="Input 3 7 2 2 6 3" xfId="14523" xr:uid="{00000000-0005-0000-0000-0000AB380000}"/>
    <cellStyle name="Input 3 7 2 2 6 4" xfId="14524" xr:uid="{00000000-0005-0000-0000-0000AC380000}"/>
    <cellStyle name="Input 3 7 2 2 7" xfId="14525" xr:uid="{00000000-0005-0000-0000-0000AD380000}"/>
    <cellStyle name="Input 3 7 2 2 8" xfId="14526" xr:uid="{00000000-0005-0000-0000-0000AE380000}"/>
    <cellStyle name="Input 3 7 2 2 9" xfId="14527" xr:uid="{00000000-0005-0000-0000-0000AF380000}"/>
    <cellStyle name="Input 3 7 2 3" xfId="14528" xr:uid="{00000000-0005-0000-0000-0000B0380000}"/>
    <cellStyle name="Input 3 7 2 3 2" xfId="14529" xr:uid="{00000000-0005-0000-0000-0000B1380000}"/>
    <cellStyle name="Input 3 7 2 3 2 2" xfId="14530" xr:uid="{00000000-0005-0000-0000-0000B2380000}"/>
    <cellStyle name="Input 3 7 2 3 2 2 2" xfId="14531" xr:uid="{00000000-0005-0000-0000-0000B3380000}"/>
    <cellStyle name="Input 3 7 2 3 2 2 3" xfId="14532" xr:uid="{00000000-0005-0000-0000-0000B4380000}"/>
    <cellStyle name="Input 3 7 2 3 2 2 4" xfId="14533" xr:uid="{00000000-0005-0000-0000-0000B5380000}"/>
    <cellStyle name="Input 3 7 2 3 2 3" xfId="14534" xr:uid="{00000000-0005-0000-0000-0000B6380000}"/>
    <cellStyle name="Input 3 7 2 3 2 4" xfId="14535" xr:uid="{00000000-0005-0000-0000-0000B7380000}"/>
    <cellStyle name="Input 3 7 2 3 2 5" xfId="14536" xr:uid="{00000000-0005-0000-0000-0000B8380000}"/>
    <cellStyle name="Input 3 7 2 3 2 6" xfId="14537" xr:uid="{00000000-0005-0000-0000-0000B9380000}"/>
    <cellStyle name="Input 3 7 2 3 3" xfId="14538" xr:uid="{00000000-0005-0000-0000-0000BA380000}"/>
    <cellStyle name="Input 3 7 2 3 3 2" xfId="14539" xr:uid="{00000000-0005-0000-0000-0000BB380000}"/>
    <cellStyle name="Input 3 7 2 3 3 2 2" xfId="14540" xr:uid="{00000000-0005-0000-0000-0000BC380000}"/>
    <cellStyle name="Input 3 7 2 3 3 2 3" xfId="14541" xr:uid="{00000000-0005-0000-0000-0000BD380000}"/>
    <cellStyle name="Input 3 7 2 3 3 2 4" xfId="14542" xr:uid="{00000000-0005-0000-0000-0000BE380000}"/>
    <cellStyle name="Input 3 7 2 3 3 3" xfId="14543" xr:uid="{00000000-0005-0000-0000-0000BF380000}"/>
    <cellStyle name="Input 3 7 2 3 3 4" xfId="14544" xr:uid="{00000000-0005-0000-0000-0000C0380000}"/>
    <cellStyle name="Input 3 7 2 3 3 5" xfId="14545" xr:uid="{00000000-0005-0000-0000-0000C1380000}"/>
    <cellStyle name="Input 3 7 2 3 3 6" xfId="14546" xr:uid="{00000000-0005-0000-0000-0000C2380000}"/>
    <cellStyle name="Input 3 7 2 3 4" xfId="14547" xr:uid="{00000000-0005-0000-0000-0000C3380000}"/>
    <cellStyle name="Input 3 7 2 3 4 2" xfId="14548" xr:uid="{00000000-0005-0000-0000-0000C4380000}"/>
    <cellStyle name="Input 3 7 2 3 4 3" xfId="14549" xr:uid="{00000000-0005-0000-0000-0000C5380000}"/>
    <cellStyle name="Input 3 7 2 3 4 4" xfId="14550" xr:uid="{00000000-0005-0000-0000-0000C6380000}"/>
    <cellStyle name="Input 3 7 2 3 5" xfId="14551" xr:uid="{00000000-0005-0000-0000-0000C7380000}"/>
    <cellStyle name="Input 3 7 2 3 5 2" xfId="14552" xr:uid="{00000000-0005-0000-0000-0000C8380000}"/>
    <cellStyle name="Input 3 7 2 3 5 3" xfId="14553" xr:uid="{00000000-0005-0000-0000-0000C9380000}"/>
    <cellStyle name="Input 3 7 2 3 5 4" xfId="14554" xr:uid="{00000000-0005-0000-0000-0000CA380000}"/>
    <cellStyle name="Input 3 7 2 3 6" xfId="14555" xr:uid="{00000000-0005-0000-0000-0000CB380000}"/>
    <cellStyle name="Input 3 7 2 3 7" xfId="14556" xr:uid="{00000000-0005-0000-0000-0000CC380000}"/>
    <cellStyle name="Input 3 7 2 3 8" xfId="14557" xr:uid="{00000000-0005-0000-0000-0000CD380000}"/>
    <cellStyle name="Input 3 7 2 4" xfId="14558" xr:uid="{00000000-0005-0000-0000-0000CE380000}"/>
    <cellStyle name="Input 3 7 2 4 2" xfId="14559" xr:uid="{00000000-0005-0000-0000-0000CF380000}"/>
    <cellStyle name="Input 3 7 2 4 2 2" xfId="14560" xr:uid="{00000000-0005-0000-0000-0000D0380000}"/>
    <cellStyle name="Input 3 7 2 4 2 2 2" xfId="14561" xr:uid="{00000000-0005-0000-0000-0000D1380000}"/>
    <cellStyle name="Input 3 7 2 4 2 2 3" xfId="14562" xr:uid="{00000000-0005-0000-0000-0000D2380000}"/>
    <cellStyle name="Input 3 7 2 4 2 2 4" xfId="14563" xr:uid="{00000000-0005-0000-0000-0000D3380000}"/>
    <cellStyle name="Input 3 7 2 4 2 3" xfId="14564" xr:uid="{00000000-0005-0000-0000-0000D4380000}"/>
    <cellStyle name="Input 3 7 2 4 2 4" xfId="14565" xr:uid="{00000000-0005-0000-0000-0000D5380000}"/>
    <cellStyle name="Input 3 7 2 4 2 5" xfId="14566" xr:uid="{00000000-0005-0000-0000-0000D6380000}"/>
    <cellStyle name="Input 3 7 2 4 2 6" xfId="14567" xr:uid="{00000000-0005-0000-0000-0000D7380000}"/>
    <cellStyle name="Input 3 7 2 4 3" xfId="14568" xr:uid="{00000000-0005-0000-0000-0000D8380000}"/>
    <cellStyle name="Input 3 7 2 4 3 2" xfId="14569" xr:uid="{00000000-0005-0000-0000-0000D9380000}"/>
    <cellStyle name="Input 3 7 2 4 3 2 2" xfId="14570" xr:uid="{00000000-0005-0000-0000-0000DA380000}"/>
    <cellStyle name="Input 3 7 2 4 3 2 3" xfId="14571" xr:uid="{00000000-0005-0000-0000-0000DB380000}"/>
    <cellStyle name="Input 3 7 2 4 3 2 4" xfId="14572" xr:uid="{00000000-0005-0000-0000-0000DC380000}"/>
    <cellStyle name="Input 3 7 2 4 3 3" xfId="14573" xr:uid="{00000000-0005-0000-0000-0000DD380000}"/>
    <cellStyle name="Input 3 7 2 4 3 4" xfId="14574" xr:uid="{00000000-0005-0000-0000-0000DE380000}"/>
    <cellStyle name="Input 3 7 2 4 3 5" xfId="14575" xr:uid="{00000000-0005-0000-0000-0000DF380000}"/>
    <cellStyle name="Input 3 7 2 4 3 6" xfId="14576" xr:uid="{00000000-0005-0000-0000-0000E0380000}"/>
    <cellStyle name="Input 3 7 2 4 4" xfId="14577" xr:uid="{00000000-0005-0000-0000-0000E1380000}"/>
    <cellStyle name="Input 3 7 2 4 4 2" xfId="14578" xr:uid="{00000000-0005-0000-0000-0000E2380000}"/>
    <cellStyle name="Input 3 7 2 4 4 3" xfId="14579" xr:uid="{00000000-0005-0000-0000-0000E3380000}"/>
    <cellStyle name="Input 3 7 2 4 4 4" xfId="14580" xr:uid="{00000000-0005-0000-0000-0000E4380000}"/>
    <cellStyle name="Input 3 7 2 4 5" xfId="14581" xr:uid="{00000000-0005-0000-0000-0000E5380000}"/>
    <cellStyle name="Input 3 7 2 4 5 2" xfId="14582" xr:uid="{00000000-0005-0000-0000-0000E6380000}"/>
    <cellStyle name="Input 3 7 2 4 5 3" xfId="14583" xr:uid="{00000000-0005-0000-0000-0000E7380000}"/>
    <cellStyle name="Input 3 7 2 4 5 4" xfId="14584" xr:uid="{00000000-0005-0000-0000-0000E8380000}"/>
    <cellStyle name="Input 3 7 2 4 6" xfId="14585" xr:uid="{00000000-0005-0000-0000-0000E9380000}"/>
    <cellStyle name="Input 3 7 2 4 7" xfId="14586" xr:uid="{00000000-0005-0000-0000-0000EA380000}"/>
    <cellStyle name="Input 3 7 2 4 8" xfId="14587" xr:uid="{00000000-0005-0000-0000-0000EB380000}"/>
    <cellStyle name="Input 3 7 2 5" xfId="14588" xr:uid="{00000000-0005-0000-0000-0000EC380000}"/>
    <cellStyle name="Input 3 7 2 5 10" xfId="14589" xr:uid="{00000000-0005-0000-0000-0000ED380000}"/>
    <cellStyle name="Input 3 7 2 5 2" xfId="14590" xr:uid="{00000000-0005-0000-0000-0000EE380000}"/>
    <cellStyle name="Input 3 7 2 5 2 2" xfId="14591" xr:uid="{00000000-0005-0000-0000-0000EF380000}"/>
    <cellStyle name="Input 3 7 2 5 2 2 2" xfId="14592" xr:uid="{00000000-0005-0000-0000-0000F0380000}"/>
    <cellStyle name="Input 3 7 2 5 2 2 3" xfId="14593" xr:uid="{00000000-0005-0000-0000-0000F1380000}"/>
    <cellStyle name="Input 3 7 2 5 2 2 4" xfId="14594" xr:uid="{00000000-0005-0000-0000-0000F2380000}"/>
    <cellStyle name="Input 3 7 2 5 2 3" xfId="14595" xr:uid="{00000000-0005-0000-0000-0000F3380000}"/>
    <cellStyle name="Input 3 7 2 5 2 4" xfId="14596" xr:uid="{00000000-0005-0000-0000-0000F4380000}"/>
    <cellStyle name="Input 3 7 2 5 2 5" xfId="14597" xr:uid="{00000000-0005-0000-0000-0000F5380000}"/>
    <cellStyle name="Input 3 7 2 5 2 6" xfId="14598" xr:uid="{00000000-0005-0000-0000-0000F6380000}"/>
    <cellStyle name="Input 3 7 2 5 3" xfId="14599" xr:uid="{00000000-0005-0000-0000-0000F7380000}"/>
    <cellStyle name="Input 3 7 2 5 3 2" xfId="14600" xr:uid="{00000000-0005-0000-0000-0000F8380000}"/>
    <cellStyle name="Input 3 7 2 5 3 2 2" xfId="14601" xr:uid="{00000000-0005-0000-0000-0000F9380000}"/>
    <cellStyle name="Input 3 7 2 5 3 2 3" xfId="14602" xr:uid="{00000000-0005-0000-0000-0000FA380000}"/>
    <cellStyle name="Input 3 7 2 5 3 2 4" xfId="14603" xr:uid="{00000000-0005-0000-0000-0000FB380000}"/>
    <cellStyle name="Input 3 7 2 5 3 3" xfId="14604" xr:uid="{00000000-0005-0000-0000-0000FC380000}"/>
    <cellStyle name="Input 3 7 2 5 3 4" xfId="14605" xr:uid="{00000000-0005-0000-0000-0000FD380000}"/>
    <cellStyle name="Input 3 7 2 5 3 5" xfId="14606" xr:uid="{00000000-0005-0000-0000-0000FE380000}"/>
    <cellStyle name="Input 3 7 2 5 3 6" xfId="14607" xr:uid="{00000000-0005-0000-0000-0000FF380000}"/>
    <cellStyle name="Input 3 7 2 5 4" xfId="14608" xr:uid="{00000000-0005-0000-0000-000000390000}"/>
    <cellStyle name="Input 3 7 2 5 4 2" xfId="14609" xr:uid="{00000000-0005-0000-0000-000001390000}"/>
    <cellStyle name="Input 3 7 2 5 4 2 2" xfId="14610" xr:uid="{00000000-0005-0000-0000-000002390000}"/>
    <cellStyle name="Input 3 7 2 5 4 2 3" xfId="14611" xr:uid="{00000000-0005-0000-0000-000003390000}"/>
    <cellStyle name="Input 3 7 2 5 4 2 4" xfId="14612" xr:uid="{00000000-0005-0000-0000-000004390000}"/>
    <cellStyle name="Input 3 7 2 5 4 3" xfId="14613" xr:uid="{00000000-0005-0000-0000-000005390000}"/>
    <cellStyle name="Input 3 7 2 5 4 4" xfId="14614" xr:uid="{00000000-0005-0000-0000-000006390000}"/>
    <cellStyle name="Input 3 7 2 5 4 5" xfId="14615" xr:uid="{00000000-0005-0000-0000-000007390000}"/>
    <cellStyle name="Input 3 7 2 5 4 6" xfId="14616" xr:uid="{00000000-0005-0000-0000-000008390000}"/>
    <cellStyle name="Input 3 7 2 5 5" xfId="14617" xr:uid="{00000000-0005-0000-0000-000009390000}"/>
    <cellStyle name="Input 3 7 2 5 5 2" xfId="14618" xr:uid="{00000000-0005-0000-0000-00000A390000}"/>
    <cellStyle name="Input 3 7 2 5 5 3" xfId="14619" xr:uid="{00000000-0005-0000-0000-00000B390000}"/>
    <cellStyle name="Input 3 7 2 5 5 4" xfId="14620" xr:uid="{00000000-0005-0000-0000-00000C390000}"/>
    <cellStyle name="Input 3 7 2 5 6" xfId="14621" xr:uid="{00000000-0005-0000-0000-00000D390000}"/>
    <cellStyle name="Input 3 7 2 5 6 2" xfId="14622" xr:uid="{00000000-0005-0000-0000-00000E390000}"/>
    <cellStyle name="Input 3 7 2 5 6 3" xfId="14623" xr:uid="{00000000-0005-0000-0000-00000F390000}"/>
    <cellStyle name="Input 3 7 2 5 6 4" xfId="14624" xr:uid="{00000000-0005-0000-0000-000010390000}"/>
    <cellStyle name="Input 3 7 2 5 7" xfId="14625" xr:uid="{00000000-0005-0000-0000-000011390000}"/>
    <cellStyle name="Input 3 7 2 5 8" xfId="14626" xr:uid="{00000000-0005-0000-0000-000012390000}"/>
    <cellStyle name="Input 3 7 2 5 9" xfId="14627" xr:uid="{00000000-0005-0000-0000-000013390000}"/>
    <cellStyle name="Input 3 7 2 6" xfId="14628" xr:uid="{00000000-0005-0000-0000-000014390000}"/>
    <cellStyle name="Input 3 7 2 6 2" xfId="14629" xr:uid="{00000000-0005-0000-0000-000015390000}"/>
    <cellStyle name="Input 3 7 2 6 2 2" xfId="14630" xr:uid="{00000000-0005-0000-0000-000016390000}"/>
    <cellStyle name="Input 3 7 2 6 2 2 2" xfId="14631" xr:uid="{00000000-0005-0000-0000-000017390000}"/>
    <cellStyle name="Input 3 7 2 6 2 2 3" xfId="14632" xr:uid="{00000000-0005-0000-0000-000018390000}"/>
    <cellStyle name="Input 3 7 2 6 2 2 4" xfId="14633" xr:uid="{00000000-0005-0000-0000-000019390000}"/>
    <cellStyle name="Input 3 7 2 6 2 3" xfId="14634" xr:uid="{00000000-0005-0000-0000-00001A390000}"/>
    <cellStyle name="Input 3 7 2 6 2 4" xfId="14635" xr:uid="{00000000-0005-0000-0000-00001B390000}"/>
    <cellStyle name="Input 3 7 2 6 2 5" xfId="14636" xr:uid="{00000000-0005-0000-0000-00001C390000}"/>
    <cellStyle name="Input 3 7 2 6 2 6" xfId="14637" xr:uid="{00000000-0005-0000-0000-00001D390000}"/>
    <cellStyle name="Input 3 7 2 6 3" xfId="14638" xr:uid="{00000000-0005-0000-0000-00001E390000}"/>
    <cellStyle name="Input 3 7 2 6 3 2" xfId="14639" xr:uid="{00000000-0005-0000-0000-00001F390000}"/>
    <cellStyle name="Input 3 7 2 6 3 2 2" xfId="14640" xr:uid="{00000000-0005-0000-0000-000020390000}"/>
    <cellStyle name="Input 3 7 2 6 3 2 3" xfId="14641" xr:uid="{00000000-0005-0000-0000-000021390000}"/>
    <cellStyle name="Input 3 7 2 6 3 2 4" xfId="14642" xr:uid="{00000000-0005-0000-0000-000022390000}"/>
    <cellStyle name="Input 3 7 2 6 3 3" xfId="14643" xr:uid="{00000000-0005-0000-0000-000023390000}"/>
    <cellStyle name="Input 3 7 2 6 3 4" xfId="14644" xr:uid="{00000000-0005-0000-0000-000024390000}"/>
    <cellStyle name="Input 3 7 2 6 3 5" xfId="14645" xr:uid="{00000000-0005-0000-0000-000025390000}"/>
    <cellStyle name="Input 3 7 2 6 3 6" xfId="14646" xr:uid="{00000000-0005-0000-0000-000026390000}"/>
    <cellStyle name="Input 3 7 2 6 4" xfId="14647" xr:uid="{00000000-0005-0000-0000-000027390000}"/>
    <cellStyle name="Input 3 7 2 6 4 2" xfId="14648" xr:uid="{00000000-0005-0000-0000-000028390000}"/>
    <cellStyle name="Input 3 7 2 6 4 3" xfId="14649" xr:uid="{00000000-0005-0000-0000-000029390000}"/>
    <cellStyle name="Input 3 7 2 6 4 4" xfId="14650" xr:uid="{00000000-0005-0000-0000-00002A390000}"/>
    <cellStyle name="Input 3 7 2 6 5" xfId="14651" xr:uid="{00000000-0005-0000-0000-00002B390000}"/>
    <cellStyle name="Input 3 7 2 6 5 2" xfId="14652" xr:uid="{00000000-0005-0000-0000-00002C390000}"/>
    <cellStyle name="Input 3 7 2 6 5 3" xfId="14653" xr:uid="{00000000-0005-0000-0000-00002D390000}"/>
    <cellStyle name="Input 3 7 2 6 5 4" xfId="14654" xr:uid="{00000000-0005-0000-0000-00002E390000}"/>
    <cellStyle name="Input 3 7 2 6 6" xfId="14655" xr:uid="{00000000-0005-0000-0000-00002F390000}"/>
    <cellStyle name="Input 3 7 2 6 7" xfId="14656" xr:uid="{00000000-0005-0000-0000-000030390000}"/>
    <cellStyle name="Input 3 7 2 6 8" xfId="14657" xr:uid="{00000000-0005-0000-0000-000031390000}"/>
    <cellStyle name="Input 3 7 2 7" xfId="14658" xr:uid="{00000000-0005-0000-0000-000032390000}"/>
    <cellStyle name="Input 3 7 2 7 2" xfId="14659" xr:uid="{00000000-0005-0000-0000-000033390000}"/>
    <cellStyle name="Input 3 7 2 7 2 2" xfId="14660" xr:uid="{00000000-0005-0000-0000-000034390000}"/>
    <cellStyle name="Input 3 7 2 7 2 2 2" xfId="14661" xr:uid="{00000000-0005-0000-0000-000035390000}"/>
    <cellStyle name="Input 3 7 2 7 2 2 3" xfId="14662" xr:uid="{00000000-0005-0000-0000-000036390000}"/>
    <cellStyle name="Input 3 7 2 7 2 2 4" xfId="14663" xr:uid="{00000000-0005-0000-0000-000037390000}"/>
    <cellStyle name="Input 3 7 2 7 2 3" xfId="14664" xr:uid="{00000000-0005-0000-0000-000038390000}"/>
    <cellStyle name="Input 3 7 2 7 2 4" xfId="14665" xr:uid="{00000000-0005-0000-0000-000039390000}"/>
    <cellStyle name="Input 3 7 2 7 2 5" xfId="14666" xr:uid="{00000000-0005-0000-0000-00003A390000}"/>
    <cellStyle name="Input 3 7 2 7 2 6" xfId="14667" xr:uid="{00000000-0005-0000-0000-00003B390000}"/>
    <cellStyle name="Input 3 7 2 7 3" xfId="14668" xr:uid="{00000000-0005-0000-0000-00003C390000}"/>
    <cellStyle name="Input 3 7 2 7 3 2" xfId="14669" xr:uid="{00000000-0005-0000-0000-00003D390000}"/>
    <cellStyle name="Input 3 7 2 7 3 3" xfId="14670" xr:uid="{00000000-0005-0000-0000-00003E390000}"/>
    <cellStyle name="Input 3 7 2 7 3 4" xfId="14671" xr:uid="{00000000-0005-0000-0000-00003F390000}"/>
    <cellStyle name="Input 3 7 2 7 4" xfId="14672" xr:uid="{00000000-0005-0000-0000-000040390000}"/>
    <cellStyle name="Input 3 7 2 7 5" xfId="14673" xr:uid="{00000000-0005-0000-0000-000041390000}"/>
    <cellStyle name="Input 3 7 2 7 6" xfId="14674" xr:uid="{00000000-0005-0000-0000-000042390000}"/>
    <cellStyle name="Input 3 7 2 7 7" xfId="14675" xr:uid="{00000000-0005-0000-0000-000043390000}"/>
    <cellStyle name="Input 3 7 2 8" xfId="14676" xr:uid="{00000000-0005-0000-0000-000044390000}"/>
    <cellStyle name="Input 3 7 2 8 2" xfId="14677" xr:uid="{00000000-0005-0000-0000-000045390000}"/>
    <cellStyle name="Input 3 7 2 8 2 2" xfId="14678" xr:uid="{00000000-0005-0000-0000-000046390000}"/>
    <cellStyle name="Input 3 7 2 8 2 3" xfId="14679" xr:uid="{00000000-0005-0000-0000-000047390000}"/>
    <cellStyle name="Input 3 7 2 8 2 4" xfId="14680" xr:uid="{00000000-0005-0000-0000-000048390000}"/>
    <cellStyle name="Input 3 7 2 8 3" xfId="14681" xr:uid="{00000000-0005-0000-0000-000049390000}"/>
    <cellStyle name="Input 3 7 2 8 4" xfId="14682" xr:uid="{00000000-0005-0000-0000-00004A390000}"/>
    <cellStyle name="Input 3 7 2 8 5" xfId="14683" xr:uid="{00000000-0005-0000-0000-00004B390000}"/>
    <cellStyle name="Input 3 7 2 8 6" xfId="14684" xr:uid="{00000000-0005-0000-0000-00004C390000}"/>
    <cellStyle name="Input 3 7 2 9" xfId="14685" xr:uid="{00000000-0005-0000-0000-00004D390000}"/>
    <cellStyle name="Input 3 7 2 9 2" xfId="14686" xr:uid="{00000000-0005-0000-0000-00004E390000}"/>
    <cellStyle name="Input 3 7 2 9 2 2" xfId="14687" xr:uid="{00000000-0005-0000-0000-00004F390000}"/>
    <cellStyle name="Input 3 7 2 9 2 3" xfId="14688" xr:uid="{00000000-0005-0000-0000-000050390000}"/>
    <cellStyle name="Input 3 7 2 9 2 4" xfId="14689" xr:uid="{00000000-0005-0000-0000-000051390000}"/>
    <cellStyle name="Input 3 7 2 9 3" xfId="14690" xr:uid="{00000000-0005-0000-0000-000052390000}"/>
    <cellStyle name="Input 3 7 2 9 4" xfId="14691" xr:uid="{00000000-0005-0000-0000-000053390000}"/>
    <cellStyle name="Input 3 7 2 9 5" xfId="14692" xr:uid="{00000000-0005-0000-0000-000054390000}"/>
    <cellStyle name="Input 3 7 2 9 6" xfId="14693" xr:uid="{00000000-0005-0000-0000-000055390000}"/>
    <cellStyle name="Input 3 7 3" xfId="14694" xr:uid="{00000000-0005-0000-0000-000056390000}"/>
    <cellStyle name="Input 3 7 3 2" xfId="14695" xr:uid="{00000000-0005-0000-0000-000057390000}"/>
    <cellStyle name="Input 3 7 3 2 2" xfId="14696" xr:uid="{00000000-0005-0000-0000-000058390000}"/>
    <cellStyle name="Input 3 7 3 2 3" xfId="14697" xr:uid="{00000000-0005-0000-0000-000059390000}"/>
    <cellStyle name="Input 3 7 3 2 4" xfId="14698" xr:uid="{00000000-0005-0000-0000-00005A390000}"/>
    <cellStyle name="Input 3 7 3 3" xfId="14699" xr:uid="{00000000-0005-0000-0000-00005B390000}"/>
    <cellStyle name="Input 3 7 3 4" xfId="14700" xr:uid="{00000000-0005-0000-0000-00005C390000}"/>
    <cellStyle name="Input 3 7 3 5" xfId="14701" xr:uid="{00000000-0005-0000-0000-00005D390000}"/>
    <cellStyle name="Input 3 7 3 6" xfId="14702" xr:uid="{00000000-0005-0000-0000-00005E390000}"/>
    <cellStyle name="Input 3 7 4" xfId="14703" xr:uid="{00000000-0005-0000-0000-00005F390000}"/>
    <cellStyle name="Input 3 7 4 2" xfId="14704" xr:uid="{00000000-0005-0000-0000-000060390000}"/>
    <cellStyle name="Input 3 7 4 3" xfId="14705" xr:uid="{00000000-0005-0000-0000-000061390000}"/>
    <cellStyle name="Input 3 7 4 4" xfId="14706" xr:uid="{00000000-0005-0000-0000-000062390000}"/>
    <cellStyle name="Input 3 7 5" xfId="14707" xr:uid="{00000000-0005-0000-0000-000063390000}"/>
    <cellStyle name="Input 3 7 6" xfId="14708" xr:uid="{00000000-0005-0000-0000-000064390000}"/>
    <cellStyle name="Input 3 7 7" xfId="14709" xr:uid="{00000000-0005-0000-0000-000065390000}"/>
    <cellStyle name="Input 3 8" xfId="14710" xr:uid="{00000000-0005-0000-0000-000066390000}"/>
    <cellStyle name="Input 3 8 2" xfId="14711" xr:uid="{00000000-0005-0000-0000-000067390000}"/>
    <cellStyle name="Input 3 8 2 10" xfId="14712" xr:uid="{00000000-0005-0000-0000-000068390000}"/>
    <cellStyle name="Input 3 8 2 10 2" xfId="14713" xr:uid="{00000000-0005-0000-0000-000069390000}"/>
    <cellStyle name="Input 3 8 2 10 3" xfId="14714" xr:uid="{00000000-0005-0000-0000-00006A390000}"/>
    <cellStyle name="Input 3 8 2 10 4" xfId="14715" xr:uid="{00000000-0005-0000-0000-00006B390000}"/>
    <cellStyle name="Input 3 8 2 11" xfId="14716" xr:uid="{00000000-0005-0000-0000-00006C390000}"/>
    <cellStyle name="Input 3 8 2 11 2" xfId="14717" xr:uid="{00000000-0005-0000-0000-00006D390000}"/>
    <cellStyle name="Input 3 8 2 11 3" xfId="14718" xr:uid="{00000000-0005-0000-0000-00006E390000}"/>
    <cellStyle name="Input 3 8 2 11 4" xfId="14719" xr:uid="{00000000-0005-0000-0000-00006F390000}"/>
    <cellStyle name="Input 3 8 2 12" xfId="14720" xr:uid="{00000000-0005-0000-0000-000070390000}"/>
    <cellStyle name="Input 3 8 2 13" xfId="14721" xr:uid="{00000000-0005-0000-0000-000071390000}"/>
    <cellStyle name="Input 3 8 2 14" xfId="14722" xr:uid="{00000000-0005-0000-0000-000072390000}"/>
    <cellStyle name="Input 3 8 2 2" xfId="14723" xr:uid="{00000000-0005-0000-0000-000073390000}"/>
    <cellStyle name="Input 3 8 2 2 2" xfId="14724" xr:uid="{00000000-0005-0000-0000-000074390000}"/>
    <cellStyle name="Input 3 8 2 2 2 2" xfId="14725" xr:uid="{00000000-0005-0000-0000-000075390000}"/>
    <cellStyle name="Input 3 8 2 2 2 2 2" xfId="14726" xr:uid="{00000000-0005-0000-0000-000076390000}"/>
    <cellStyle name="Input 3 8 2 2 2 2 2 2" xfId="14727" xr:uid="{00000000-0005-0000-0000-000077390000}"/>
    <cellStyle name="Input 3 8 2 2 2 2 2 3" xfId="14728" xr:uid="{00000000-0005-0000-0000-000078390000}"/>
    <cellStyle name="Input 3 8 2 2 2 2 2 4" xfId="14729" xr:uid="{00000000-0005-0000-0000-000079390000}"/>
    <cellStyle name="Input 3 8 2 2 2 2 3" xfId="14730" xr:uid="{00000000-0005-0000-0000-00007A390000}"/>
    <cellStyle name="Input 3 8 2 2 2 2 4" xfId="14731" xr:uid="{00000000-0005-0000-0000-00007B390000}"/>
    <cellStyle name="Input 3 8 2 2 2 2 5" xfId="14732" xr:uid="{00000000-0005-0000-0000-00007C390000}"/>
    <cellStyle name="Input 3 8 2 2 2 2 6" xfId="14733" xr:uid="{00000000-0005-0000-0000-00007D390000}"/>
    <cellStyle name="Input 3 8 2 2 2 3" xfId="14734" xr:uid="{00000000-0005-0000-0000-00007E390000}"/>
    <cellStyle name="Input 3 8 2 2 2 3 2" xfId="14735" xr:uid="{00000000-0005-0000-0000-00007F390000}"/>
    <cellStyle name="Input 3 8 2 2 2 3 3" xfId="14736" xr:uid="{00000000-0005-0000-0000-000080390000}"/>
    <cellStyle name="Input 3 8 2 2 2 3 4" xfId="14737" xr:uid="{00000000-0005-0000-0000-000081390000}"/>
    <cellStyle name="Input 3 8 2 2 2 4" xfId="14738" xr:uid="{00000000-0005-0000-0000-000082390000}"/>
    <cellStyle name="Input 3 8 2 2 2 5" xfId="14739" xr:uid="{00000000-0005-0000-0000-000083390000}"/>
    <cellStyle name="Input 3 8 2 2 2 6" xfId="14740" xr:uid="{00000000-0005-0000-0000-000084390000}"/>
    <cellStyle name="Input 3 8 2 2 2 7" xfId="14741" xr:uid="{00000000-0005-0000-0000-000085390000}"/>
    <cellStyle name="Input 3 8 2 2 3" xfId="14742" xr:uid="{00000000-0005-0000-0000-000086390000}"/>
    <cellStyle name="Input 3 8 2 2 3 2" xfId="14743" xr:uid="{00000000-0005-0000-0000-000087390000}"/>
    <cellStyle name="Input 3 8 2 2 3 2 2" xfId="14744" xr:uid="{00000000-0005-0000-0000-000088390000}"/>
    <cellStyle name="Input 3 8 2 2 3 2 3" xfId="14745" xr:uid="{00000000-0005-0000-0000-000089390000}"/>
    <cellStyle name="Input 3 8 2 2 3 2 4" xfId="14746" xr:uid="{00000000-0005-0000-0000-00008A390000}"/>
    <cellStyle name="Input 3 8 2 2 3 3" xfId="14747" xr:uid="{00000000-0005-0000-0000-00008B390000}"/>
    <cellStyle name="Input 3 8 2 2 3 4" xfId="14748" xr:uid="{00000000-0005-0000-0000-00008C390000}"/>
    <cellStyle name="Input 3 8 2 2 3 5" xfId="14749" xr:uid="{00000000-0005-0000-0000-00008D390000}"/>
    <cellStyle name="Input 3 8 2 2 3 6" xfId="14750" xr:uid="{00000000-0005-0000-0000-00008E390000}"/>
    <cellStyle name="Input 3 8 2 2 4" xfId="14751" xr:uid="{00000000-0005-0000-0000-00008F390000}"/>
    <cellStyle name="Input 3 8 2 2 4 2" xfId="14752" xr:uid="{00000000-0005-0000-0000-000090390000}"/>
    <cellStyle name="Input 3 8 2 2 4 2 2" xfId="14753" xr:uid="{00000000-0005-0000-0000-000091390000}"/>
    <cellStyle name="Input 3 8 2 2 4 2 3" xfId="14754" xr:uid="{00000000-0005-0000-0000-000092390000}"/>
    <cellStyle name="Input 3 8 2 2 4 2 4" xfId="14755" xr:uid="{00000000-0005-0000-0000-000093390000}"/>
    <cellStyle name="Input 3 8 2 2 4 3" xfId="14756" xr:uid="{00000000-0005-0000-0000-000094390000}"/>
    <cellStyle name="Input 3 8 2 2 4 4" xfId="14757" xr:uid="{00000000-0005-0000-0000-000095390000}"/>
    <cellStyle name="Input 3 8 2 2 4 5" xfId="14758" xr:uid="{00000000-0005-0000-0000-000096390000}"/>
    <cellStyle name="Input 3 8 2 2 4 6" xfId="14759" xr:uid="{00000000-0005-0000-0000-000097390000}"/>
    <cellStyle name="Input 3 8 2 2 5" xfId="14760" xr:uid="{00000000-0005-0000-0000-000098390000}"/>
    <cellStyle name="Input 3 8 2 2 5 2" xfId="14761" xr:uid="{00000000-0005-0000-0000-000099390000}"/>
    <cellStyle name="Input 3 8 2 2 5 3" xfId="14762" xr:uid="{00000000-0005-0000-0000-00009A390000}"/>
    <cellStyle name="Input 3 8 2 2 5 4" xfId="14763" xr:uid="{00000000-0005-0000-0000-00009B390000}"/>
    <cellStyle name="Input 3 8 2 2 6" xfId="14764" xr:uid="{00000000-0005-0000-0000-00009C390000}"/>
    <cellStyle name="Input 3 8 2 2 6 2" xfId="14765" xr:uid="{00000000-0005-0000-0000-00009D390000}"/>
    <cellStyle name="Input 3 8 2 2 6 3" xfId="14766" xr:uid="{00000000-0005-0000-0000-00009E390000}"/>
    <cellStyle name="Input 3 8 2 2 6 4" xfId="14767" xr:uid="{00000000-0005-0000-0000-00009F390000}"/>
    <cellStyle name="Input 3 8 2 2 7" xfId="14768" xr:uid="{00000000-0005-0000-0000-0000A0390000}"/>
    <cellStyle name="Input 3 8 2 2 8" xfId="14769" xr:uid="{00000000-0005-0000-0000-0000A1390000}"/>
    <cellStyle name="Input 3 8 2 2 9" xfId="14770" xr:uid="{00000000-0005-0000-0000-0000A2390000}"/>
    <cellStyle name="Input 3 8 2 3" xfId="14771" xr:uid="{00000000-0005-0000-0000-0000A3390000}"/>
    <cellStyle name="Input 3 8 2 3 2" xfId="14772" xr:uid="{00000000-0005-0000-0000-0000A4390000}"/>
    <cellStyle name="Input 3 8 2 3 2 2" xfId="14773" xr:uid="{00000000-0005-0000-0000-0000A5390000}"/>
    <cellStyle name="Input 3 8 2 3 2 2 2" xfId="14774" xr:uid="{00000000-0005-0000-0000-0000A6390000}"/>
    <cellStyle name="Input 3 8 2 3 2 2 3" xfId="14775" xr:uid="{00000000-0005-0000-0000-0000A7390000}"/>
    <cellStyle name="Input 3 8 2 3 2 2 4" xfId="14776" xr:uid="{00000000-0005-0000-0000-0000A8390000}"/>
    <cellStyle name="Input 3 8 2 3 2 3" xfId="14777" xr:uid="{00000000-0005-0000-0000-0000A9390000}"/>
    <cellStyle name="Input 3 8 2 3 2 4" xfId="14778" xr:uid="{00000000-0005-0000-0000-0000AA390000}"/>
    <cellStyle name="Input 3 8 2 3 2 5" xfId="14779" xr:uid="{00000000-0005-0000-0000-0000AB390000}"/>
    <cellStyle name="Input 3 8 2 3 2 6" xfId="14780" xr:uid="{00000000-0005-0000-0000-0000AC390000}"/>
    <cellStyle name="Input 3 8 2 3 3" xfId="14781" xr:uid="{00000000-0005-0000-0000-0000AD390000}"/>
    <cellStyle name="Input 3 8 2 3 3 2" xfId="14782" xr:uid="{00000000-0005-0000-0000-0000AE390000}"/>
    <cellStyle name="Input 3 8 2 3 3 2 2" xfId="14783" xr:uid="{00000000-0005-0000-0000-0000AF390000}"/>
    <cellStyle name="Input 3 8 2 3 3 2 3" xfId="14784" xr:uid="{00000000-0005-0000-0000-0000B0390000}"/>
    <cellStyle name="Input 3 8 2 3 3 2 4" xfId="14785" xr:uid="{00000000-0005-0000-0000-0000B1390000}"/>
    <cellStyle name="Input 3 8 2 3 3 3" xfId="14786" xr:uid="{00000000-0005-0000-0000-0000B2390000}"/>
    <cellStyle name="Input 3 8 2 3 3 4" xfId="14787" xr:uid="{00000000-0005-0000-0000-0000B3390000}"/>
    <cellStyle name="Input 3 8 2 3 3 5" xfId="14788" xr:uid="{00000000-0005-0000-0000-0000B4390000}"/>
    <cellStyle name="Input 3 8 2 3 3 6" xfId="14789" xr:uid="{00000000-0005-0000-0000-0000B5390000}"/>
    <cellStyle name="Input 3 8 2 3 4" xfId="14790" xr:uid="{00000000-0005-0000-0000-0000B6390000}"/>
    <cellStyle name="Input 3 8 2 3 4 2" xfId="14791" xr:uid="{00000000-0005-0000-0000-0000B7390000}"/>
    <cellStyle name="Input 3 8 2 3 4 3" xfId="14792" xr:uid="{00000000-0005-0000-0000-0000B8390000}"/>
    <cellStyle name="Input 3 8 2 3 4 4" xfId="14793" xr:uid="{00000000-0005-0000-0000-0000B9390000}"/>
    <cellStyle name="Input 3 8 2 3 5" xfId="14794" xr:uid="{00000000-0005-0000-0000-0000BA390000}"/>
    <cellStyle name="Input 3 8 2 3 5 2" xfId="14795" xr:uid="{00000000-0005-0000-0000-0000BB390000}"/>
    <cellStyle name="Input 3 8 2 3 5 3" xfId="14796" xr:uid="{00000000-0005-0000-0000-0000BC390000}"/>
    <cellStyle name="Input 3 8 2 3 5 4" xfId="14797" xr:uid="{00000000-0005-0000-0000-0000BD390000}"/>
    <cellStyle name="Input 3 8 2 3 6" xfId="14798" xr:uid="{00000000-0005-0000-0000-0000BE390000}"/>
    <cellStyle name="Input 3 8 2 3 7" xfId="14799" xr:uid="{00000000-0005-0000-0000-0000BF390000}"/>
    <cellStyle name="Input 3 8 2 3 8" xfId="14800" xr:uid="{00000000-0005-0000-0000-0000C0390000}"/>
    <cellStyle name="Input 3 8 2 4" xfId="14801" xr:uid="{00000000-0005-0000-0000-0000C1390000}"/>
    <cellStyle name="Input 3 8 2 4 2" xfId="14802" xr:uid="{00000000-0005-0000-0000-0000C2390000}"/>
    <cellStyle name="Input 3 8 2 4 2 2" xfId="14803" xr:uid="{00000000-0005-0000-0000-0000C3390000}"/>
    <cellStyle name="Input 3 8 2 4 2 2 2" xfId="14804" xr:uid="{00000000-0005-0000-0000-0000C4390000}"/>
    <cellStyle name="Input 3 8 2 4 2 2 3" xfId="14805" xr:uid="{00000000-0005-0000-0000-0000C5390000}"/>
    <cellStyle name="Input 3 8 2 4 2 2 4" xfId="14806" xr:uid="{00000000-0005-0000-0000-0000C6390000}"/>
    <cellStyle name="Input 3 8 2 4 2 3" xfId="14807" xr:uid="{00000000-0005-0000-0000-0000C7390000}"/>
    <cellStyle name="Input 3 8 2 4 2 4" xfId="14808" xr:uid="{00000000-0005-0000-0000-0000C8390000}"/>
    <cellStyle name="Input 3 8 2 4 2 5" xfId="14809" xr:uid="{00000000-0005-0000-0000-0000C9390000}"/>
    <cellStyle name="Input 3 8 2 4 2 6" xfId="14810" xr:uid="{00000000-0005-0000-0000-0000CA390000}"/>
    <cellStyle name="Input 3 8 2 4 3" xfId="14811" xr:uid="{00000000-0005-0000-0000-0000CB390000}"/>
    <cellStyle name="Input 3 8 2 4 3 2" xfId="14812" xr:uid="{00000000-0005-0000-0000-0000CC390000}"/>
    <cellStyle name="Input 3 8 2 4 3 2 2" xfId="14813" xr:uid="{00000000-0005-0000-0000-0000CD390000}"/>
    <cellStyle name="Input 3 8 2 4 3 2 3" xfId="14814" xr:uid="{00000000-0005-0000-0000-0000CE390000}"/>
    <cellStyle name="Input 3 8 2 4 3 2 4" xfId="14815" xr:uid="{00000000-0005-0000-0000-0000CF390000}"/>
    <cellStyle name="Input 3 8 2 4 3 3" xfId="14816" xr:uid="{00000000-0005-0000-0000-0000D0390000}"/>
    <cellStyle name="Input 3 8 2 4 3 4" xfId="14817" xr:uid="{00000000-0005-0000-0000-0000D1390000}"/>
    <cellStyle name="Input 3 8 2 4 3 5" xfId="14818" xr:uid="{00000000-0005-0000-0000-0000D2390000}"/>
    <cellStyle name="Input 3 8 2 4 3 6" xfId="14819" xr:uid="{00000000-0005-0000-0000-0000D3390000}"/>
    <cellStyle name="Input 3 8 2 4 4" xfId="14820" xr:uid="{00000000-0005-0000-0000-0000D4390000}"/>
    <cellStyle name="Input 3 8 2 4 4 2" xfId="14821" xr:uid="{00000000-0005-0000-0000-0000D5390000}"/>
    <cellStyle name="Input 3 8 2 4 4 3" xfId="14822" xr:uid="{00000000-0005-0000-0000-0000D6390000}"/>
    <cellStyle name="Input 3 8 2 4 4 4" xfId="14823" xr:uid="{00000000-0005-0000-0000-0000D7390000}"/>
    <cellStyle name="Input 3 8 2 4 5" xfId="14824" xr:uid="{00000000-0005-0000-0000-0000D8390000}"/>
    <cellStyle name="Input 3 8 2 4 5 2" xfId="14825" xr:uid="{00000000-0005-0000-0000-0000D9390000}"/>
    <cellStyle name="Input 3 8 2 4 5 3" xfId="14826" xr:uid="{00000000-0005-0000-0000-0000DA390000}"/>
    <cellStyle name="Input 3 8 2 4 5 4" xfId="14827" xr:uid="{00000000-0005-0000-0000-0000DB390000}"/>
    <cellStyle name="Input 3 8 2 4 6" xfId="14828" xr:uid="{00000000-0005-0000-0000-0000DC390000}"/>
    <cellStyle name="Input 3 8 2 4 7" xfId="14829" xr:uid="{00000000-0005-0000-0000-0000DD390000}"/>
    <cellStyle name="Input 3 8 2 4 8" xfId="14830" xr:uid="{00000000-0005-0000-0000-0000DE390000}"/>
    <cellStyle name="Input 3 8 2 5" xfId="14831" xr:uid="{00000000-0005-0000-0000-0000DF390000}"/>
    <cellStyle name="Input 3 8 2 5 10" xfId="14832" xr:uid="{00000000-0005-0000-0000-0000E0390000}"/>
    <cellStyle name="Input 3 8 2 5 2" xfId="14833" xr:uid="{00000000-0005-0000-0000-0000E1390000}"/>
    <cellStyle name="Input 3 8 2 5 2 2" xfId="14834" xr:uid="{00000000-0005-0000-0000-0000E2390000}"/>
    <cellStyle name="Input 3 8 2 5 2 2 2" xfId="14835" xr:uid="{00000000-0005-0000-0000-0000E3390000}"/>
    <cellStyle name="Input 3 8 2 5 2 2 3" xfId="14836" xr:uid="{00000000-0005-0000-0000-0000E4390000}"/>
    <cellStyle name="Input 3 8 2 5 2 2 4" xfId="14837" xr:uid="{00000000-0005-0000-0000-0000E5390000}"/>
    <cellStyle name="Input 3 8 2 5 2 3" xfId="14838" xr:uid="{00000000-0005-0000-0000-0000E6390000}"/>
    <cellStyle name="Input 3 8 2 5 2 4" xfId="14839" xr:uid="{00000000-0005-0000-0000-0000E7390000}"/>
    <cellStyle name="Input 3 8 2 5 2 5" xfId="14840" xr:uid="{00000000-0005-0000-0000-0000E8390000}"/>
    <cellStyle name="Input 3 8 2 5 2 6" xfId="14841" xr:uid="{00000000-0005-0000-0000-0000E9390000}"/>
    <cellStyle name="Input 3 8 2 5 3" xfId="14842" xr:uid="{00000000-0005-0000-0000-0000EA390000}"/>
    <cellStyle name="Input 3 8 2 5 3 2" xfId="14843" xr:uid="{00000000-0005-0000-0000-0000EB390000}"/>
    <cellStyle name="Input 3 8 2 5 3 2 2" xfId="14844" xr:uid="{00000000-0005-0000-0000-0000EC390000}"/>
    <cellStyle name="Input 3 8 2 5 3 2 3" xfId="14845" xr:uid="{00000000-0005-0000-0000-0000ED390000}"/>
    <cellStyle name="Input 3 8 2 5 3 2 4" xfId="14846" xr:uid="{00000000-0005-0000-0000-0000EE390000}"/>
    <cellStyle name="Input 3 8 2 5 3 3" xfId="14847" xr:uid="{00000000-0005-0000-0000-0000EF390000}"/>
    <cellStyle name="Input 3 8 2 5 3 4" xfId="14848" xr:uid="{00000000-0005-0000-0000-0000F0390000}"/>
    <cellStyle name="Input 3 8 2 5 3 5" xfId="14849" xr:uid="{00000000-0005-0000-0000-0000F1390000}"/>
    <cellStyle name="Input 3 8 2 5 3 6" xfId="14850" xr:uid="{00000000-0005-0000-0000-0000F2390000}"/>
    <cellStyle name="Input 3 8 2 5 4" xfId="14851" xr:uid="{00000000-0005-0000-0000-0000F3390000}"/>
    <cellStyle name="Input 3 8 2 5 4 2" xfId="14852" xr:uid="{00000000-0005-0000-0000-0000F4390000}"/>
    <cellStyle name="Input 3 8 2 5 4 2 2" xfId="14853" xr:uid="{00000000-0005-0000-0000-0000F5390000}"/>
    <cellStyle name="Input 3 8 2 5 4 2 3" xfId="14854" xr:uid="{00000000-0005-0000-0000-0000F6390000}"/>
    <cellStyle name="Input 3 8 2 5 4 2 4" xfId="14855" xr:uid="{00000000-0005-0000-0000-0000F7390000}"/>
    <cellStyle name="Input 3 8 2 5 4 3" xfId="14856" xr:uid="{00000000-0005-0000-0000-0000F8390000}"/>
    <cellStyle name="Input 3 8 2 5 4 4" xfId="14857" xr:uid="{00000000-0005-0000-0000-0000F9390000}"/>
    <cellStyle name="Input 3 8 2 5 4 5" xfId="14858" xr:uid="{00000000-0005-0000-0000-0000FA390000}"/>
    <cellStyle name="Input 3 8 2 5 4 6" xfId="14859" xr:uid="{00000000-0005-0000-0000-0000FB390000}"/>
    <cellStyle name="Input 3 8 2 5 5" xfId="14860" xr:uid="{00000000-0005-0000-0000-0000FC390000}"/>
    <cellStyle name="Input 3 8 2 5 5 2" xfId="14861" xr:uid="{00000000-0005-0000-0000-0000FD390000}"/>
    <cellStyle name="Input 3 8 2 5 5 3" xfId="14862" xr:uid="{00000000-0005-0000-0000-0000FE390000}"/>
    <cellStyle name="Input 3 8 2 5 5 4" xfId="14863" xr:uid="{00000000-0005-0000-0000-0000FF390000}"/>
    <cellStyle name="Input 3 8 2 5 6" xfId="14864" xr:uid="{00000000-0005-0000-0000-0000003A0000}"/>
    <cellStyle name="Input 3 8 2 5 6 2" xfId="14865" xr:uid="{00000000-0005-0000-0000-0000013A0000}"/>
    <cellStyle name="Input 3 8 2 5 6 3" xfId="14866" xr:uid="{00000000-0005-0000-0000-0000023A0000}"/>
    <cellStyle name="Input 3 8 2 5 6 4" xfId="14867" xr:uid="{00000000-0005-0000-0000-0000033A0000}"/>
    <cellStyle name="Input 3 8 2 5 7" xfId="14868" xr:uid="{00000000-0005-0000-0000-0000043A0000}"/>
    <cellStyle name="Input 3 8 2 5 8" xfId="14869" xr:uid="{00000000-0005-0000-0000-0000053A0000}"/>
    <cellStyle name="Input 3 8 2 5 9" xfId="14870" xr:uid="{00000000-0005-0000-0000-0000063A0000}"/>
    <cellStyle name="Input 3 8 2 6" xfId="14871" xr:uid="{00000000-0005-0000-0000-0000073A0000}"/>
    <cellStyle name="Input 3 8 2 6 2" xfId="14872" xr:uid="{00000000-0005-0000-0000-0000083A0000}"/>
    <cellStyle name="Input 3 8 2 6 2 2" xfId="14873" xr:uid="{00000000-0005-0000-0000-0000093A0000}"/>
    <cellStyle name="Input 3 8 2 6 2 2 2" xfId="14874" xr:uid="{00000000-0005-0000-0000-00000A3A0000}"/>
    <cellStyle name="Input 3 8 2 6 2 2 3" xfId="14875" xr:uid="{00000000-0005-0000-0000-00000B3A0000}"/>
    <cellStyle name="Input 3 8 2 6 2 2 4" xfId="14876" xr:uid="{00000000-0005-0000-0000-00000C3A0000}"/>
    <cellStyle name="Input 3 8 2 6 2 3" xfId="14877" xr:uid="{00000000-0005-0000-0000-00000D3A0000}"/>
    <cellStyle name="Input 3 8 2 6 2 4" xfId="14878" xr:uid="{00000000-0005-0000-0000-00000E3A0000}"/>
    <cellStyle name="Input 3 8 2 6 2 5" xfId="14879" xr:uid="{00000000-0005-0000-0000-00000F3A0000}"/>
    <cellStyle name="Input 3 8 2 6 2 6" xfId="14880" xr:uid="{00000000-0005-0000-0000-0000103A0000}"/>
    <cellStyle name="Input 3 8 2 6 3" xfId="14881" xr:uid="{00000000-0005-0000-0000-0000113A0000}"/>
    <cellStyle name="Input 3 8 2 6 3 2" xfId="14882" xr:uid="{00000000-0005-0000-0000-0000123A0000}"/>
    <cellStyle name="Input 3 8 2 6 3 2 2" xfId="14883" xr:uid="{00000000-0005-0000-0000-0000133A0000}"/>
    <cellStyle name="Input 3 8 2 6 3 2 3" xfId="14884" xr:uid="{00000000-0005-0000-0000-0000143A0000}"/>
    <cellStyle name="Input 3 8 2 6 3 2 4" xfId="14885" xr:uid="{00000000-0005-0000-0000-0000153A0000}"/>
    <cellStyle name="Input 3 8 2 6 3 3" xfId="14886" xr:uid="{00000000-0005-0000-0000-0000163A0000}"/>
    <cellStyle name="Input 3 8 2 6 3 4" xfId="14887" xr:uid="{00000000-0005-0000-0000-0000173A0000}"/>
    <cellStyle name="Input 3 8 2 6 3 5" xfId="14888" xr:uid="{00000000-0005-0000-0000-0000183A0000}"/>
    <cellStyle name="Input 3 8 2 6 3 6" xfId="14889" xr:uid="{00000000-0005-0000-0000-0000193A0000}"/>
    <cellStyle name="Input 3 8 2 6 4" xfId="14890" xr:uid="{00000000-0005-0000-0000-00001A3A0000}"/>
    <cellStyle name="Input 3 8 2 6 4 2" xfId="14891" xr:uid="{00000000-0005-0000-0000-00001B3A0000}"/>
    <cellStyle name="Input 3 8 2 6 4 3" xfId="14892" xr:uid="{00000000-0005-0000-0000-00001C3A0000}"/>
    <cellStyle name="Input 3 8 2 6 4 4" xfId="14893" xr:uid="{00000000-0005-0000-0000-00001D3A0000}"/>
    <cellStyle name="Input 3 8 2 6 5" xfId="14894" xr:uid="{00000000-0005-0000-0000-00001E3A0000}"/>
    <cellStyle name="Input 3 8 2 6 5 2" xfId="14895" xr:uid="{00000000-0005-0000-0000-00001F3A0000}"/>
    <cellStyle name="Input 3 8 2 6 5 3" xfId="14896" xr:uid="{00000000-0005-0000-0000-0000203A0000}"/>
    <cellStyle name="Input 3 8 2 6 5 4" xfId="14897" xr:uid="{00000000-0005-0000-0000-0000213A0000}"/>
    <cellStyle name="Input 3 8 2 6 6" xfId="14898" xr:uid="{00000000-0005-0000-0000-0000223A0000}"/>
    <cellStyle name="Input 3 8 2 6 7" xfId="14899" xr:uid="{00000000-0005-0000-0000-0000233A0000}"/>
    <cellStyle name="Input 3 8 2 6 8" xfId="14900" xr:uid="{00000000-0005-0000-0000-0000243A0000}"/>
    <cellStyle name="Input 3 8 2 7" xfId="14901" xr:uid="{00000000-0005-0000-0000-0000253A0000}"/>
    <cellStyle name="Input 3 8 2 7 2" xfId="14902" xr:uid="{00000000-0005-0000-0000-0000263A0000}"/>
    <cellStyle name="Input 3 8 2 7 2 2" xfId="14903" xr:uid="{00000000-0005-0000-0000-0000273A0000}"/>
    <cellStyle name="Input 3 8 2 7 2 2 2" xfId="14904" xr:uid="{00000000-0005-0000-0000-0000283A0000}"/>
    <cellStyle name="Input 3 8 2 7 2 2 3" xfId="14905" xr:uid="{00000000-0005-0000-0000-0000293A0000}"/>
    <cellStyle name="Input 3 8 2 7 2 2 4" xfId="14906" xr:uid="{00000000-0005-0000-0000-00002A3A0000}"/>
    <cellStyle name="Input 3 8 2 7 2 3" xfId="14907" xr:uid="{00000000-0005-0000-0000-00002B3A0000}"/>
    <cellStyle name="Input 3 8 2 7 2 4" xfId="14908" xr:uid="{00000000-0005-0000-0000-00002C3A0000}"/>
    <cellStyle name="Input 3 8 2 7 2 5" xfId="14909" xr:uid="{00000000-0005-0000-0000-00002D3A0000}"/>
    <cellStyle name="Input 3 8 2 7 2 6" xfId="14910" xr:uid="{00000000-0005-0000-0000-00002E3A0000}"/>
    <cellStyle name="Input 3 8 2 7 3" xfId="14911" xr:uid="{00000000-0005-0000-0000-00002F3A0000}"/>
    <cellStyle name="Input 3 8 2 7 3 2" xfId="14912" xr:uid="{00000000-0005-0000-0000-0000303A0000}"/>
    <cellStyle name="Input 3 8 2 7 3 3" xfId="14913" xr:uid="{00000000-0005-0000-0000-0000313A0000}"/>
    <cellStyle name="Input 3 8 2 7 3 4" xfId="14914" xr:uid="{00000000-0005-0000-0000-0000323A0000}"/>
    <cellStyle name="Input 3 8 2 7 4" xfId="14915" xr:uid="{00000000-0005-0000-0000-0000333A0000}"/>
    <cellStyle name="Input 3 8 2 7 5" xfId="14916" xr:uid="{00000000-0005-0000-0000-0000343A0000}"/>
    <cellStyle name="Input 3 8 2 7 6" xfId="14917" xr:uid="{00000000-0005-0000-0000-0000353A0000}"/>
    <cellStyle name="Input 3 8 2 7 7" xfId="14918" xr:uid="{00000000-0005-0000-0000-0000363A0000}"/>
    <cellStyle name="Input 3 8 2 8" xfId="14919" xr:uid="{00000000-0005-0000-0000-0000373A0000}"/>
    <cellStyle name="Input 3 8 2 8 2" xfId="14920" xr:uid="{00000000-0005-0000-0000-0000383A0000}"/>
    <cellStyle name="Input 3 8 2 8 2 2" xfId="14921" xr:uid="{00000000-0005-0000-0000-0000393A0000}"/>
    <cellStyle name="Input 3 8 2 8 2 3" xfId="14922" xr:uid="{00000000-0005-0000-0000-00003A3A0000}"/>
    <cellStyle name="Input 3 8 2 8 2 4" xfId="14923" xr:uid="{00000000-0005-0000-0000-00003B3A0000}"/>
    <cellStyle name="Input 3 8 2 8 3" xfId="14924" xr:uid="{00000000-0005-0000-0000-00003C3A0000}"/>
    <cellStyle name="Input 3 8 2 8 4" xfId="14925" xr:uid="{00000000-0005-0000-0000-00003D3A0000}"/>
    <cellStyle name="Input 3 8 2 8 5" xfId="14926" xr:uid="{00000000-0005-0000-0000-00003E3A0000}"/>
    <cellStyle name="Input 3 8 2 8 6" xfId="14927" xr:uid="{00000000-0005-0000-0000-00003F3A0000}"/>
    <cellStyle name="Input 3 8 2 9" xfId="14928" xr:uid="{00000000-0005-0000-0000-0000403A0000}"/>
    <cellStyle name="Input 3 8 2 9 2" xfId="14929" xr:uid="{00000000-0005-0000-0000-0000413A0000}"/>
    <cellStyle name="Input 3 8 2 9 2 2" xfId="14930" xr:uid="{00000000-0005-0000-0000-0000423A0000}"/>
    <cellStyle name="Input 3 8 2 9 2 3" xfId="14931" xr:uid="{00000000-0005-0000-0000-0000433A0000}"/>
    <cellStyle name="Input 3 8 2 9 2 4" xfId="14932" xr:uid="{00000000-0005-0000-0000-0000443A0000}"/>
    <cellStyle name="Input 3 8 2 9 3" xfId="14933" xr:uid="{00000000-0005-0000-0000-0000453A0000}"/>
    <cellStyle name="Input 3 8 2 9 4" xfId="14934" xr:uid="{00000000-0005-0000-0000-0000463A0000}"/>
    <cellStyle name="Input 3 8 2 9 5" xfId="14935" xr:uid="{00000000-0005-0000-0000-0000473A0000}"/>
    <cellStyle name="Input 3 8 2 9 6" xfId="14936" xr:uid="{00000000-0005-0000-0000-0000483A0000}"/>
    <cellStyle name="Input 3 8 3" xfId="14937" xr:uid="{00000000-0005-0000-0000-0000493A0000}"/>
    <cellStyle name="Input 3 8 3 2" xfId="14938" xr:uid="{00000000-0005-0000-0000-00004A3A0000}"/>
    <cellStyle name="Input 3 8 3 2 2" xfId="14939" xr:uid="{00000000-0005-0000-0000-00004B3A0000}"/>
    <cellStyle name="Input 3 8 3 2 3" xfId="14940" xr:uid="{00000000-0005-0000-0000-00004C3A0000}"/>
    <cellStyle name="Input 3 8 3 2 4" xfId="14941" xr:uid="{00000000-0005-0000-0000-00004D3A0000}"/>
    <cellStyle name="Input 3 8 3 3" xfId="14942" xr:uid="{00000000-0005-0000-0000-00004E3A0000}"/>
    <cellStyle name="Input 3 8 3 4" xfId="14943" xr:uid="{00000000-0005-0000-0000-00004F3A0000}"/>
    <cellStyle name="Input 3 8 3 5" xfId="14944" xr:uid="{00000000-0005-0000-0000-0000503A0000}"/>
    <cellStyle name="Input 3 8 3 6" xfId="14945" xr:uid="{00000000-0005-0000-0000-0000513A0000}"/>
    <cellStyle name="Input 3 8 4" xfId="14946" xr:uid="{00000000-0005-0000-0000-0000523A0000}"/>
    <cellStyle name="Input 3 8 4 2" xfId="14947" xr:uid="{00000000-0005-0000-0000-0000533A0000}"/>
    <cellStyle name="Input 3 8 4 3" xfId="14948" xr:uid="{00000000-0005-0000-0000-0000543A0000}"/>
    <cellStyle name="Input 3 8 4 4" xfId="14949" xr:uid="{00000000-0005-0000-0000-0000553A0000}"/>
    <cellStyle name="Input 3 8 5" xfId="14950" xr:uid="{00000000-0005-0000-0000-0000563A0000}"/>
    <cellStyle name="Input 3 8 6" xfId="14951" xr:uid="{00000000-0005-0000-0000-0000573A0000}"/>
    <cellStyle name="Input 3 8 7" xfId="14952" xr:uid="{00000000-0005-0000-0000-0000583A0000}"/>
    <cellStyle name="Input 3 9" xfId="14953" xr:uid="{00000000-0005-0000-0000-0000593A0000}"/>
    <cellStyle name="Input 3 9 2" xfId="14954" xr:uid="{00000000-0005-0000-0000-00005A3A0000}"/>
    <cellStyle name="Input 4" xfId="14955" xr:uid="{00000000-0005-0000-0000-00005B3A0000}"/>
    <cellStyle name="Input 4 2" xfId="14956" xr:uid="{00000000-0005-0000-0000-00005C3A0000}"/>
    <cellStyle name="Input 4 2 2" xfId="14957" xr:uid="{00000000-0005-0000-0000-00005D3A0000}"/>
    <cellStyle name="Input 4 2 2 2" xfId="14958" xr:uid="{00000000-0005-0000-0000-00005E3A0000}"/>
    <cellStyle name="Input 4 2 2 2 10" xfId="14959" xr:uid="{00000000-0005-0000-0000-00005F3A0000}"/>
    <cellStyle name="Input 4 2 2 2 10 2" xfId="14960" xr:uid="{00000000-0005-0000-0000-0000603A0000}"/>
    <cellStyle name="Input 4 2 2 2 10 3" xfId="14961" xr:uid="{00000000-0005-0000-0000-0000613A0000}"/>
    <cellStyle name="Input 4 2 2 2 10 4" xfId="14962" xr:uid="{00000000-0005-0000-0000-0000623A0000}"/>
    <cellStyle name="Input 4 2 2 2 11" xfId="14963" xr:uid="{00000000-0005-0000-0000-0000633A0000}"/>
    <cellStyle name="Input 4 2 2 2 11 2" xfId="14964" xr:uid="{00000000-0005-0000-0000-0000643A0000}"/>
    <cellStyle name="Input 4 2 2 2 11 3" xfId="14965" xr:uid="{00000000-0005-0000-0000-0000653A0000}"/>
    <cellStyle name="Input 4 2 2 2 11 4" xfId="14966" xr:uid="{00000000-0005-0000-0000-0000663A0000}"/>
    <cellStyle name="Input 4 2 2 2 12" xfId="14967" xr:uid="{00000000-0005-0000-0000-0000673A0000}"/>
    <cellStyle name="Input 4 2 2 2 13" xfId="14968" xr:uid="{00000000-0005-0000-0000-0000683A0000}"/>
    <cellStyle name="Input 4 2 2 2 14" xfId="14969" xr:uid="{00000000-0005-0000-0000-0000693A0000}"/>
    <cellStyle name="Input 4 2 2 2 2" xfId="14970" xr:uid="{00000000-0005-0000-0000-00006A3A0000}"/>
    <cellStyle name="Input 4 2 2 2 2 2" xfId="14971" xr:uid="{00000000-0005-0000-0000-00006B3A0000}"/>
    <cellStyle name="Input 4 2 2 2 2 2 2" xfId="14972" xr:uid="{00000000-0005-0000-0000-00006C3A0000}"/>
    <cellStyle name="Input 4 2 2 2 2 2 2 2" xfId="14973" xr:uid="{00000000-0005-0000-0000-00006D3A0000}"/>
    <cellStyle name="Input 4 2 2 2 2 2 2 2 2" xfId="14974" xr:uid="{00000000-0005-0000-0000-00006E3A0000}"/>
    <cellStyle name="Input 4 2 2 2 2 2 2 2 3" xfId="14975" xr:uid="{00000000-0005-0000-0000-00006F3A0000}"/>
    <cellStyle name="Input 4 2 2 2 2 2 2 2 4" xfId="14976" xr:uid="{00000000-0005-0000-0000-0000703A0000}"/>
    <cellStyle name="Input 4 2 2 2 2 2 2 3" xfId="14977" xr:uid="{00000000-0005-0000-0000-0000713A0000}"/>
    <cellStyle name="Input 4 2 2 2 2 2 2 4" xfId="14978" xr:uid="{00000000-0005-0000-0000-0000723A0000}"/>
    <cellStyle name="Input 4 2 2 2 2 2 2 5" xfId="14979" xr:uid="{00000000-0005-0000-0000-0000733A0000}"/>
    <cellStyle name="Input 4 2 2 2 2 2 2 6" xfId="14980" xr:uid="{00000000-0005-0000-0000-0000743A0000}"/>
    <cellStyle name="Input 4 2 2 2 2 2 3" xfId="14981" xr:uid="{00000000-0005-0000-0000-0000753A0000}"/>
    <cellStyle name="Input 4 2 2 2 2 2 3 2" xfId="14982" xr:uid="{00000000-0005-0000-0000-0000763A0000}"/>
    <cellStyle name="Input 4 2 2 2 2 2 3 3" xfId="14983" xr:uid="{00000000-0005-0000-0000-0000773A0000}"/>
    <cellStyle name="Input 4 2 2 2 2 2 3 4" xfId="14984" xr:uid="{00000000-0005-0000-0000-0000783A0000}"/>
    <cellStyle name="Input 4 2 2 2 2 2 4" xfId="14985" xr:uid="{00000000-0005-0000-0000-0000793A0000}"/>
    <cellStyle name="Input 4 2 2 2 2 2 5" xfId="14986" xr:uid="{00000000-0005-0000-0000-00007A3A0000}"/>
    <cellStyle name="Input 4 2 2 2 2 2 6" xfId="14987" xr:uid="{00000000-0005-0000-0000-00007B3A0000}"/>
    <cellStyle name="Input 4 2 2 2 2 2 7" xfId="14988" xr:uid="{00000000-0005-0000-0000-00007C3A0000}"/>
    <cellStyle name="Input 4 2 2 2 2 3" xfId="14989" xr:uid="{00000000-0005-0000-0000-00007D3A0000}"/>
    <cellStyle name="Input 4 2 2 2 2 3 2" xfId="14990" xr:uid="{00000000-0005-0000-0000-00007E3A0000}"/>
    <cellStyle name="Input 4 2 2 2 2 3 2 2" xfId="14991" xr:uid="{00000000-0005-0000-0000-00007F3A0000}"/>
    <cellStyle name="Input 4 2 2 2 2 3 2 3" xfId="14992" xr:uid="{00000000-0005-0000-0000-0000803A0000}"/>
    <cellStyle name="Input 4 2 2 2 2 3 2 4" xfId="14993" xr:uid="{00000000-0005-0000-0000-0000813A0000}"/>
    <cellStyle name="Input 4 2 2 2 2 3 3" xfId="14994" xr:uid="{00000000-0005-0000-0000-0000823A0000}"/>
    <cellStyle name="Input 4 2 2 2 2 3 4" xfId="14995" xr:uid="{00000000-0005-0000-0000-0000833A0000}"/>
    <cellStyle name="Input 4 2 2 2 2 3 5" xfId="14996" xr:uid="{00000000-0005-0000-0000-0000843A0000}"/>
    <cellStyle name="Input 4 2 2 2 2 3 6" xfId="14997" xr:uid="{00000000-0005-0000-0000-0000853A0000}"/>
    <cellStyle name="Input 4 2 2 2 2 4" xfId="14998" xr:uid="{00000000-0005-0000-0000-0000863A0000}"/>
    <cellStyle name="Input 4 2 2 2 2 4 2" xfId="14999" xr:uid="{00000000-0005-0000-0000-0000873A0000}"/>
    <cellStyle name="Input 4 2 2 2 2 4 2 2" xfId="15000" xr:uid="{00000000-0005-0000-0000-0000883A0000}"/>
    <cellStyle name="Input 4 2 2 2 2 4 2 3" xfId="15001" xr:uid="{00000000-0005-0000-0000-0000893A0000}"/>
    <cellStyle name="Input 4 2 2 2 2 4 2 4" xfId="15002" xr:uid="{00000000-0005-0000-0000-00008A3A0000}"/>
    <cellStyle name="Input 4 2 2 2 2 4 3" xfId="15003" xr:uid="{00000000-0005-0000-0000-00008B3A0000}"/>
    <cellStyle name="Input 4 2 2 2 2 4 4" xfId="15004" xr:uid="{00000000-0005-0000-0000-00008C3A0000}"/>
    <cellStyle name="Input 4 2 2 2 2 4 5" xfId="15005" xr:uid="{00000000-0005-0000-0000-00008D3A0000}"/>
    <cellStyle name="Input 4 2 2 2 2 4 6" xfId="15006" xr:uid="{00000000-0005-0000-0000-00008E3A0000}"/>
    <cellStyle name="Input 4 2 2 2 2 5" xfId="15007" xr:uid="{00000000-0005-0000-0000-00008F3A0000}"/>
    <cellStyle name="Input 4 2 2 2 2 5 2" xfId="15008" xr:uid="{00000000-0005-0000-0000-0000903A0000}"/>
    <cellStyle name="Input 4 2 2 2 2 5 3" xfId="15009" xr:uid="{00000000-0005-0000-0000-0000913A0000}"/>
    <cellStyle name="Input 4 2 2 2 2 5 4" xfId="15010" xr:uid="{00000000-0005-0000-0000-0000923A0000}"/>
    <cellStyle name="Input 4 2 2 2 2 6" xfId="15011" xr:uid="{00000000-0005-0000-0000-0000933A0000}"/>
    <cellStyle name="Input 4 2 2 2 2 6 2" xfId="15012" xr:uid="{00000000-0005-0000-0000-0000943A0000}"/>
    <cellStyle name="Input 4 2 2 2 2 6 3" xfId="15013" xr:uid="{00000000-0005-0000-0000-0000953A0000}"/>
    <cellStyle name="Input 4 2 2 2 2 6 4" xfId="15014" xr:uid="{00000000-0005-0000-0000-0000963A0000}"/>
    <cellStyle name="Input 4 2 2 2 2 7" xfId="15015" xr:uid="{00000000-0005-0000-0000-0000973A0000}"/>
    <cellStyle name="Input 4 2 2 2 2 8" xfId="15016" xr:uid="{00000000-0005-0000-0000-0000983A0000}"/>
    <cellStyle name="Input 4 2 2 2 2 9" xfId="15017" xr:uid="{00000000-0005-0000-0000-0000993A0000}"/>
    <cellStyle name="Input 4 2 2 2 3" xfId="15018" xr:uid="{00000000-0005-0000-0000-00009A3A0000}"/>
    <cellStyle name="Input 4 2 2 2 3 2" xfId="15019" xr:uid="{00000000-0005-0000-0000-00009B3A0000}"/>
    <cellStyle name="Input 4 2 2 2 3 2 2" xfId="15020" xr:uid="{00000000-0005-0000-0000-00009C3A0000}"/>
    <cellStyle name="Input 4 2 2 2 3 2 2 2" xfId="15021" xr:uid="{00000000-0005-0000-0000-00009D3A0000}"/>
    <cellStyle name="Input 4 2 2 2 3 2 2 3" xfId="15022" xr:uid="{00000000-0005-0000-0000-00009E3A0000}"/>
    <cellStyle name="Input 4 2 2 2 3 2 2 4" xfId="15023" xr:uid="{00000000-0005-0000-0000-00009F3A0000}"/>
    <cellStyle name="Input 4 2 2 2 3 2 3" xfId="15024" xr:uid="{00000000-0005-0000-0000-0000A03A0000}"/>
    <cellStyle name="Input 4 2 2 2 3 2 4" xfId="15025" xr:uid="{00000000-0005-0000-0000-0000A13A0000}"/>
    <cellStyle name="Input 4 2 2 2 3 2 5" xfId="15026" xr:uid="{00000000-0005-0000-0000-0000A23A0000}"/>
    <cellStyle name="Input 4 2 2 2 3 2 6" xfId="15027" xr:uid="{00000000-0005-0000-0000-0000A33A0000}"/>
    <cellStyle name="Input 4 2 2 2 3 3" xfId="15028" xr:uid="{00000000-0005-0000-0000-0000A43A0000}"/>
    <cellStyle name="Input 4 2 2 2 3 3 2" xfId="15029" xr:uid="{00000000-0005-0000-0000-0000A53A0000}"/>
    <cellStyle name="Input 4 2 2 2 3 3 2 2" xfId="15030" xr:uid="{00000000-0005-0000-0000-0000A63A0000}"/>
    <cellStyle name="Input 4 2 2 2 3 3 2 3" xfId="15031" xr:uid="{00000000-0005-0000-0000-0000A73A0000}"/>
    <cellStyle name="Input 4 2 2 2 3 3 2 4" xfId="15032" xr:uid="{00000000-0005-0000-0000-0000A83A0000}"/>
    <cellStyle name="Input 4 2 2 2 3 3 3" xfId="15033" xr:uid="{00000000-0005-0000-0000-0000A93A0000}"/>
    <cellStyle name="Input 4 2 2 2 3 3 4" xfId="15034" xr:uid="{00000000-0005-0000-0000-0000AA3A0000}"/>
    <cellStyle name="Input 4 2 2 2 3 3 5" xfId="15035" xr:uid="{00000000-0005-0000-0000-0000AB3A0000}"/>
    <cellStyle name="Input 4 2 2 2 3 3 6" xfId="15036" xr:uid="{00000000-0005-0000-0000-0000AC3A0000}"/>
    <cellStyle name="Input 4 2 2 2 3 4" xfId="15037" xr:uid="{00000000-0005-0000-0000-0000AD3A0000}"/>
    <cellStyle name="Input 4 2 2 2 3 4 2" xfId="15038" xr:uid="{00000000-0005-0000-0000-0000AE3A0000}"/>
    <cellStyle name="Input 4 2 2 2 3 4 3" xfId="15039" xr:uid="{00000000-0005-0000-0000-0000AF3A0000}"/>
    <cellStyle name="Input 4 2 2 2 3 4 4" xfId="15040" xr:uid="{00000000-0005-0000-0000-0000B03A0000}"/>
    <cellStyle name="Input 4 2 2 2 3 5" xfId="15041" xr:uid="{00000000-0005-0000-0000-0000B13A0000}"/>
    <cellStyle name="Input 4 2 2 2 3 5 2" xfId="15042" xr:uid="{00000000-0005-0000-0000-0000B23A0000}"/>
    <cellStyle name="Input 4 2 2 2 3 5 3" xfId="15043" xr:uid="{00000000-0005-0000-0000-0000B33A0000}"/>
    <cellStyle name="Input 4 2 2 2 3 5 4" xfId="15044" xr:uid="{00000000-0005-0000-0000-0000B43A0000}"/>
    <cellStyle name="Input 4 2 2 2 3 6" xfId="15045" xr:uid="{00000000-0005-0000-0000-0000B53A0000}"/>
    <cellStyle name="Input 4 2 2 2 3 7" xfId="15046" xr:uid="{00000000-0005-0000-0000-0000B63A0000}"/>
    <cellStyle name="Input 4 2 2 2 3 8" xfId="15047" xr:uid="{00000000-0005-0000-0000-0000B73A0000}"/>
    <cellStyle name="Input 4 2 2 2 4" xfId="15048" xr:uid="{00000000-0005-0000-0000-0000B83A0000}"/>
    <cellStyle name="Input 4 2 2 2 4 2" xfId="15049" xr:uid="{00000000-0005-0000-0000-0000B93A0000}"/>
    <cellStyle name="Input 4 2 2 2 4 2 2" xfId="15050" xr:uid="{00000000-0005-0000-0000-0000BA3A0000}"/>
    <cellStyle name="Input 4 2 2 2 4 2 2 2" xfId="15051" xr:uid="{00000000-0005-0000-0000-0000BB3A0000}"/>
    <cellStyle name="Input 4 2 2 2 4 2 2 3" xfId="15052" xr:uid="{00000000-0005-0000-0000-0000BC3A0000}"/>
    <cellStyle name="Input 4 2 2 2 4 2 2 4" xfId="15053" xr:uid="{00000000-0005-0000-0000-0000BD3A0000}"/>
    <cellStyle name="Input 4 2 2 2 4 2 3" xfId="15054" xr:uid="{00000000-0005-0000-0000-0000BE3A0000}"/>
    <cellStyle name="Input 4 2 2 2 4 2 4" xfId="15055" xr:uid="{00000000-0005-0000-0000-0000BF3A0000}"/>
    <cellStyle name="Input 4 2 2 2 4 2 5" xfId="15056" xr:uid="{00000000-0005-0000-0000-0000C03A0000}"/>
    <cellStyle name="Input 4 2 2 2 4 2 6" xfId="15057" xr:uid="{00000000-0005-0000-0000-0000C13A0000}"/>
    <cellStyle name="Input 4 2 2 2 4 3" xfId="15058" xr:uid="{00000000-0005-0000-0000-0000C23A0000}"/>
    <cellStyle name="Input 4 2 2 2 4 3 2" xfId="15059" xr:uid="{00000000-0005-0000-0000-0000C33A0000}"/>
    <cellStyle name="Input 4 2 2 2 4 3 2 2" xfId="15060" xr:uid="{00000000-0005-0000-0000-0000C43A0000}"/>
    <cellStyle name="Input 4 2 2 2 4 3 2 3" xfId="15061" xr:uid="{00000000-0005-0000-0000-0000C53A0000}"/>
    <cellStyle name="Input 4 2 2 2 4 3 2 4" xfId="15062" xr:uid="{00000000-0005-0000-0000-0000C63A0000}"/>
    <cellStyle name="Input 4 2 2 2 4 3 3" xfId="15063" xr:uid="{00000000-0005-0000-0000-0000C73A0000}"/>
    <cellStyle name="Input 4 2 2 2 4 3 4" xfId="15064" xr:uid="{00000000-0005-0000-0000-0000C83A0000}"/>
    <cellStyle name="Input 4 2 2 2 4 3 5" xfId="15065" xr:uid="{00000000-0005-0000-0000-0000C93A0000}"/>
    <cellStyle name="Input 4 2 2 2 4 3 6" xfId="15066" xr:uid="{00000000-0005-0000-0000-0000CA3A0000}"/>
    <cellStyle name="Input 4 2 2 2 4 4" xfId="15067" xr:uid="{00000000-0005-0000-0000-0000CB3A0000}"/>
    <cellStyle name="Input 4 2 2 2 4 4 2" xfId="15068" xr:uid="{00000000-0005-0000-0000-0000CC3A0000}"/>
    <cellStyle name="Input 4 2 2 2 4 4 3" xfId="15069" xr:uid="{00000000-0005-0000-0000-0000CD3A0000}"/>
    <cellStyle name="Input 4 2 2 2 4 4 4" xfId="15070" xr:uid="{00000000-0005-0000-0000-0000CE3A0000}"/>
    <cellStyle name="Input 4 2 2 2 4 5" xfId="15071" xr:uid="{00000000-0005-0000-0000-0000CF3A0000}"/>
    <cellStyle name="Input 4 2 2 2 4 5 2" xfId="15072" xr:uid="{00000000-0005-0000-0000-0000D03A0000}"/>
    <cellStyle name="Input 4 2 2 2 4 5 3" xfId="15073" xr:uid="{00000000-0005-0000-0000-0000D13A0000}"/>
    <cellStyle name="Input 4 2 2 2 4 5 4" xfId="15074" xr:uid="{00000000-0005-0000-0000-0000D23A0000}"/>
    <cellStyle name="Input 4 2 2 2 4 6" xfId="15075" xr:uid="{00000000-0005-0000-0000-0000D33A0000}"/>
    <cellStyle name="Input 4 2 2 2 4 7" xfId="15076" xr:uid="{00000000-0005-0000-0000-0000D43A0000}"/>
    <cellStyle name="Input 4 2 2 2 4 8" xfId="15077" xr:uid="{00000000-0005-0000-0000-0000D53A0000}"/>
    <cellStyle name="Input 4 2 2 2 5" xfId="15078" xr:uid="{00000000-0005-0000-0000-0000D63A0000}"/>
    <cellStyle name="Input 4 2 2 2 5 10" xfId="15079" xr:uid="{00000000-0005-0000-0000-0000D73A0000}"/>
    <cellStyle name="Input 4 2 2 2 5 2" xfId="15080" xr:uid="{00000000-0005-0000-0000-0000D83A0000}"/>
    <cellStyle name="Input 4 2 2 2 5 2 2" xfId="15081" xr:uid="{00000000-0005-0000-0000-0000D93A0000}"/>
    <cellStyle name="Input 4 2 2 2 5 2 2 2" xfId="15082" xr:uid="{00000000-0005-0000-0000-0000DA3A0000}"/>
    <cellStyle name="Input 4 2 2 2 5 2 2 3" xfId="15083" xr:uid="{00000000-0005-0000-0000-0000DB3A0000}"/>
    <cellStyle name="Input 4 2 2 2 5 2 2 4" xfId="15084" xr:uid="{00000000-0005-0000-0000-0000DC3A0000}"/>
    <cellStyle name="Input 4 2 2 2 5 2 3" xfId="15085" xr:uid="{00000000-0005-0000-0000-0000DD3A0000}"/>
    <cellStyle name="Input 4 2 2 2 5 2 4" xfId="15086" xr:uid="{00000000-0005-0000-0000-0000DE3A0000}"/>
    <cellStyle name="Input 4 2 2 2 5 2 5" xfId="15087" xr:uid="{00000000-0005-0000-0000-0000DF3A0000}"/>
    <cellStyle name="Input 4 2 2 2 5 2 6" xfId="15088" xr:uid="{00000000-0005-0000-0000-0000E03A0000}"/>
    <cellStyle name="Input 4 2 2 2 5 3" xfId="15089" xr:uid="{00000000-0005-0000-0000-0000E13A0000}"/>
    <cellStyle name="Input 4 2 2 2 5 3 2" xfId="15090" xr:uid="{00000000-0005-0000-0000-0000E23A0000}"/>
    <cellStyle name="Input 4 2 2 2 5 3 2 2" xfId="15091" xr:uid="{00000000-0005-0000-0000-0000E33A0000}"/>
    <cellStyle name="Input 4 2 2 2 5 3 2 3" xfId="15092" xr:uid="{00000000-0005-0000-0000-0000E43A0000}"/>
    <cellStyle name="Input 4 2 2 2 5 3 2 4" xfId="15093" xr:uid="{00000000-0005-0000-0000-0000E53A0000}"/>
    <cellStyle name="Input 4 2 2 2 5 3 3" xfId="15094" xr:uid="{00000000-0005-0000-0000-0000E63A0000}"/>
    <cellStyle name="Input 4 2 2 2 5 3 4" xfId="15095" xr:uid="{00000000-0005-0000-0000-0000E73A0000}"/>
    <cellStyle name="Input 4 2 2 2 5 3 5" xfId="15096" xr:uid="{00000000-0005-0000-0000-0000E83A0000}"/>
    <cellStyle name="Input 4 2 2 2 5 3 6" xfId="15097" xr:uid="{00000000-0005-0000-0000-0000E93A0000}"/>
    <cellStyle name="Input 4 2 2 2 5 4" xfId="15098" xr:uid="{00000000-0005-0000-0000-0000EA3A0000}"/>
    <cellStyle name="Input 4 2 2 2 5 4 2" xfId="15099" xr:uid="{00000000-0005-0000-0000-0000EB3A0000}"/>
    <cellStyle name="Input 4 2 2 2 5 4 2 2" xfId="15100" xr:uid="{00000000-0005-0000-0000-0000EC3A0000}"/>
    <cellStyle name="Input 4 2 2 2 5 4 2 3" xfId="15101" xr:uid="{00000000-0005-0000-0000-0000ED3A0000}"/>
    <cellStyle name="Input 4 2 2 2 5 4 2 4" xfId="15102" xr:uid="{00000000-0005-0000-0000-0000EE3A0000}"/>
    <cellStyle name="Input 4 2 2 2 5 4 3" xfId="15103" xr:uid="{00000000-0005-0000-0000-0000EF3A0000}"/>
    <cellStyle name="Input 4 2 2 2 5 4 4" xfId="15104" xr:uid="{00000000-0005-0000-0000-0000F03A0000}"/>
    <cellStyle name="Input 4 2 2 2 5 4 5" xfId="15105" xr:uid="{00000000-0005-0000-0000-0000F13A0000}"/>
    <cellStyle name="Input 4 2 2 2 5 4 6" xfId="15106" xr:uid="{00000000-0005-0000-0000-0000F23A0000}"/>
    <cellStyle name="Input 4 2 2 2 5 5" xfId="15107" xr:uid="{00000000-0005-0000-0000-0000F33A0000}"/>
    <cellStyle name="Input 4 2 2 2 5 5 2" xfId="15108" xr:uid="{00000000-0005-0000-0000-0000F43A0000}"/>
    <cellStyle name="Input 4 2 2 2 5 5 3" xfId="15109" xr:uid="{00000000-0005-0000-0000-0000F53A0000}"/>
    <cellStyle name="Input 4 2 2 2 5 5 4" xfId="15110" xr:uid="{00000000-0005-0000-0000-0000F63A0000}"/>
    <cellStyle name="Input 4 2 2 2 5 6" xfId="15111" xr:uid="{00000000-0005-0000-0000-0000F73A0000}"/>
    <cellStyle name="Input 4 2 2 2 5 6 2" xfId="15112" xr:uid="{00000000-0005-0000-0000-0000F83A0000}"/>
    <cellStyle name="Input 4 2 2 2 5 6 3" xfId="15113" xr:uid="{00000000-0005-0000-0000-0000F93A0000}"/>
    <cellStyle name="Input 4 2 2 2 5 6 4" xfId="15114" xr:uid="{00000000-0005-0000-0000-0000FA3A0000}"/>
    <cellStyle name="Input 4 2 2 2 5 7" xfId="15115" xr:uid="{00000000-0005-0000-0000-0000FB3A0000}"/>
    <cellStyle name="Input 4 2 2 2 5 8" xfId="15116" xr:uid="{00000000-0005-0000-0000-0000FC3A0000}"/>
    <cellStyle name="Input 4 2 2 2 5 9" xfId="15117" xr:uid="{00000000-0005-0000-0000-0000FD3A0000}"/>
    <cellStyle name="Input 4 2 2 2 6" xfId="15118" xr:uid="{00000000-0005-0000-0000-0000FE3A0000}"/>
    <cellStyle name="Input 4 2 2 2 6 2" xfId="15119" xr:uid="{00000000-0005-0000-0000-0000FF3A0000}"/>
    <cellStyle name="Input 4 2 2 2 6 2 2" xfId="15120" xr:uid="{00000000-0005-0000-0000-0000003B0000}"/>
    <cellStyle name="Input 4 2 2 2 6 2 2 2" xfId="15121" xr:uid="{00000000-0005-0000-0000-0000013B0000}"/>
    <cellStyle name="Input 4 2 2 2 6 2 2 3" xfId="15122" xr:uid="{00000000-0005-0000-0000-0000023B0000}"/>
    <cellStyle name="Input 4 2 2 2 6 2 2 4" xfId="15123" xr:uid="{00000000-0005-0000-0000-0000033B0000}"/>
    <cellStyle name="Input 4 2 2 2 6 2 3" xfId="15124" xr:uid="{00000000-0005-0000-0000-0000043B0000}"/>
    <cellStyle name="Input 4 2 2 2 6 2 4" xfId="15125" xr:uid="{00000000-0005-0000-0000-0000053B0000}"/>
    <cellStyle name="Input 4 2 2 2 6 2 5" xfId="15126" xr:uid="{00000000-0005-0000-0000-0000063B0000}"/>
    <cellStyle name="Input 4 2 2 2 6 2 6" xfId="15127" xr:uid="{00000000-0005-0000-0000-0000073B0000}"/>
    <cellStyle name="Input 4 2 2 2 6 3" xfId="15128" xr:uid="{00000000-0005-0000-0000-0000083B0000}"/>
    <cellStyle name="Input 4 2 2 2 6 3 2" xfId="15129" xr:uid="{00000000-0005-0000-0000-0000093B0000}"/>
    <cellStyle name="Input 4 2 2 2 6 3 2 2" xfId="15130" xr:uid="{00000000-0005-0000-0000-00000A3B0000}"/>
    <cellStyle name="Input 4 2 2 2 6 3 2 3" xfId="15131" xr:uid="{00000000-0005-0000-0000-00000B3B0000}"/>
    <cellStyle name="Input 4 2 2 2 6 3 2 4" xfId="15132" xr:uid="{00000000-0005-0000-0000-00000C3B0000}"/>
    <cellStyle name="Input 4 2 2 2 6 3 3" xfId="15133" xr:uid="{00000000-0005-0000-0000-00000D3B0000}"/>
    <cellStyle name="Input 4 2 2 2 6 3 4" xfId="15134" xr:uid="{00000000-0005-0000-0000-00000E3B0000}"/>
    <cellStyle name="Input 4 2 2 2 6 3 5" xfId="15135" xr:uid="{00000000-0005-0000-0000-00000F3B0000}"/>
    <cellStyle name="Input 4 2 2 2 6 3 6" xfId="15136" xr:uid="{00000000-0005-0000-0000-0000103B0000}"/>
    <cellStyle name="Input 4 2 2 2 6 4" xfId="15137" xr:uid="{00000000-0005-0000-0000-0000113B0000}"/>
    <cellStyle name="Input 4 2 2 2 6 4 2" xfId="15138" xr:uid="{00000000-0005-0000-0000-0000123B0000}"/>
    <cellStyle name="Input 4 2 2 2 6 4 3" xfId="15139" xr:uid="{00000000-0005-0000-0000-0000133B0000}"/>
    <cellStyle name="Input 4 2 2 2 6 4 4" xfId="15140" xr:uid="{00000000-0005-0000-0000-0000143B0000}"/>
    <cellStyle name="Input 4 2 2 2 6 5" xfId="15141" xr:uid="{00000000-0005-0000-0000-0000153B0000}"/>
    <cellStyle name="Input 4 2 2 2 6 5 2" xfId="15142" xr:uid="{00000000-0005-0000-0000-0000163B0000}"/>
    <cellStyle name="Input 4 2 2 2 6 5 3" xfId="15143" xr:uid="{00000000-0005-0000-0000-0000173B0000}"/>
    <cellStyle name="Input 4 2 2 2 6 5 4" xfId="15144" xr:uid="{00000000-0005-0000-0000-0000183B0000}"/>
    <cellStyle name="Input 4 2 2 2 6 6" xfId="15145" xr:uid="{00000000-0005-0000-0000-0000193B0000}"/>
    <cellStyle name="Input 4 2 2 2 6 7" xfId="15146" xr:uid="{00000000-0005-0000-0000-00001A3B0000}"/>
    <cellStyle name="Input 4 2 2 2 6 8" xfId="15147" xr:uid="{00000000-0005-0000-0000-00001B3B0000}"/>
    <cellStyle name="Input 4 2 2 2 7" xfId="15148" xr:uid="{00000000-0005-0000-0000-00001C3B0000}"/>
    <cellStyle name="Input 4 2 2 2 7 2" xfId="15149" xr:uid="{00000000-0005-0000-0000-00001D3B0000}"/>
    <cellStyle name="Input 4 2 2 2 7 2 2" xfId="15150" xr:uid="{00000000-0005-0000-0000-00001E3B0000}"/>
    <cellStyle name="Input 4 2 2 2 7 2 2 2" xfId="15151" xr:uid="{00000000-0005-0000-0000-00001F3B0000}"/>
    <cellStyle name="Input 4 2 2 2 7 2 2 3" xfId="15152" xr:uid="{00000000-0005-0000-0000-0000203B0000}"/>
    <cellStyle name="Input 4 2 2 2 7 2 2 4" xfId="15153" xr:uid="{00000000-0005-0000-0000-0000213B0000}"/>
    <cellStyle name="Input 4 2 2 2 7 2 3" xfId="15154" xr:uid="{00000000-0005-0000-0000-0000223B0000}"/>
    <cellStyle name="Input 4 2 2 2 7 2 4" xfId="15155" xr:uid="{00000000-0005-0000-0000-0000233B0000}"/>
    <cellStyle name="Input 4 2 2 2 7 2 5" xfId="15156" xr:uid="{00000000-0005-0000-0000-0000243B0000}"/>
    <cellStyle name="Input 4 2 2 2 7 2 6" xfId="15157" xr:uid="{00000000-0005-0000-0000-0000253B0000}"/>
    <cellStyle name="Input 4 2 2 2 7 3" xfId="15158" xr:uid="{00000000-0005-0000-0000-0000263B0000}"/>
    <cellStyle name="Input 4 2 2 2 7 3 2" xfId="15159" xr:uid="{00000000-0005-0000-0000-0000273B0000}"/>
    <cellStyle name="Input 4 2 2 2 7 3 3" xfId="15160" xr:uid="{00000000-0005-0000-0000-0000283B0000}"/>
    <cellStyle name="Input 4 2 2 2 7 3 4" xfId="15161" xr:uid="{00000000-0005-0000-0000-0000293B0000}"/>
    <cellStyle name="Input 4 2 2 2 7 4" xfId="15162" xr:uid="{00000000-0005-0000-0000-00002A3B0000}"/>
    <cellStyle name="Input 4 2 2 2 7 5" xfId="15163" xr:uid="{00000000-0005-0000-0000-00002B3B0000}"/>
    <cellStyle name="Input 4 2 2 2 7 6" xfId="15164" xr:uid="{00000000-0005-0000-0000-00002C3B0000}"/>
    <cellStyle name="Input 4 2 2 2 7 7" xfId="15165" xr:uid="{00000000-0005-0000-0000-00002D3B0000}"/>
    <cellStyle name="Input 4 2 2 2 8" xfId="15166" xr:uid="{00000000-0005-0000-0000-00002E3B0000}"/>
    <cellStyle name="Input 4 2 2 2 8 2" xfId="15167" xr:uid="{00000000-0005-0000-0000-00002F3B0000}"/>
    <cellStyle name="Input 4 2 2 2 8 2 2" xfId="15168" xr:uid="{00000000-0005-0000-0000-0000303B0000}"/>
    <cellStyle name="Input 4 2 2 2 8 2 3" xfId="15169" xr:uid="{00000000-0005-0000-0000-0000313B0000}"/>
    <cellStyle name="Input 4 2 2 2 8 2 4" xfId="15170" xr:uid="{00000000-0005-0000-0000-0000323B0000}"/>
    <cellStyle name="Input 4 2 2 2 8 3" xfId="15171" xr:uid="{00000000-0005-0000-0000-0000333B0000}"/>
    <cellStyle name="Input 4 2 2 2 8 4" xfId="15172" xr:uid="{00000000-0005-0000-0000-0000343B0000}"/>
    <cellStyle name="Input 4 2 2 2 8 5" xfId="15173" xr:uid="{00000000-0005-0000-0000-0000353B0000}"/>
    <cellStyle name="Input 4 2 2 2 8 6" xfId="15174" xr:uid="{00000000-0005-0000-0000-0000363B0000}"/>
    <cellStyle name="Input 4 2 2 2 9" xfId="15175" xr:uid="{00000000-0005-0000-0000-0000373B0000}"/>
    <cellStyle name="Input 4 2 2 2 9 2" xfId="15176" xr:uid="{00000000-0005-0000-0000-0000383B0000}"/>
    <cellStyle name="Input 4 2 2 2 9 2 2" xfId="15177" xr:uid="{00000000-0005-0000-0000-0000393B0000}"/>
    <cellStyle name="Input 4 2 2 2 9 2 3" xfId="15178" xr:uid="{00000000-0005-0000-0000-00003A3B0000}"/>
    <cellStyle name="Input 4 2 2 2 9 2 4" xfId="15179" xr:uid="{00000000-0005-0000-0000-00003B3B0000}"/>
    <cellStyle name="Input 4 2 2 2 9 3" xfId="15180" xr:uid="{00000000-0005-0000-0000-00003C3B0000}"/>
    <cellStyle name="Input 4 2 2 2 9 4" xfId="15181" xr:uid="{00000000-0005-0000-0000-00003D3B0000}"/>
    <cellStyle name="Input 4 2 2 2 9 5" xfId="15182" xr:uid="{00000000-0005-0000-0000-00003E3B0000}"/>
    <cellStyle name="Input 4 2 2 2 9 6" xfId="15183" xr:uid="{00000000-0005-0000-0000-00003F3B0000}"/>
    <cellStyle name="Input 4 2 2 3" xfId="15184" xr:uid="{00000000-0005-0000-0000-0000403B0000}"/>
    <cellStyle name="Input 4 2 2 3 2" xfId="15185" xr:uid="{00000000-0005-0000-0000-0000413B0000}"/>
    <cellStyle name="Input 4 2 2 3 2 2" xfId="15186" xr:uid="{00000000-0005-0000-0000-0000423B0000}"/>
    <cellStyle name="Input 4 2 2 3 2 3" xfId="15187" xr:uid="{00000000-0005-0000-0000-0000433B0000}"/>
    <cellStyle name="Input 4 2 2 3 2 4" xfId="15188" xr:uid="{00000000-0005-0000-0000-0000443B0000}"/>
    <cellStyle name="Input 4 2 2 3 3" xfId="15189" xr:uid="{00000000-0005-0000-0000-0000453B0000}"/>
    <cellStyle name="Input 4 2 2 3 4" xfId="15190" xr:uid="{00000000-0005-0000-0000-0000463B0000}"/>
    <cellStyle name="Input 4 2 2 3 5" xfId="15191" xr:uid="{00000000-0005-0000-0000-0000473B0000}"/>
    <cellStyle name="Input 4 2 2 3 6" xfId="15192" xr:uid="{00000000-0005-0000-0000-0000483B0000}"/>
    <cellStyle name="Input 4 2 2 4" xfId="15193" xr:uid="{00000000-0005-0000-0000-0000493B0000}"/>
    <cellStyle name="Input 4 2 2 4 2" xfId="15194" xr:uid="{00000000-0005-0000-0000-00004A3B0000}"/>
    <cellStyle name="Input 4 2 2 4 3" xfId="15195" xr:uid="{00000000-0005-0000-0000-00004B3B0000}"/>
    <cellStyle name="Input 4 2 2 4 4" xfId="15196" xr:uid="{00000000-0005-0000-0000-00004C3B0000}"/>
    <cellStyle name="Input 4 2 2 5" xfId="15197" xr:uid="{00000000-0005-0000-0000-00004D3B0000}"/>
    <cellStyle name="Input 4 2 2 6" xfId="15198" xr:uid="{00000000-0005-0000-0000-00004E3B0000}"/>
    <cellStyle name="Input 4 2 2 7" xfId="15199" xr:uid="{00000000-0005-0000-0000-00004F3B0000}"/>
    <cellStyle name="Input 4 2 3" xfId="15200" xr:uid="{00000000-0005-0000-0000-0000503B0000}"/>
    <cellStyle name="Input 4 2 3 10" xfId="15201" xr:uid="{00000000-0005-0000-0000-0000513B0000}"/>
    <cellStyle name="Input 4 2 3 10 2" xfId="15202" xr:uid="{00000000-0005-0000-0000-0000523B0000}"/>
    <cellStyle name="Input 4 2 3 10 3" xfId="15203" xr:uid="{00000000-0005-0000-0000-0000533B0000}"/>
    <cellStyle name="Input 4 2 3 10 4" xfId="15204" xr:uid="{00000000-0005-0000-0000-0000543B0000}"/>
    <cellStyle name="Input 4 2 3 11" xfId="15205" xr:uid="{00000000-0005-0000-0000-0000553B0000}"/>
    <cellStyle name="Input 4 2 3 11 2" xfId="15206" xr:uid="{00000000-0005-0000-0000-0000563B0000}"/>
    <cellStyle name="Input 4 2 3 11 3" xfId="15207" xr:uid="{00000000-0005-0000-0000-0000573B0000}"/>
    <cellStyle name="Input 4 2 3 11 4" xfId="15208" xr:uid="{00000000-0005-0000-0000-0000583B0000}"/>
    <cellStyle name="Input 4 2 3 12" xfId="15209" xr:uid="{00000000-0005-0000-0000-0000593B0000}"/>
    <cellStyle name="Input 4 2 3 13" xfId="15210" xr:uid="{00000000-0005-0000-0000-00005A3B0000}"/>
    <cellStyle name="Input 4 2 3 14" xfId="15211" xr:uid="{00000000-0005-0000-0000-00005B3B0000}"/>
    <cellStyle name="Input 4 2 3 2" xfId="15212" xr:uid="{00000000-0005-0000-0000-00005C3B0000}"/>
    <cellStyle name="Input 4 2 3 2 2" xfId="15213" xr:uid="{00000000-0005-0000-0000-00005D3B0000}"/>
    <cellStyle name="Input 4 2 3 2 2 2" xfId="15214" xr:uid="{00000000-0005-0000-0000-00005E3B0000}"/>
    <cellStyle name="Input 4 2 3 2 2 2 2" xfId="15215" xr:uid="{00000000-0005-0000-0000-00005F3B0000}"/>
    <cellStyle name="Input 4 2 3 2 2 2 2 2" xfId="15216" xr:uid="{00000000-0005-0000-0000-0000603B0000}"/>
    <cellStyle name="Input 4 2 3 2 2 2 2 3" xfId="15217" xr:uid="{00000000-0005-0000-0000-0000613B0000}"/>
    <cellStyle name="Input 4 2 3 2 2 2 2 4" xfId="15218" xr:uid="{00000000-0005-0000-0000-0000623B0000}"/>
    <cellStyle name="Input 4 2 3 2 2 2 3" xfId="15219" xr:uid="{00000000-0005-0000-0000-0000633B0000}"/>
    <cellStyle name="Input 4 2 3 2 2 2 4" xfId="15220" xr:uid="{00000000-0005-0000-0000-0000643B0000}"/>
    <cellStyle name="Input 4 2 3 2 2 2 5" xfId="15221" xr:uid="{00000000-0005-0000-0000-0000653B0000}"/>
    <cellStyle name="Input 4 2 3 2 2 2 6" xfId="15222" xr:uid="{00000000-0005-0000-0000-0000663B0000}"/>
    <cellStyle name="Input 4 2 3 2 2 3" xfId="15223" xr:uid="{00000000-0005-0000-0000-0000673B0000}"/>
    <cellStyle name="Input 4 2 3 2 2 3 2" xfId="15224" xr:uid="{00000000-0005-0000-0000-0000683B0000}"/>
    <cellStyle name="Input 4 2 3 2 2 3 3" xfId="15225" xr:uid="{00000000-0005-0000-0000-0000693B0000}"/>
    <cellStyle name="Input 4 2 3 2 2 3 4" xfId="15226" xr:uid="{00000000-0005-0000-0000-00006A3B0000}"/>
    <cellStyle name="Input 4 2 3 2 2 4" xfId="15227" xr:uid="{00000000-0005-0000-0000-00006B3B0000}"/>
    <cellStyle name="Input 4 2 3 2 2 5" xfId="15228" xr:uid="{00000000-0005-0000-0000-00006C3B0000}"/>
    <cellStyle name="Input 4 2 3 2 2 6" xfId="15229" xr:uid="{00000000-0005-0000-0000-00006D3B0000}"/>
    <cellStyle name="Input 4 2 3 2 2 7" xfId="15230" xr:uid="{00000000-0005-0000-0000-00006E3B0000}"/>
    <cellStyle name="Input 4 2 3 2 3" xfId="15231" xr:uid="{00000000-0005-0000-0000-00006F3B0000}"/>
    <cellStyle name="Input 4 2 3 2 3 2" xfId="15232" xr:uid="{00000000-0005-0000-0000-0000703B0000}"/>
    <cellStyle name="Input 4 2 3 2 3 2 2" xfId="15233" xr:uid="{00000000-0005-0000-0000-0000713B0000}"/>
    <cellStyle name="Input 4 2 3 2 3 2 3" xfId="15234" xr:uid="{00000000-0005-0000-0000-0000723B0000}"/>
    <cellStyle name="Input 4 2 3 2 3 2 4" xfId="15235" xr:uid="{00000000-0005-0000-0000-0000733B0000}"/>
    <cellStyle name="Input 4 2 3 2 3 3" xfId="15236" xr:uid="{00000000-0005-0000-0000-0000743B0000}"/>
    <cellStyle name="Input 4 2 3 2 3 4" xfId="15237" xr:uid="{00000000-0005-0000-0000-0000753B0000}"/>
    <cellStyle name="Input 4 2 3 2 3 5" xfId="15238" xr:uid="{00000000-0005-0000-0000-0000763B0000}"/>
    <cellStyle name="Input 4 2 3 2 3 6" xfId="15239" xr:uid="{00000000-0005-0000-0000-0000773B0000}"/>
    <cellStyle name="Input 4 2 3 2 4" xfId="15240" xr:uid="{00000000-0005-0000-0000-0000783B0000}"/>
    <cellStyle name="Input 4 2 3 2 4 2" xfId="15241" xr:uid="{00000000-0005-0000-0000-0000793B0000}"/>
    <cellStyle name="Input 4 2 3 2 4 2 2" xfId="15242" xr:uid="{00000000-0005-0000-0000-00007A3B0000}"/>
    <cellStyle name="Input 4 2 3 2 4 2 3" xfId="15243" xr:uid="{00000000-0005-0000-0000-00007B3B0000}"/>
    <cellStyle name="Input 4 2 3 2 4 2 4" xfId="15244" xr:uid="{00000000-0005-0000-0000-00007C3B0000}"/>
    <cellStyle name="Input 4 2 3 2 4 3" xfId="15245" xr:uid="{00000000-0005-0000-0000-00007D3B0000}"/>
    <cellStyle name="Input 4 2 3 2 4 4" xfId="15246" xr:uid="{00000000-0005-0000-0000-00007E3B0000}"/>
    <cellStyle name="Input 4 2 3 2 4 5" xfId="15247" xr:uid="{00000000-0005-0000-0000-00007F3B0000}"/>
    <cellStyle name="Input 4 2 3 2 4 6" xfId="15248" xr:uid="{00000000-0005-0000-0000-0000803B0000}"/>
    <cellStyle name="Input 4 2 3 2 5" xfId="15249" xr:uid="{00000000-0005-0000-0000-0000813B0000}"/>
    <cellStyle name="Input 4 2 3 2 5 2" xfId="15250" xr:uid="{00000000-0005-0000-0000-0000823B0000}"/>
    <cellStyle name="Input 4 2 3 2 5 3" xfId="15251" xr:uid="{00000000-0005-0000-0000-0000833B0000}"/>
    <cellStyle name="Input 4 2 3 2 5 4" xfId="15252" xr:uid="{00000000-0005-0000-0000-0000843B0000}"/>
    <cellStyle name="Input 4 2 3 2 6" xfId="15253" xr:uid="{00000000-0005-0000-0000-0000853B0000}"/>
    <cellStyle name="Input 4 2 3 2 6 2" xfId="15254" xr:uid="{00000000-0005-0000-0000-0000863B0000}"/>
    <cellStyle name="Input 4 2 3 2 6 3" xfId="15255" xr:uid="{00000000-0005-0000-0000-0000873B0000}"/>
    <cellStyle name="Input 4 2 3 2 6 4" xfId="15256" xr:uid="{00000000-0005-0000-0000-0000883B0000}"/>
    <cellStyle name="Input 4 2 3 2 7" xfId="15257" xr:uid="{00000000-0005-0000-0000-0000893B0000}"/>
    <cellStyle name="Input 4 2 3 2 8" xfId="15258" xr:uid="{00000000-0005-0000-0000-00008A3B0000}"/>
    <cellStyle name="Input 4 2 3 2 9" xfId="15259" xr:uid="{00000000-0005-0000-0000-00008B3B0000}"/>
    <cellStyle name="Input 4 2 3 3" xfId="15260" xr:uid="{00000000-0005-0000-0000-00008C3B0000}"/>
    <cellStyle name="Input 4 2 3 3 2" xfId="15261" xr:uid="{00000000-0005-0000-0000-00008D3B0000}"/>
    <cellStyle name="Input 4 2 3 3 2 2" xfId="15262" xr:uid="{00000000-0005-0000-0000-00008E3B0000}"/>
    <cellStyle name="Input 4 2 3 3 2 2 2" xfId="15263" xr:uid="{00000000-0005-0000-0000-00008F3B0000}"/>
    <cellStyle name="Input 4 2 3 3 2 2 3" xfId="15264" xr:uid="{00000000-0005-0000-0000-0000903B0000}"/>
    <cellStyle name="Input 4 2 3 3 2 2 4" xfId="15265" xr:uid="{00000000-0005-0000-0000-0000913B0000}"/>
    <cellStyle name="Input 4 2 3 3 2 3" xfId="15266" xr:uid="{00000000-0005-0000-0000-0000923B0000}"/>
    <cellStyle name="Input 4 2 3 3 2 4" xfId="15267" xr:uid="{00000000-0005-0000-0000-0000933B0000}"/>
    <cellStyle name="Input 4 2 3 3 2 5" xfId="15268" xr:uid="{00000000-0005-0000-0000-0000943B0000}"/>
    <cellStyle name="Input 4 2 3 3 2 6" xfId="15269" xr:uid="{00000000-0005-0000-0000-0000953B0000}"/>
    <cellStyle name="Input 4 2 3 3 3" xfId="15270" xr:uid="{00000000-0005-0000-0000-0000963B0000}"/>
    <cellStyle name="Input 4 2 3 3 3 2" xfId="15271" xr:uid="{00000000-0005-0000-0000-0000973B0000}"/>
    <cellStyle name="Input 4 2 3 3 3 2 2" xfId="15272" xr:uid="{00000000-0005-0000-0000-0000983B0000}"/>
    <cellStyle name="Input 4 2 3 3 3 2 3" xfId="15273" xr:uid="{00000000-0005-0000-0000-0000993B0000}"/>
    <cellStyle name="Input 4 2 3 3 3 2 4" xfId="15274" xr:uid="{00000000-0005-0000-0000-00009A3B0000}"/>
    <cellStyle name="Input 4 2 3 3 3 3" xfId="15275" xr:uid="{00000000-0005-0000-0000-00009B3B0000}"/>
    <cellStyle name="Input 4 2 3 3 3 4" xfId="15276" xr:uid="{00000000-0005-0000-0000-00009C3B0000}"/>
    <cellStyle name="Input 4 2 3 3 3 5" xfId="15277" xr:uid="{00000000-0005-0000-0000-00009D3B0000}"/>
    <cellStyle name="Input 4 2 3 3 3 6" xfId="15278" xr:uid="{00000000-0005-0000-0000-00009E3B0000}"/>
    <cellStyle name="Input 4 2 3 3 4" xfId="15279" xr:uid="{00000000-0005-0000-0000-00009F3B0000}"/>
    <cellStyle name="Input 4 2 3 3 4 2" xfId="15280" xr:uid="{00000000-0005-0000-0000-0000A03B0000}"/>
    <cellStyle name="Input 4 2 3 3 4 3" xfId="15281" xr:uid="{00000000-0005-0000-0000-0000A13B0000}"/>
    <cellStyle name="Input 4 2 3 3 4 4" xfId="15282" xr:uid="{00000000-0005-0000-0000-0000A23B0000}"/>
    <cellStyle name="Input 4 2 3 3 5" xfId="15283" xr:uid="{00000000-0005-0000-0000-0000A33B0000}"/>
    <cellStyle name="Input 4 2 3 3 5 2" xfId="15284" xr:uid="{00000000-0005-0000-0000-0000A43B0000}"/>
    <cellStyle name="Input 4 2 3 3 5 3" xfId="15285" xr:uid="{00000000-0005-0000-0000-0000A53B0000}"/>
    <cellStyle name="Input 4 2 3 3 5 4" xfId="15286" xr:uid="{00000000-0005-0000-0000-0000A63B0000}"/>
    <cellStyle name="Input 4 2 3 3 6" xfId="15287" xr:uid="{00000000-0005-0000-0000-0000A73B0000}"/>
    <cellStyle name="Input 4 2 3 3 7" xfId="15288" xr:uid="{00000000-0005-0000-0000-0000A83B0000}"/>
    <cellStyle name="Input 4 2 3 3 8" xfId="15289" xr:uid="{00000000-0005-0000-0000-0000A93B0000}"/>
    <cellStyle name="Input 4 2 3 4" xfId="15290" xr:uid="{00000000-0005-0000-0000-0000AA3B0000}"/>
    <cellStyle name="Input 4 2 3 4 2" xfId="15291" xr:uid="{00000000-0005-0000-0000-0000AB3B0000}"/>
    <cellStyle name="Input 4 2 3 4 2 2" xfId="15292" xr:uid="{00000000-0005-0000-0000-0000AC3B0000}"/>
    <cellStyle name="Input 4 2 3 4 2 2 2" xfId="15293" xr:uid="{00000000-0005-0000-0000-0000AD3B0000}"/>
    <cellStyle name="Input 4 2 3 4 2 2 3" xfId="15294" xr:uid="{00000000-0005-0000-0000-0000AE3B0000}"/>
    <cellStyle name="Input 4 2 3 4 2 2 4" xfId="15295" xr:uid="{00000000-0005-0000-0000-0000AF3B0000}"/>
    <cellStyle name="Input 4 2 3 4 2 3" xfId="15296" xr:uid="{00000000-0005-0000-0000-0000B03B0000}"/>
    <cellStyle name="Input 4 2 3 4 2 4" xfId="15297" xr:uid="{00000000-0005-0000-0000-0000B13B0000}"/>
    <cellStyle name="Input 4 2 3 4 2 5" xfId="15298" xr:uid="{00000000-0005-0000-0000-0000B23B0000}"/>
    <cellStyle name="Input 4 2 3 4 2 6" xfId="15299" xr:uid="{00000000-0005-0000-0000-0000B33B0000}"/>
    <cellStyle name="Input 4 2 3 4 3" xfId="15300" xr:uid="{00000000-0005-0000-0000-0000B43B0000}"/>
    <cellStyle name="Input 4 2 3 4 3 2" xfId="15301" xr:uid="{00000000-0005-0000-0000-0000B53B0000}"/>
    <cellStyle name="Input 4 2 3 4 3 2 2" xfId="15302" xr:uid="{00000000-0005-0000-0000-0000B63B0000}"/>
    <cellStyle name="Input 4 2 3 4 3 2 3" xfId="15303" xr:uid="{00000000-0005-0000-0000-0000B73B0000}"/>
    <cellStyle name="Input 4 2 3 4 3 2 4" xfId="15304" xr:uid="{00000000-0005-0000-0000-0000B83B0000}"/>
    <cellStyle name="Input 4 2 3 4 3 3" xfId="15305" xr:uid="{00000000-0005-0000-0000-0000B93B0000}"/>
    <cellStyle name="Input 4 2 3 4 3 4" xfId="15306" xr:uid="{00000000-0005-0000-0000-0000BA3B0000}"/>
    <cellStyle name="Input 4 2 3 4 3 5" xfId="15307" xr:uid="{00000000-0005-0000-0000-0000BB3B0000}"/>
    <cellStyle name="Input 4 2 3 4 3 6" xfId="15308" xr:uid="{00000000-0005-0000-0000-0000BC3B0000}"/>
    <cellStyle name="Input 4 2 3 4 4" xfId="15309" xr:uid="{00000000-0005-0000-0000-0000BD3B0000}"/>
    <cellStyle name="Input 4 2 3 4 4 2" xfId="15310" xr:uid="{00000000-0005-0000-0000-0000BE3B0000}"/>
    <cellStyle name="Input 4 2 3 4 4 3" xfId="15311" xr:uid="{00000000-0005-0000-0000-0000BF3B0000}"/>
    <cellStyle name="Input 4 2 3 4 4 4" xfId="15312" xr:uid="{00000000-0005-0000-0000-0000C03B0000}"/>
    <cellStyle name="Input 4 2 3 4 5" xfId="15313" xr:uid="{00000000-0005-0000-0000-0000C13B0000}"/>
    <cellStyle name="Input 4 2 3 4 5 2" xfId="15314" xr:uid="{00000000-0005-0000-0000-0000C23B0000}"/>
    <cellStyle name="Input 4 2 3 4 5 3" xfId="15315" xr:uid="{00000000-0005-0000-0000-0000C33B0000}"/>
    <cellStyle name="Input 4 2 3 4 5 4" xfId="15316" xr:uid="{00000000-0005-0000-0000-0000C43B0000}"/>
    <cellStyle name="Input 4 2 3 4 6" xfId="15317" xr:uid="{00000000-0005-0000-0000-0000C53B0000}"/>
    <cellStyle name="Input 4 2 3 4 7" xfId="15318" xr:uid="{00000000-0005-0000-0000-0000C63B0000}"/>
    <cellStyle name="Input 4 2 3 4 8" xfId="15319" xr:uid="{00000000-0005-0000-0000-0000C73B0000}"/>
    <cellStyle name="Input 4 2 3 5" xfId="15320" xr:uid="{00000000-0005-0000-0000-0000C83B0000}"/>
    <cellStyle name="Input 4 2 3 5 10" xfId="15321" xr:uid="{00000000-0005-0000-0000-0000C93B0000}"/>
    <cellStyle name="Input 4 2 3 5 2" xfId="15322" xr:uid="{00000000-0005-0000-0000-0000CA3B0000}"/>
    <cellStyle name="Input 4 2 3 5 2 2" xfId="15323" xr:uid="{00000000-0005-0000-0000-0000CB3B0000}"/>
    <cellStyle name="Input 4 2 3 5 2 2 2" xfId="15324" xr:uid="{00000000-0005-0000-0000-0000CC3B0000}"/>
    <cellStyle name="Input 4 2 3 5 2 2 3" xfId="15325" xr:uid="{00000000-0005-0000-0000-0000CD3B0000}"/>
    <cellStyle name="Input 4 2 3 5 2 2 4" xfId="15326" xr:uid="{00000000-0005-0000-0000-0000CE3B0000}"/>
    <cellStyle name="Input 4 2 3 5 2 3" xfId="15327" xr:uid="{00000000-0005-0000-0000-0000CF3B0000}"/>
    <cellStyle name="Input 4 2 3 5 2 4" xfId="15328" xr:uid="{00000000-0005-0000-0000-0000D03B0000}"/>
    <cellStyle name="Input 4 2 3 5 2 5" xfId="15329" xr:uid="{00000000-0005-0000-0000-0000D13B0000}"/>
    <cellStyle name="Input 4 2 3 5 2 6" xfId="15330" xr:uid="{00000000-0005-0000-0000-0000D23B0000}"/>
    <cellStyle name="Input 4 2 3 5 3" xfId="15331" xr:uid="{00000000-0005-0000-0000-0000D33B0000}"/>
    <cellStyle name="Input 4 2 3 5 3 2" xfId="15332" xr:uid="{00000000-0005-0000-0000-0000D43B0000}"/>
    <cellStyle name="Input 4 2 3 5 3 2 2" xfId="15333" xr:uid="{00000000-0005-0000-0000-0000D53B0000}"/>
    <cellStyle name="Input 4 2 3 5 3 2 3" xfId="15334" xr:uid="{00000000-0005-0000-0000-0000D63B0000}"/>
    <cellStyle name="Input 4 2 3 5 3 2 4" xfId="15335" xr:uid="{00000000-0005-0000-0000-0000D73B0000}"/>
    <cellStyle name="Input 4 2 3 5 3 3" xfId="15336" xr:uid="{00000000-0005-0000-0000-0000D83B0000}"/>
    <cellStyle name="Input 4 2 3 5 3 4" xfId="15337" xr:uid="{00000000-0005-0000-0000-0000D93B0000}"/>
    <cellStyle name="Input 4 2 3 5 3 5" xfId="15338" xr:uid="{00000000-0005-0000-0000-0000DA3B0000}"/>
    <cellStyle name="Input 4 2 3 5 3 6" xfId="15339" xr:uid="{00000000-0005-0000-0000-0000DB3B0000}"/>
    <cellStyle name="Input 4 2 3 5 4" xfId="15340" xr:uid="{00000000-0005-0000-0000-0000DC3B0000}"/>
    <cellStyle name="Input 4 2 3 5 4 2" xfId="15341" xr:uid="{00000000-0005-0000-0000-0000DD3B0000}"/>
    <cellStyle name="Input 4 2 3 5 4 2 2" xfId="15342" xr:uid="{00000000-0005-0000-0000-0000DE3B0000}"/>
    <cellStyle name="Input 4 2 3 5 4 2 3" xfId="15343" xr:uid="{00000000-0005-0000-0000-0000DF3B0000}"/>
    <cellStyle name="Input 4 2 3 5 4 2 4" xfId="15344" xr:uid="{00000000-0005-0000-0000-0000E03B0000}"/>
    <cellStyle name="Input 4 2 3 5 4 3" xfId="15345" xr:uid="{00000000-0005-0000-0000-0000E13B0000}"/>
    <cellStyle name="Input 4 2 3 5 4 4" xfId="15346" xr:uid="{00000000-0005-0000-0000-0000E23B0000}"/>
    <cellStyle name="Input 4 2 3 5 4 5" xfId="15347" xr:uid="{00000000-0005-0000-0000-0000E33B0000}"/>
    <cellStyle name="Input 4 2 3 5 4 6" xfId="15348" xr:uid="{00000000-0005-0000-0000-0000E43B0000}"/>
    <cellStyle name="Input 4 2 3 5 5" xfId="15349" xr:uid="{00000000-0005-0000-0000-0000E53B0000}"/>
    <cellStyle name="Input 4 2 3 5 5 2" xfId="15350" xr:uid="{00000000-0005-0000-0000-0000E63B0000}"/>
    <cellStyle name="Input 4 2 3 5 5 3" xfId="15351" xr:uid="{00000000-0005-0000-0000-0000E73B0000}"/>
    <cellStyle name="Input 4 2 3 5 5 4" xfId="15352" xr:uid="{00000000-0005-0000-0000-0000E83B0000}"/>
    <cellStyle name="Input 4 2 3 5 6" xfId="15353" xr:uid="{00000000-0005-0000-0000-0000E93B0000}"/>
    <cellStyle name="Input 4 2 3 5 6 2" xfId="15354" xr:uid="{00000000-0005-0000-0000-0000EA3B0000}"/>
    <cellStyle name="Input 4 2 3 5 6 3" xfId="15355" xr:uid="{00000000-0005-0000-0000-0000EB3B0000}"/>
    <cellStyle name="Input 4 2 3 5 6 4" xfId="15356" xr:uid="{00000000-0005-0000-0000-0000EC3B0000}"/>
    <cellStyle name="Input 4 2 3 5 7" xfId="15357" xr:uid="{00000000-0005-0000-0000-0000ED3B0000}"/>
    <cellStyle name="Input 4 2 3 5 8" xfId="15358" xr:uid="{00000000-0005-0000-0000-0000EE3B0000}"/>
    <cellStyle name="Input 4 2 3 5 9" xfId="15359" xr:uid="{00000000-0005-0000-0000-0000EF3B0000}"/>
    <cellStyle name="Input 4 2 3 6" xfId="15360" xr:uid="{00000000-0005-0000-0000-0000F03B0000}"/>
    <cellStyle name="Input 4 2 3 6 2" xfId="15361" xr:uid="{00000000-0005-0000-0000-0000F13B0000}"/>
    <cellStyle name="Input 4 2 3 6 2 2" xfId="15362" xr:uid="{00000000-0005-0000-0000-0000F23B0000}"/>
    <cellStyle name="Input 4 2 3 6 2 2 2" xfId="15363" xr:uid="{00000000-0005-0000-0000-0000F33B0000}"/>
    <cellStyle name="Input 4 2 3 6 2 2 3" xfId="15364" xr:uid="{00000000-0005-0000-0000-0000F43B0000}"/>
    <cellStyle name="Input 4 2 3 6 2 2 4" xfId="15365" xr:uid="{00000000-0005-0000-0000-0000F53B0000}"/>
    <cellStyle name="Input 4 2 3 6 2 3" xfId="15366" xr:uid="{00000000-0005-0000-0000-0000F63B0000}"/>
    <cellStyle name="Input 4 2 3 6 2 4" xfId="15367" xr:uid="{00000000-0005-0000-0000-0000F73B0000}"/>
    <cellStyle name="Input 4 2 3 6 2 5" xfId="15368" xr:uid="{00000000-0005-0000-0000-0000F83B0000}"/>
    <cellStyle name="Input 4 2 3 6 2 6" xfId="15369" xr:uid="{00000000-0005-0000-0000-0000F93B0000}"/>
    <cellStyle name="Input 4 2 3 6 3" xfId="15370" xr:uid="{00000000-0005-0000-0000-0000FA3B0000}"/>
    <cellStyle name="Input 4 2 3 6 3 2" xfId="15371" xr:uid="{00000000-0005-0000-0000-0000FB3B0000}"/>
    <cellStyle name="Input 4 2 3 6 3 2 2" xfId="15372" xr:uid="{00000000-0005-0000-0000-0000FC3B0000}"/>
    <cellStyle name="Input 4 2 3 6 3 2 3" xfId="15373" xr:uid="{00000000-0005-0000-0000-0000FD3B0000}"/>
    <cellStyle name="Input 4 2 3 6 3 2 4" xfId="15374" xr:uid="{00000000-0005-0000-0000-0000FE3B0000}"/>
    <cellStyle name="Input 4 2 3 6 3 3" xfId="15375" xr:uid="{00000000-0005-0000-0000-0000FF3B0000}"/>
    <cellStyle name="Input 4 2 3 6 3 4" xfId="15376" xr:uid="{00000000-0005-0000-0000-0000003C0000}"/>
    <cellStyle name="Input 4 2 3 6 3 5" xfId="15377" xr:uid="{00000000-0005-0000-0000-0000013C0000}"/>
    <cellStyle name="Input 4 2 3 6 3 6" xfId="15378" xr:uid="{00000000-0005-0000-0000-0000023C0000}"/>
    <cellStyle name="Input 4 2 3 6 4" xfId="15379" xr:uid="{00000000-0005-0000-0000-0000033C0000}"/>
    <cellStyle name="Input 4 2 3 6 4 2" xfId="15380" xr:uid="{00000000-0005-0000-0000-0000043C0000}"/>
    <cellStyle name="Input 4 2 3 6 4 3" xfId="15381" xr:uid="{00000000-0005-0000-0000-0000053C0000}"/>
    <cellStyle name="Input 4 2 3 6 4 4" xfId="15382" xr:uid="{00000000-0005-0000-0000-0000063C0000}"/>
    <cellStyle name="Input 4 2 3 6 5" xfId="15383" xr:uid="{00000000-0005-0000-0000-0000073C0000}"/>
    <cellStyle name="Input 4 2 3 6 5 2" xfId="15384" xr:uid="{00000000-0005-0000-0000-0000083C0000}"/>
    <cellStyle name="Input 4 2 3 6 5 3" xfId="15385" xr:uid="{00000000-0005-0000-0000-0000093C0000}"/>
    <cellStyle name="Input 4 2 3 6 5 4" xfId="15386" xr:uid="{00000000-0005-0000-0000-00000A3C0000}"/>
    <cellStyle name="Input 4 2 3 6 6" xfId="15387" xr:uid="{00000000-0005-0000-0000-00000B3C0000}"/>
    <cellStyle name="Input 4 2 3 6 7" xfId="15388" xr:uid="{00000000-0005-0000-0000-00000C3C0000}"/>
    <cellStyle name="Input 4 2 3 6 8" xfId="15389" xr:uid="{00000000-0005-0000-0000-00000D3C0000}"/>
    <cellStyle name="Input 4 2 3 7" xfId="15390" xr:uid="{00000000-0005-0000-0000-00000E3C0000}"/>
    <cellStyle name="Input 4 2 3 7 2" xfId="15391" xr:uid="{00000000-0005-0000-0000-00000F3C0000}"/>
    <cellStyle name="Input 4 2 3 7 2 2" xfId="15392" xr:uid="{00000000-0005-0000-0000-0000103C0000}"/>
    <cellStyle name="Input 4 2 3 7 2 2 2" xfId="15393" xr:uid="{00000000-0005-0000-0000-0000113C0000}"/>
    <cellStyle name="Input 4 2 3 7 2 2 3" xfId="15394" xr:uid="{00000000-0005-0000-0000-0000123C0000}"/>
    <cellStyle name="Input 4 2 3 7 2 2 4" xfId="15395" xr:uid="{00000000-0005-0000-0000-0000133C0000}"/>
    <cellStyle name="Input 4 2 3 7 2 3" xfId="15396" xr:uid="{00000000-0005-0000-0000-0000143C0000}"/>
    <cellStyle name="Input 4 2 3 7 2 4" xfId="15397" xr:uid="{00000000-0005-0000-0000-0000153C0000}"/>
    <cellStyle name="Input 4 2 3 7 2 5" xfId="15398" xr:uid="{00000000-0005-0000-0000-0000163C0000}"/>
    <cellStyle name="Input 4 2 3 7 2 6" xfId="15399" xr:uid="{00000000-0005-0000-0000-0000173C0000}"/>
    <cellStyle name="Input 4 2 3 7 3" xfId="15400" xr:uid="{00000000-0005-0000-0000-0000183C0000}"/>
    <cellStyle name="Input 4 2 3 7 3 2" xfId="15401" xr:uid="{00000000-0005-0000-0000-0000193C0000}"/>
    <cellStyle name="Input 4 2 3 7 3 3" xfId="15402" xr:uid="{00000000-0005-0000-0000-00001A3C0000}"/>
    <cellStyle name="Input 4 2 3 7 3 4" xfId="15403" xr:uid="{00000000-0005-0000-0000-00001B3C0000}"/>
    <cellStyle name="Input 4 2 3 7 4" xfId="15404" xr:uid="{00000000-0005-0000-0000-00001C3C0000}"/>
    <cellStyle name="Input 4 2 3 7 5" xfId="15405" xr:uid="{00000000-0005-0000-0000-00001D3C0000}"/>
    <cellStyle name="Input 4 2 3 7 6" xfId="15406" xr:uid="{00000000-0005-0000-0000-00001E3C0000}"/>
    <cellStyle name="Input 4 2 3 7 7" xfId="15407" xr:uid="{00000000-0005-0000-0000-00001F3C0000}"/>
    <cellStyle name="Input 4 2 3 8" xfId="15408" xr:uid="{00000000-0005-0000-0000-0000203C0000}"/>
    <cellStyle name="Input 4 2 3 8 2" xfId="15409" xr:uid="{00000000-0005-0000-0000-0000213C0000}"/>
    <cellStyle name="Input 4 2 3 8 2 2" xfId="15410" xr:uid="{00000000-0005-0000-0000-0000223C0000}"/>
    <cellStyle name="Input 4 2 3 8 2 3" xfId="15411" xr:uid="{00000000-0005-0000-0000-0000233C0000}"/>
    <cellStyle name="Input 4 2 3 8 2 4" xfId="15412" xr:uid="{00000000-0005-0000-0000-0000243C0000}"/>
    <cellStyle name="Input 4 2 3 8 3" xfId="15413" xr:uid="{00000000-0005-0000-0000-0000253C0000}"/>
    <cellStyle name="Input 4 2 3 8 4" xfId="15414" xr:uid="{00000000-0005-0000-0000-0000263C0000}"/>
    <cellStyle name="Input 4 2 3 8 5" xfId="15415" xr:uid="{00000000-0005-0000-0000-0000273C0000}"/>
    <cellStyle name="Input 4 2 3 8 6" xfId="15416" xr:uid="{00000000-0005-0000-0000-0000283C0000}"/>
    <cellStyle name="Input 4 2 3 9" xfId="15417" xr:uid="{00000000-0005-0000-0000-0000293C0000}"/>
    <cellStyle name="Input 4 2 3 9 2" xfId="15418" xr:uid="{00000000-0005-0000-0000-00002A3C0000}"/>
    <cellStyle name="Input 4 2 3 9 2 2" xfId="15419" xr:uid="{00000000-0005-0000-0000-00002B3C0000}"/>
    <cellStyle name="Input 4 2 3 9 2 3" xfId="15420" xr:uid="{00000000-0005-0000-0000-00002C3C0000}"/>
    <cellStyle name="Input 4 2 3 9 2 4" xfId="15421" xr:uid="{00000000-0005-0000-0000-00002D3C0000}"/>
    <cellStyle name="Input 4 2 3 9 3" xfId="15422" xr:uid="{00000000-0005-0000-0000-00002E3C0000}"/>
    <cellStyle name="Input 4 2 3 9 4" xfId="15423" xr:uid="{00000000-0005-0000-0000-00002F3C0000}"/>
    <cellStyle name="Input 4 2 3 9 5" xfId="15424" xr:uid="{00000000-0005-0000-0000-0000303C0000}"/>
    <cellStyle name="Input 4 2 3 9 6" xfId="15425" xr:uid="{00000000-0005-0000-0000-0000313C0000}"/>
    <cellStyle name="Input 4 2 4" xfId="15426" xr:uid="{00000000-0005-0000-0000-0000323C0000}"/>
    <cellStyle name="Input 4 2 4 2" xfId="15427" xr:uid="{00000000-0005-0000-0000-0000333C0000}"/>
    <cellStyle name="Input 4 2 4 2 2" xfId="15428" xr:uid="{00000000-0005-0000-0000-0000343C0000}"/>
    <cellStyle name="Input 4 2 4 2 3" xfId="15429" xr:uid="{00000000-0005-0000-0000-0000353C0000}"/>
    <cellStyle name="Input 4 2 4 2 4" xfId="15430" xr:uid="{00000000-0005-0000-0000-0000363C0000}"/>
    <cellStyle name="Input 4 2 4 3" xfId="15431" xr:uid="{00000000-0005-0000-0000-0000373C0000}"/>
    <cellStyle name="Input 4 2 4 4" xfId="15432" xr:uid="{00000000-0005-0000-0000-0000383C0000}"/>
    <cellStyle name="Input 4 2 4 5" xfId="15433" xr:uid="{00000000-0005-0000-0000-0000393C0000}"/>
    <cellStyle name="Input 4 2 4 6" xfId="15434" xr:uid="{00000000-0005-0000-0000-00003A3C0000}"/>
    <cellStyle name="Input 4 2 5" xfId="15435" xr:uid="{00000000-0005-0000-0000-00003B3C0000}"/>
    <cellStyle name="Input 4 2 5 2" xfId="15436" xr:uid="{00000000-0005-0000-0000-00003C3C0000}"/>
    <cellStyle name="Input 4 2 5 3" xfId="15437" xr:uid="{00000000-0005-0000-0000-00003D3C0000}"/>
    <cellStyle name="Input 4 2 5 4" xfId="15438" xr:uid="{00000000-0005-0000-0000-00003E3C0000}"/>
    <cellStyle name="Input 4 2 6" xfId="15439" xr:uid="{00000000-0005-0000-0000-00003F3C0000}"/>
    <cellStyle name="Input 4 2 7" xfId="15440" xr:uid="{00000000-0005-0000-0000-0000403C0000}"/>
    <cellStyle name="Input 4 2 8" xfId="15441" xr:uid="{00000000-0005-0000-0000-0000413C0000}"/>
    <cellStyle name="Input 4 3" xfId="15442" xr:uid="{00000000-0005-0000-0000-0000423C0000}"/>
    <cellStyle name="Input 4 3 2" xfId="15443" xr:uid="{00000000-0005-0000-0000-0000433C0000}"/>
    <cellStyle name="Input 4 3 2 10" xfId="15444" xr:uid="{00000000-0005-0000-0000-0000443C0000}"/>
    <cellStyle name="Input 4 3 2 10 2" xfId="15445" xr:uid="{00000000-0005-0000-0000-0000453C0000}"/>
    <cellStyle name="Input 4 3 2 10 3" xfId="15446" xr:uid="{00000000-0005-0000-0000-0000463C0000}"/>
    <cellStyle name="Input 4 3 2 10 4" xfId="15447" xr:uid="{00000000-0005-0000-0000-0000473C0000}"/>
    <cellStyle name="Input 4 3 2 11" xfId="15448" xr:uid="{00000000-0005-0000-0000-0000483C0000}"/>
    <cellStyle name="Input 4 3 2 11 2" xfId="15449" xr:uid="{00000000-0005-0000-0000-0000493C0000}"/>
    <cellStyle name="Input 4 3 2 11 3" xfId="15450" xr:uid="{00000000-0005-0000-0000-00004A3C0000}"/>
    <cellStyle name="Input 4 3 2 11 4" xfId="15451" xr:uid="{00000000-0005-0000-0000-00004B3C0000}"/>
    <cellStyle name="Input 4 3 2 12" xfId="15452" xr:uid="{00000000-0005-0000-0000-00004C3C0000}"/>
    <cellStyle name="Input 4 3 2 13" xfId="15453" xr:uid="{00000000-0005-0000-0000-00004D3C0000}"/>
    <cellStyle name="Input 4 3 2 14" xfId="15454" xr:uid="{00000000-0005-0000-0000-00004E3C0000}"/>
    <cellStyle name="Input 4 3 2 2" xfId="15455" xr:uid="{00000000-0005-0000-0000-00004F3C0000}"/>
    <cellStyle name="Input 4 3 2 2 2" xfId="15456" xr:uid="{00000000-0005-0000-0000-0000503C0000}"/>
    <cellStyle name="Input 4 3 2 2 2 2" xfId="15457" xr:uid="{00000000-0005-0000-0000-0000513C0000}"/>
    <cellStyle name="Input 4 3 2 2 2 2 2" xfId="15458" xr:uid="{00000000-0005-0000-0000-0000523C0000}"/>
    <cellStyle name="Input 4 3 2 2 2 2 2 2" xfId="15459" xr:uid="{00000000-0005-0000-0000-0000533C0000}"/>
    <cellStyle name="Input 4 3 2 2 2 2 2 3" xfId="15460" xr:uid="{00000000-0005-0000-0000-0000543C0000}"/>
    <cellStyle name="Input 4 3 2 2 2 2 2 4" xfId="15461" xr:uid="{00000000-0005-0000-0000-0000553C0000}"/>
    <cellStyle name="Input 4 3 2 2 2 2 3" xfId="15462" xr:uid="{00000000-0005-0000-0000-0000563C0000}"/>
    <cellStyle name="Input 4 3 2 2 2 2 4" xfId="15463" xr:uid="{00000000-0005-0000-0000-0000573C0000}"/>
    <cellStyle name="Input 4 3 2 2 2 2 5" xfId="15464" xr:uid="{00000000-0005-0000-0000-0000583C0000}"/>
    <cellStyle name="Input 4 3 2 2 2 2 6" xfId="15465" xr:uid="{00000000-0005-0000-0000-0000593C0000}"/>
    <cellStyle name="Input 4 3 2 2 2 3" xfId="15466" xr:uid="{00000000-0005-0000-0000-00005A3C0000}"/>
    <cellStyle name="Input 4 3 2 2 2 3 2" xfId="15467" xr:uid="{00000000-0005-0000-0000-00005B3C0000}"/>
    <cellStyle name="Input 4 3 2 2 2 3 3" xfId="15468" xr:uid="{00000000-0005-0000-0000-00005C3C0000}"/>
    <cellStyle name="Input 4 3 2 2 2 3 4" xfId="15469" xr:uid="{00000000-0005-0000-0000-00005D3C0000}"/>
    <cellStyle name="Input 4 3 2 2 2 4" xfId="15470" xr:uid="{00000000-0005-0000-0000-00005E3C0000}"/>
    <cellStyle name="Input 4 3 2 2 2 5" xfId="15471" xr:uid="{00000000-0005-0000-0000-00005F3C0000}"/>
    <cellStyle name="Input 4 3 2 2 2 6" xfId="15472" xr:uid="{00000000-0005-0000-0000-0000603C0000}"/>
    <cellStyle name="Input 4 3 2 2 2 7" xfId="15473" xr:uid="{00000000-0005-0000-0000-0000613C0000}"/>
    <cellStyle name="Input 4 3 2 2 3" xfId="15474" xr:uid="{00000000-0005-0000-0000-0000623C0000}"/>
    <cellStyle name="Input 4 3 2 2 3 2" xfId="15475" xr:uid="{00000000-0005-0000-0000-0000633C0000}"/>
    <cellStyle name="Input 4 3 2 2 3 2 2" xfId="15476" xr:uid="{00000000-0005-0000-0000-0000643C0000}"/>
    <cellStyle name="Input 4 3 2 2 3 2 3" xfId="15477" xr:uid="{00000000-0005-0000-0000-0000653C0000}"/>
    <cellStyle name="Input 4 3 2 2 3 2 4" xfId="15478" xr:uid="{00000000-0005-0000-0000-0000663C0000}"/>
    <cellStyle name="Input 4 3 2 2 3 3" xfId="15479" xr:uid="{00000000-0005-0000-0000-0000673C0000}"/>
    <cellStyle name="Input 4 3 2 2 3 4" xfId="15480" xr:uid="{00000000-0005-0000-0000-0000683C0000}"/>
    <cellStyle name="Input 4 3 2 2 3 5" xfId="15481" xr:uid="{00000000-0005-0000-0000-0000693C0000}"/>
    <cellStyle name="Input 4 3 2 2 3 6" xfId="15482" xr:uid="{00000000-0005-0000-0000-00006A3C0000}"/>
    <cellStyle name="Input 4 3 2 2 4" xfId="15483" xr:uid="{00000000-0005-0000-0000-00006B3C0000}"/>
    <cellStyle name="Input 4 3 2 2 4 2" xfId="15484" xr:uid="{00000000-0005-0000-0000-00006C3C0000}"/>
    <cellStyle name="Input 4 3 2 2 4 2 2" xfId="15485" xr:uid="{00000000-0005-0000-0000-00006D3C0000}"/>
    <cellStyle name="Input 4 3 2 2 4 2 3" xfId="15486" xr:uid="{00000000-0005-0000-0000-00006E3C0000}"/>
    <cellStyle name="Input 4 3 2 2 4 2 4" xfId="15487" xr:uid="{00000000-0005-0000-0000-00006F3C0000}"/>
    <cellStyle name="Input 4 3 2 2 4 3" xfId="15488" xr:uid="{00000000-0005-0000-0000-0000703C0000}"/>
    <cellStyle name="Input 4 3 2 2 4 4" xfId="15489" xr:uid="{00000000-0005-0000-0000-0000713C0000}"/>
    <cellStyle name="Input 4 3 2 2 4 5" xfId="15490" xr:uid="{00000000-0005-0000-0000-0000723C0000}"/>
    <cellStyle name="Input 4 3 2 2 4 6" xfId="15491" xr:uid="{00000000-0005-0000-0000-0000733C0000}"/>
    <cellStyle name="Input 4 3 2 2 5" xfId="15492" xr:uid="{00000000-0005-0000-0000-0000743C0000}"/>
    <cellStyle name="Input 4 3 2 2 5 2" xfId="15493" xr:uid="{00000000-0005-0000-0000-0000753C0000}"/>
    <cellStyle name="Input 4 3 2 2 5 3" xfId="15494" xr:uid="{00000000-0005-0000-0000-0000763C0000}"/>
    <cellStyle name="Input 4 3 2 2 5 4" xfId="15495" xr:uid="{00000000-0005-0000-0000-0000773C0000}"/>
    <cellStyle name="Input 4 3 2 2 6" xfId="15496" xr:uid="{00000000-0005-0000-0000-0000783C0000}"/>
    <cellStyle name="Input 4 3 2 2 6 2" xfId="15497" xr:uid="{00000000-0005-0000-0000-0000793C0000}"/>
    <cellStyle name="Input 4 3 2 2 6 3" xfId="15498" xr:uid="{00000000-0005-0000-0000-00007A3C0000}"/>
    <cellStyle name="Input 4 3 2 2 6 4" xfId="15499" xr:uid="{00000000-0005-0000-0000-00007B3C0000}"/>
    <cellStyle name="Input 4 3 2 2 7" xfId="15500" xr:uid="{00000000-0005-0000-0000-00007C3C0000}"/>
    <cellStyle name="Input 4 3 2 2 8" xfId="15501" xr:uid="{00000000-0005-0000-0000-00007D3C0000}"/>
    <cellStyle name="Input 4 3 2 2 9" xfId="15502" xr:uid="{00000000-0005-0000-0000-00007E3C0000}"/>
    <cellStyle name="Input 4 3 2 3" xfId="15503" xr:uid="{00000000-0005-0000-0000-00007F3C0000}"/>
    <cellStyle name="Input 4 3 2 3 2" xfId="15504" xr:uid="{00000000-0005-0000-0000-0000803C0000}"/>
    <cellStyle name="Input 4 3 2 3 2 2" xfId="15505" xr:uid="{00000000-0005-0000-0000-0000813C0000}"/>
    <cellStyle name="Input 4 3 2 3 2 2 2" xfId="15506" xr:uid="{00000000-0005-0000-0000-0000823C0000}"/>
    <cellStyle name="Input 4 3 2 3 2 2 3" xfId="15507" xr:uid="{00000000-0005-0000-0000-0000833C0000}"/>
    <cellStyle name="Input 4 3 2 3 2 2 4" xfId="15508" xr:uid="{00000000-0005-0000-0000-0000843C0000}"/>
    <cellStyle name="Input 4 3 2 3 2 3" xfId="15509" xr:uid="{00000000-0005-0000-0000-0000853C0000}"/>
    <cellStyle name="Input 4 3 2 3 2 4" xfId="15510" xr:uid="{00000000-0005-0000-0000-0000863C0000}"/>
    <cellStyle name="Input 4 3 2 3 2 5" xfId="15511" xr:uid="{00000000-0005-0000-0000-0000873C0000}"/>
    <cellStyle name="Input 4 3 2 3 2 6" xfId="15512" xr:uid="{00000000-0005-0000-0000-0000883C0000}"/>
    <cellStyle name="Input 4 3 2 3 3" xfId="15513" xr:uid="{00000000-0005-0000-0000-0000893C0000}"/>
    <cellStyle name="Input 4 3 2 3 3 2" xfId="15514" xr:uid="{00000000-0005-0000-0000-00008A3C0000}"/>
    <cellStyle name="Input 4 3 2 3 3 2 2" xfId="15515" xr:uid="{00000000-0005-0000-0000-00008B3C0000}"/>
    <cellStyle name="Input 4 3 2 3 3 2 3" xfId="15516" xr:uid="{00000000-0005-0000-0000-00008C3C0000}"/>
    <cellStyle name="Input 4 3 2 3 3 2 4" xfId="15517" xr:uid="{00000000-0005-0000-0000-00008D3C0000}"/>
    <cellStyle name="Input 4 3 2 3 3 3" xfId="15518" xr:uid="{00000000-0005-0000-0000-00008E3C0000}"/>
    <cellStyle name="Input 4 3 2 3 3 4" xfId="15519" xr:uid="{00000000-0005-0000-0000-00008F3C0000}"/>
    <cellStyle name="Input 4 3 2 3 3 5" xfId="15520" xr:uid="{00000000-0005-0000-0000-0000903C0000}"/>
    <cellStyle name="Input 4 3 2 3 3 6" xfId="15521" xr:uid="{00000000-0005-0000-0000-0000913C0000}"/>
    <cellStyle name="Input 4 3 2 3 4" xfId="15522" xr:uid="{00000000-0005-0000-0000-0000923C0000}"/>
    <cellStyle name="Input 4 3 2 3 4 2" xfId="15523" xr:uid="{00000000-0005-0000-0000-0000933C0000}"/>
    <cellStyle name="Input 4 3 2 3 4 3" xfId="15524" xr:uid="{00000000-0005-0000-0000-0000943C0000}"/>
    <cellStyle name="Input 4 3 2 3 4 4" xfId="15525" xr:uid="{00000000-0005-0000-0000-0000953C0000}"/>
    <cellStyle name="Input 4 3 2 3 5" xfId="15526" xr:uid="{00000000-0005-0000-0000-0000963C0000}"/>
    <cellStyle name="Input 4 3 2 3 5 2" xfId="15527" xr:uid="{00000000-0005-0000-0000-0000973C0000}"/>
    <cellStyle name="Input 4 3 2 3 5 3" xfId="15528" xr:uid="{00000000-0005-0000-0000-0000983C0000}"/>
    <cellStyle name="Input 4 3 2 3 5 4" xfId="15529" xr:uid="{00000000-0005-0000-0000-0000993C0000}"/>
    <cellStyle name="Input 4 3 2 3 6" xfId="15530" xr:uid="{00000000-0005-0000-0000-00009A3C0000}"/>
    <cellStyle name="Input 4 3 2 3 7" xfId="15531" xr:uid="{00000000-0005-0000-0000-00009B3C0000}"/>
    <cellStyle name="Input 4 3 2 3 8" xfId="15532" xr:uid="{00000000-0005-0000-0000-00009C3C0000}"/>
    <cellStyle name="Input 4 3 2 4" xfId="15533" xr:uid="{00000000-0005-0000-0000-00009D3C0000}"/>
    <cellStyle name="Input 4 3 2 4 2" xfId="15534" xr:uid="{00000000-0005-0000-0000-00009E3C0000}"/>
    <cellStyle name="Input 4 3 2 4 2 2" xfId="15535" xr:uid="{00000000-0005-0000-0000-00009F3C0000}"/>
    <cellStyle name="Input 4 3 2 4 2 2 2" xfId="15536" xr:uid="{00000000-0005-0000-0000-0000A03C0000}"/>
    <cellStyle name="Input 4 3 2 4 2 2 3" xfId="15537" xr:uid="{00000000-0005-0000-0000-0000A13C0000}"/>
    <cellStyle name="Input 4 3 2 4 2 2 4" xfId="15538" xr:uid="{00000000-0005-0000-0000-0000A23C0000}"/>
    <cellStyle name="Input 4 3 2 4 2 3" xfId="15539" xr:uid="{00000000-0005-0000-0000-0000A33C0000}"/>
    <cellStyle name="Input 4 3 2 4 2 4" xfId="15540" xr:uid="{00000000-0005-0000-0000-0000A43C0000}"/>
    <cellStyle name="Input 4 3 2 4 2 5" xfId="15541" xr:uid="{00000000-0005-0000-0000-0000A53C0000}"/>
    <cellStyle name="Input 4 3 2 4 2 6" xfId="15542" xr:uid="{00000000-0005-0000-0000-0000A63C0000}"/>
    <cellStyle name="Input 4 3 2 4 3" xfId="15543" xr:uid="{00000000-0005-0000-0000-0000A73C0000}"/>
    <cellStyle name="Input 4 3 2 4 3 2" xfId="15544" xr:uid="{00000000-0005-0000-0000-0000A83C0000}"/>
    <cellStyle name="Input 4 3 2 4 3 2 2" xfId="15545" xr:uid="{00000000-0005-0000-0000-0000A93C0000}"/>
    <cellStyle name="Input 4 3 2 4 3 2 3" xfId="15546" xr:uid="{00000000-0005-0000-0000-0000AA3C0000}"/>
    <cellStyle name="Input 4 3 2 4 3 2 4" xfId="15547" xr:uid="{00000000-0005-0000-0000-0000AB3C0000}"/>
    <cellStyle name="Input 4 3 2 4 3 3" xfId="15548" xr:uid="{00000000-0005-0000-0000-0000AC3C0000}"/>
    <cellStyle name="Input 4 3 2 4 3 4" xfId="15549" xr:uid="{00000000-0005-0000-0000-0000AD3C0000}"/>
    <cellStyle name="Input 4 3 2 4 3 5" xfId="15550" xr:uid="{00000000-0005-0000-0000-0000AE3C0000}"/>
    <cellStyle name="Input 4 3 2 4 3 6" xfId="15551" xr:uid="{00000000-0005-0000-0000-0000AF3C0000}"/>
    <cellStyle name="Input 4 3 2 4 4" xfId="15552" xr:uid="{00000000-0005-0000-0000-0000B03C0000}"/>
    <cellStyle name="Input 4 3 2 4 4 2" xfId="15553" xr:uid="{00000000-0005-0000-0000-0000B13C0000}"/>
    <cellStyle name="Input 4 3 2 4 4 3" xfId="15554" xr:uid="{00000000-0005-0000-0000-0000B23C0000}"/>
    <cellStyle name="Input 4 3 2 4 4 4" xfId="15555" xr:uid="{00000000-0005-0000-0000-0000B33C0000}"/>
    <cellStyle name="Input 4 3 2 4 5" xfId="15556" xr:uid="{00000000-0005-0000-0000-0000B43C0000}"/>
    <cellStyle name="Input 4 3 2 4 5 2" xfId="15557" xr:uid="{00000000-0005-0000-0000-0000B53C0000}"/>
    <cellStyle name="Input 4 3 2 4 5 3" xfId="15558" xr:uid="{00000000-0005-0000-0000-0000B63C0000}"/>
    <cellStyle name="Input 4 3 2 4 5 4" xfId="15559" xr:uid="{00000000-0005-0000-0000-0000B73C0000}"/>
    <cellStyle name="Input 4 3 2 4 6" xfId="15560" xr:uid="{00000000-0005-0000-0000-0000B83C0000}"/>
    <cellStyle name="Input 4 3 2 4 7" xfId="15561" xr:uid="{00000000-0005-0000-0000-0000B93C0000}"/>
    <cellStyle name="Input 4 3 2 4 8" xfId="15562" xr:uid="{00000000-0005-0000-0000-0000BA3C0000}"/>
    <cellStyle name="Input 4 3 2 5" xfId="15563" xr:uid="{00000000-0005-0000-0000-0000BB3C0000}"/>
    <cellStyle name="Input 4 3 2 5 10" xfId="15564" xr:uid="{00000000-0005-0000-0000-0000BC3C0000}"/>
    <cellStyle name="Input 4 3 2 5 2" xfId="15565" xr:uid="{00000000-0005-0000-0000-0000BD3C0000}"/>
    <cellStyle name="Input 4 3 2 5 2 2" xfId="15566" xr:uid="{00000000-0005-0000-0000-0000BE3C0000}"/>
    <cellStyle name="Input 4 3 2 5 2 2 2" xfId="15567" xr:uid="{00000000-0005-0000-0000-0000BF3C0000}"/>
    <cellStyle name="Input 4 3 2 5 2 2 3" xfId="15568" xr:uid="{00000000-0005-0000-0000-0000C03C0000}"/>
    <cellStyle name="Input 4 3 2 5 2 2 4" xfId="15569" xr:uid="{00000000-0005-0000-0000-0000C13C0000}"/>
    <cellStyle name="Input 4 3 2 5 2 3" xfId="15570" xr:uid="{00000000-0005-0000-0000-0000C23C0000}"/>
    <cellStyle name="Input 4 3 2 5 2 4" xfId="15571" xr:uid="{00000000-0005-0000-0000-0000C33C0000}"/>
    <cellStyle name="Input 4 3 2 5 2 5" xfId="15572" xr:uid="{00000000-0005-0000-0000-0000C43C0000}"/>
    <cellStyle name="Input 4 3 2 5 2 6" xfId="15573" xr:uid="{00000000-0005-0000-0000-0000C53C0000}"/>
    <cellStyle name="Input 4 3 2 5 3" xfId="15574" xr:uid="{00000000-0005-0000-0000-0000C63C0000}"/>
    <cellStyle name="Input 4 3 2 5 3 2" xfId="15575" xr:uid="{00000000-0005-0000-0000-0000C73C0000}"/>
    <cellStyle name="Input 4 3 2 5 3 2 2" xfId="15576" xr:uid="{00000000-0005-0000-0000-0000C83C0000}"/>
    <cellStyle name="Input 4 3 2 5 3 2 3" xfId="15577" xr:uid="{00000000-0005-0000-0000-0000C93C0000}"/>
    <cellStyle name="Input 4 3 2 5 3 2 4" xfId="15578" xr:uid="{00000000-0005-0000-0000-0000CA3C0000}"/>
    <cellStyle name="Input 4 3 2 5 3 3" xfId="15579" xr:uid="{00000000-0005-0000-0000-0000CB3C0000}"/>
    <cellStyle name="Input 4 3 2 5 3 4" xfId="15580" xr:uid="{00000000-0005-0000-0000-0000CC3C0000}"/>
    <cellStyle name="Input 4 3 2 5 3 5" xfId="15581" xr:uid="{00000000-0005-0000-0000-0000CD3C0000}"/>
    <cellStyle name="Input 4 3 2 5 3 6" xfId="15582" xr:uid="{00000000-0005-0000-0000-0000CE3C0000}"/>
    <cellStyle name="Input 4 3 2 5 4" xfId="15583" xr:uid="{00000000-0005-0000-0000-0000CF3C0000}"/>
    <cellStyle name="Input 4 3 2 5 4 2" xfId="15584" xr:uid="{00000000-0005-0000-0000-0000D03C0000}"/>
    <cellStyle name="Input 4 3 2 5 4 2 2" xfId="15585" xr:uid="{00000000-0005-0000-0000-0000D13C0000}"/>
    <cellStyle name="Input 4 3 2 5 4 2 3" xfId="15586" xr:uid="{00000000-0005-0000-0000-0000D23C0000}"/>
    <cellStyle name="Input 4 3 2 5 4 2 4" xfId="15587" xr:uid="{00000000-0005-0000-0000-0000D33C0000}"/>
    <cellStyle name="Input 4 3 2 5 4 3" xfId="15588" xr:uid="{00000000-0005-0000-0000-0000D43C0000}"/>
    <cellStyle name="Input 4 3 2 5 4 4" xfId="15589" xr:uid="{00000000-0005-0000-0000-0000D53C0000}"/>
    <cellStyle name="Input 4 3 2 5 4 5" xfId="15590" xr:uid="{00000000-0005-0000-0000-0000D63C0000}"/>
    <cellStyle name="Input 4 3 2 5 4 6" xfId="15591" xr:uid="{00000000-0005-0000-0000-0000D73C0000}"/>
    <cellStyle name="Input 4 3 2 5 5" xfId="15592" xr:uid="{00000000-0005-0000-0000-0000D83C0000}"/>
    <cellStyle name="Input 4 3 2 5 5 2" xfId="15593" xr:uid="{00000000-0005-0000-0000-0000D93C0000}"/>
    <cellStyle name="Input 4 3 2 5 5 3" xfId="15594" xr:uid="{00000000-0005-0000-0000-0000DA3C0000}"/>
    <cellStyle name="Input 4 3 2 5 5 4" xfId="15595" xr:uid="{00000000-0005-0000-0000-0000DB3C0000}"/>
    <cellStyle name="Input 4 3 2 5 6" xfId="15596" xr:uid="{00000000-0005-0000-0000-0000DC3C0000}"/>
    <cellStyle name="Input 4 3 2 5 6 2" xfId="15597" xr:uid="{00000000-0005-0000-0000-0000DD3C0000}"/>
    <cellStyle name="Input 4 3 2 5 6 3" xfId="15598" xr:uid="{00000000-0005-0000-0000-0000DE3C0000}"/>
    <cellStyle name="Input 4 3 2 5 6 4" xfId="15599" xr:uid="{00000000-0005-0000-0000-0000DF3C0000}"/>
    <cellStyle name="Input 4 3 2 5 7" xfId="15600" xr:uid="{00000000-0005-0000-0000-0000E03C0000}"/>
    <cellStyle name="Input 4 3 2 5 8" xfId="15601" xr:uid="{00000000-0005-0000-0000-0000E13C0000}"/>
    <cellStyle name="Input 4 3 2 5 9" xfId="15602" xr:uid="{00000000-0005-0000-0000-0000E23C0000}"/>
    <cellStyle name="Input 4 3 2 6" xfId="15603" xr:uid="{00000000-0005-0000-0000-0000E33C0000}"/>
    <cellStyle name="Input 4 3 2 6 2" xfId="15604" xr:uid="{00000000-0005-0000-0000-0000E43C0000}"/>
    <cellStyle name="Input 4 3 2 6 2 2" xfId="15605" xr:uid="{00000000-0005-0000-0000-0000E53C0000}"/>
    <cellStyle name="Input 4 3 2 6 2 2 2" xfId="15606" xr:uid="{00000000-0005-0000-0000-0000E63C0000}"/>
    <cellStyle name="Input 4 3 2 6 2 2 3" xfId="15607" xr:uid="{00000000-0005-0000-0000-0000E73C0000}"/>
    <cellStyle name="Input 4 3 2 6 2 2 4" xfId="15608" xr:uid="{00000000-0005-0000-0000-0000E83C0000}"/>
    <cellStyle name="Input 4 3 2 6 2 3" xfId="15609" xr:uid="{00000000-0005-0000-0000-0000E93C0000}"/>
    <cellStyle name="Input 4 3 2 6 2 4" xfId="15610" xr:uid="{00000000-0005-0000-0000-0000EA3C0000}"/>
    <cellStyle name="Input 4 3 2 6 2 5" xfId="15611" xr:uid="{00000000-0005-0000-0000-0000EB3C0000}"/>
    <cellStyle name="Input 4 3 2 6 2 6" xfId="15612" xr:uid="{00000000-0005-0000-0000-0000EC3C0000}"/>
    <cellStyle name="Input 4 3 2 6 3" xfId="15613" xr:uid="{00000000-0005-0000-0000-0000ED3C0000}"/>
    <cellStyle name="Input 4 3 2 6 3 2" xfId="15614" xr:uid="{00000000-0005-0000-0000-0000EE3C0000}"/>
    <cellStyle name="Input 4 3 2 6 3 2 2" xfId="15615" xr:uid="{00000000-0005-0000-0000-0000EF3C0000}"/>
    <cellStyle name="Input 4 3 2 6 3 2 3" xfId="15616" xr:uid="{00000000-0005-0000-0000-0000F03C0000}"/>
    <cellStyle name="Input 4 3 2 6 3 2 4" xfId="15617" xr:uid="{00000000-0005-0000-0000-0000F13C0000}"/>
    <cellStyle name="Input 4 3 2 6 3 3" xfId="15618" xr:uid="{00000000-0005-0000-0000-0000F23C0000}"/>
    <cellStyle name="Input 4 3 2 6 3 4" xfId="15619" xr:uid="{00000000-0005-0000-0000-0000F33C0000}"/>
    <cellStyle name="Input 4 3 2 6 3 5" xfId="15620" xr:uid="{00000000-0005-0000-0000-0000F43C0000}"/>
    <cellStyle name="Input 4 3 2 6 3 6" xfId="15621" xr:uid="{00000000-0005-0000-0000-0000F53C0000}"/>
    <cellStyle name="Input 4 3 2 6 4" xfId="15622" xr:uid="{00000000-0005-0000-0000-0000F63C0000}"/>
    <cellStyle name="Input 4 3 2 6 4 2" xfId="15623" xr:uid="{00000000-0005-0000-0000-0000F73C0000}"/>
    <cellStyle name="Input 4 3 2 6 4 3" xfId="15624" xr:uid="{00000000-0005-0000-0000-0000F83C0000}"/>
    <cellStyle name="Input 4 3 2 6 4 4" xfId="15625" xr:uid="{00000000-0005-0000-0000-0000F93C0000}"/>
    <cellStyle name="Input 4 3 2 6 5" xfId="15626" xr:uid="{00000000-0005-0000-0000-0000FA3C0000}"/>
    <cellStyle name="Input 4 3 2 6 5 2" xfId="15627" xr:uid="{00000000-0005-0000-0000-0000FB3C0000}"/>
    <cellStyle name="Input 4 3 2 6 5 3" xfId="15628" xr:uid="{00000000-0005-0000-0000-0000FC3C0000}"/>
    <cellStyle name="Input 4 3 2 6 5 4" xfId="15629" xr:uid="{00000000-0005-0000-0000-0000FD3C0000}"/>
    <cellStyle name="Input 4 3 2 6 6" xfId="15630" xr:uid="{00000000-0005-0000-0000-0000FE3C0000}"/>
    <cellStyle name="Input 4 3 2 6 7" xfId="15631" xr:uid="{00000000-0005-0000-0000-0000FF3C0000}"/>
    <cellStyle name="Input 4 3 2 6 8" xfId="15632" xr:uid="{00000000-0005-0000-0000-0000003D0000}"/>
    <cellStyle name="Input 4 3 2 7" xfId="15633" xr:uid="{00000000-0005-0000-0000-0000013D0000}"/>
    <cellStyle name="Input 4 3 2 7 2" xfId="15634" xr:uid="{00000000-0005-0000-0000-0000023D0000}"/>
    <cellStyle name="Input 4 3 2 7 2 2" xfId="15635" xr:uid="{00000000-0005-0000-0000-0000033D0000}"/>
    <cellStyle name="Input 4 3 2 7 2 2 2" xfId="15636" xr:uid="{00000000-0005-0000-0000-0000043D0000}"/>
    <cellStyle name="Input 4 3 2 7 2 2 3" xfId="15637" xr:uid="{00000000-0005-0000-0000-0000053D0000}"/>
    <cellStyle name="Input 4 3 2 7 2 2 4" xfId="15638" xr:uid="{00000000-0005-0000-0000-0000063D0000}"/>
    <cellStyle name="Input 4 3 2 7 2 3" xfId="15639" xr:uid="{00000000-0005-0000-0000-0000073D0000}"/>
    <cellStyle name="Input 4 3 2 7 2 4" xfId="15640" xr:uid="{00000000-0005-0000-0000-0000083D0000}"/>
    <cellStyle name="Input 4 3 2 7 2 5" xfId="15641" xr:uid="{00000000-0005-0000-0000-0000093D0000}"/>
    <cellStyle name="Input 4 3 2 7 2 6" xfId="15642" xr:uid="{00000000-0005-0000-0000-00000A3D0000}"/>
    <cellStyle name="Input 4 3 2 7 3" xfId="15643" xr:uid="{00000000-0005-0000-0000-00000B3D0000}"/>
    <cellStyle name="Input 4 3 2 7 3 2" xfId="15644" xr:uid="{00000000-0005-0000-0000-00000C3D0000}"/>
    <cellStyle name="Input 4 3 2 7 3 3" xfId="15645" xr:uid="{00000000-0005-0000-0000-00000D3D0000}"/>
    <cellStyle name="Input 4 3 2 7 3 4" xfId="15646" xr:uid="{00000000-0005-0000-0000-00000E3D0000}"/>
    <cellStyle name="Input 4 3 2 7 4" xfId="15647" xr:uid="{00000000-0005-0000-0000-00000F3D0000}"/>
    <cellStyle name="Input 4 3 2 7 5" xfId="15648" xr:uid="{00000000-0005-0000-0000-0000103D0000}"/>
    <cellStyle name="Input 4 3 2 7 6" xfId="15649" xr:uid="{00000000-0005-0000-0000-0000113D0000}"/>
    <cellStyle name="Input 4 3 2 7 7" xfId="15650" xr:uid="{00000000-0005-0000-0000-0000123D0000}"/>
    <cellStyle name="Input 4 3 2 8" xfId="15651" xr:uid="{00000000-0005-0000-0000-0000133D0000}"/>
    <cellStyle name="Input 4 3 2 8 2" xfId="15652" xr:uid="{00000000-0005-0000-0000-0000143D0000}"/>
    <cellStyle name="Input 4 3 2 8 2 2" xfId="15653" xr:uid="{00000000-0005-0000-0000-0000153D0000}"/>
    <cellStyle name="Input 4 3 2 8 2 3" xfId="15654" xr:uid="{00000000-0005-0000-0000-0000163D0000}"/>
    <cellStyle name="Input 4 3 2 8 2 4" xfId="15655" xr:uid="{00000000-0005-0000-0000-0000173D0000}"/>
    <cellStyle name="Input 4 3 2 8 3" xfId="15656" xr:uid="{00000000-0005-0000-0000-0000183D0000}"/>
    <cellStyle name="Input 4 3 2 8 4" xfId="15657" xr:uid="{00000000-0005-0000-0000-0000193D0000}"/>
    <cellStyle name="Input 4 3 2 8 5" xfId="15658" xr:uid="{00000000-0005-0000-0000-00001A3D0000}"/>
    <cellStyle name="Input 4 3 2 8 6" xfId="15659" xr:uid="{00000000-0005-0000-0000-00001B3D0000}"/>
    <cellStyle name="Input 4 3 2 9" xfId="15660" xr:uid="{00000000-0005-0000-0000-00001C3D0000}"/>
    <cellStyle name="Input 4 3 2 9 2" xfId="15661" xr:uid="{00000000-0005-0000-0000-00001D3D0000}"/>
    <cellStyle name="Input 4 3 2 9 2 2" xfId="15662" xr:uid="{00000000-0005-0000-0000-00001E3D0000}"/>
    <cellStyle name="Input 4 3 2 9 2 3" xfId="15663" xr:uid="{00000000-0005-0000-0000-00001F3D0000}"/>
    <cellStyle name="Input 4 3 2 9 2 4" xfId="15664" xr:uid="{00000000-0005-0000-0000-0000203D0000}"/>
    <cellStyle name="Input 4 3 2 9 3" xfId="15665" xr:uid="{00000000-0005-0000-0000-0000213D0000}"/>
    <cellStyle name="Input 4 3 2 9 4" xfId="15666" xr:uid="{00000000-0005-0000-0000-0000223D0000}"/>
    <cellStyle name="Input 4 3 2 9 5" xfId="15667" xr:uid="{00000000-0005-0000-0000-0000233D0000}"/>
    <cellStyle name="Input 4 3 2 9 6" xfId="15668" xr:uid="{00000000-0005-0000-0000-0000243D0000}"/>
    <cellStyle name="Input 4 3 3" xfId="15669" xr:uid="{00000000-0005-0000-0000-0000253D0000}"/>
    <cellStyle name="Input 4 3 3 2" xfId="15670" xr:uid="{00000000-0005-0000-0000-0000263D0000}"/>
    <cellStyle name="Input 4 3 3 2 2" xfId="15671" xr:uid="{00000000-0005-0000-0000-0000273D0000}"/>
    <cellStyle name="Input 4 3 3 2 3" xfId="15672" xr:uid="{00000000-0005-0000-0000-0000283D0000}"/>
    <cellStyle name="Input 4 3 3 2 4" xfId="15673" xr:uid="{00000000-0005-0000-0000-0000293D0000}"/>
    <cellStyle name="Input 4 3 3 3" xfId="15674" xr:uid="{00000000-0005-0000-0000-00002A3D0000}"/>
    <cellStyle name="Input 4 3 3 4" xfId="15675" xr:uid="{00000000-0005-0000-0000-00002B3D0000}"/>
    <cellStyle name="Input 4 3 3 5" xfId="15676" xr:uid="{00000000-0005-0000-0000-00002C3D0000}"/>
    <cellStyle name="Input 4 3 3 6" xfId="15677" xr:uid="{00000000-0005-0000-0000-00002D3D0000}"/>
    <cellStyle name="Input 4 3 4" xfId="15678" xr:uid="{00000000-0005-0000-0000-00002E3D0000}"/>
    <cellStyle name="Input 4 3 4 2" xfId="15679" xr:uid="{00000000-0005-0000-0000-00002F3D0000}"/>
    <cellStyle name="Input 4 3 4 3" xfId="15680" xr:uid="{00000000-0005-0000-0000-0000303D0000}"/>
    <cellStyle name="Input 4 3 4 4" xfId="15681" xr:uid="{00000000-0005-0000-0000-0000313D0000}"/>
    <cellStyle name="Input 4 3 5" xfId="15682" xr:uid="{00000000-0005-0000-0000-0000323D0000}"/>
    <cellStyle name="Input 4 3 6" xfId="15683" xr:uid="{00000000-0005-0000-0000-0000333D0000}"/>
    <cellStyle name="Input 4 3 7" xfId="15684" xr:uid="{00000000-0005-0000-0000-0000343D0000}"/>
    <cellStyle name="Input 4 4" xfId="15685" xr:uid="{00000000-0005-0000-0000-0000353D0000}"/>
    <cellStyle name="Input 4 4 10" xfId="15686" xr:uid="{00000000-0005-0000-0000-0000363D0000}"/>
    <cellStyle name="Input 4 4 10 2" xfId="15687" xr:uid="{00000000-0005-0000-0000-0000373D0000}"/>
    <cellStyle name="Input 4 4 10 3" xfId="15688" xr:uid="{00000000-0005-0000-0000-0000383D0000}"/>
    <cellStyle name="Input 4 4 10 4" xfId="15689" xr:uid="{00000000-0005-0000-0000-0000393D0000}"/>
    <cellStyle name="Input 4 4 11" xfId="15690" xr:uid="{00000000-0005-0000-0000-00003A3D0000}"/>
    <cellStyle name="Input 4 4 11 2" xfId="15691" xr:uid="{00000000-0005-0000-0000-00003B3D0000}"/>
    <cellStyle name="Input 4 4 11 3" xfId="15692" xr:uid="{00000000-0005-0000-0000-00003C3D0000}"/>
    <cellStyle name="Input 4 4 11 4" xfId="15693" xr:uid="{00000000-0005-0000-0000-00003D3D0000}"/>
    <cellStyle name="Input 4 4 12" xfId="15694" xr:uid="{00000000-0005-0000-0000-00003E3D0000}"/>
    <cellStyle name="Input 4 4 13" xfId="15695" xr:uid="{00000000-0005-0000-0000-00003F3D0000}"/>
    <cellStyle name="Input 4 4 14" xfId="15696" xr:uid="{00000000-0005-0000-0000-0000403D0000}"/>
    <cellStyle name="Input 4 4 2" xfId="15697" xr:uid="{00000000-0005-0000-0000-0000413D0000}"/>
    <cellStyle name="Input 4 4 2 2" xfId="15698" xr:uid="{00000000-0005-0000-0000-0000423D0000}"/>
    <cellStyle name="Input 4 4 2 2 2" xfId="15699" xr:uid="{00000000-0005-0000-0000-0000433D0000}"/>
    <cellStyle name="Input 4 4 2 2 2 2" xfId="15700" xr:uid="{00000000-0005-0000-0000-0000443D0000}"/>
    <cellStyle name="Input 4 4 2 2 2 2 2" xfId="15701" xr:uid="{00000000-0005-0000-0000-0000453D0000}"/>
    <cellStyle name="Input 4 4 2 2 2 2 3" xfId="15702" xr:uid="{00000000-0005-0000-0000-0000463D0000}"/>
    <cellStyle name="Input 4 4 2 2 2 2 4" xfId="15703" xr:uid="{00000000-0005-0000-0000-0000473D0000}"/>
    <cellStyle name="Input 4 4 2 2 2 3" xfId="15704" xr:uid="{00000000-0005-0000-0000-0000483D0000}"/>
    <cellStyle name="Input 4 4 2 2 2 4" xfId="15705" xr:uid="{00000000-0005-0000-0000-0000493D0000}"/>
    <cellStyle name="Input 4 4 2 2 2 5" xfId="15706" xr:uid="{00000000-0005-0000-0000-00004A3D0000}"/>
    <cellStyle name="Input 4 4 2 2 2 6" xfId="15707" xr:uid="{00000000-0005-0000-0000-00004B3D0000}"/>
    <cellStyle name="Input 4 4 2 2 3" xfId="15708" xr:uid="{00000000-0005-0000-0000-00004C3D0000}"/>
    <cellStyle name="Input 4 4 2 2 3 2" xfId="15709" xr:uid="{00000000-0005-0000-0000-00004D3D0000}"/>
    <cellStyle name="Input 4 4 2 2 3 3" xfId="15710" xr:uid="{00000000-0005-0000-0000-00004E3D0000}"/>
    <cellStyle name="Input 4 4 2 2 3 4" xfId="15711" xr:uid="{00000000-0005-0000-0000-00004F3D0000}"/>
    <cellStyle name="Input 4 4 2 2 4" xfId="15712" xr:uid="{00000000-0005-0000-0000-0000503D0000}"/>
    <cellStyle name="Input 4 4 2 2 5" xfId="15713" xr:uid="{00000000-0005-0000-0000-0000513D0000}"/>
    <cellStyle name="Input 4 4 2 2 6" xfId="15714" xr:uid="{00000000-0005-0000-0000-0000523D0000}"/>
    <cellStyle name="Input 4 4 2 2 7" xfId="15715" xr:uid="{00000000-0005-0000-0000-0000533D0000}"/>
    <cellStyle name="Input 4 4 2 3" xfId="15716" xr:uid="{00000000-0005-0000-0000-0000543D0000}"/>
    <cellStyle name="Input 4 4 2 3 2" xfId="15717" xr:uid="{00000000-0005-0000-0000-0000553D0000}"/>
    <cellStyle name="Input 4 4 2 3 2 2" xfId="15718" xr:uid="{00000000-0005-0000-0000-0000563D0000}"/>
    <cellStyle name="Input 4 4 2 3 2 3" xfId="15719" xr:uid="{00000000-0005-0000-0000-0000573D0000}"/>
    <cellStyle name="Input 4 4 2 3 2 4" xfId="15720" xr:uid="{00000000-0005-0000-0000-0000583D0000}"/>
    <cellStyle name="Input 4 4 2 3 3" xfId="15721" xr:uid="{00000000-0005-0000-0000-0000593D0000}"/>
    <cellStyle name="Input 4 4 2 3 4" xfId="15722" xr:uid="{00000000-0005-0000-0000-00005A3D0000}"/>
    <cellStyle name="Input 4 4 2 3 5" xfId="15723" xr:uid="{00000000-0005-0000-0000-00005B3D0000}"/>
    <cellStyle name="Input 4 4 2 3 6" xfId="15724" xr:uid="{00000000-0005-0000-0000-00005C3D0000}"/>
    <cellStyle name="Input 4 4 2 4" xfId="15725" xr:uid="{00000000-0005-0000-0000-00005D3D0000}"/>
    <cellStyle name="Input 4 4 2 4 2" xfId="15726" xr:uid="{00000000-0005-0000-0000-00005E3D0000}"/>
    <cellStyle name="Input 4 4 2 4 2 2" xfId="15727" xr:uid="{00000000-0005-0000-0000-00005F3D0000}"/>
    <cellStyle name="Input 4 4 2 4 2 3" xfId="15728" xr:uid="{00000000-0005-0000-0000-0000603D0000}"/>
    <cellStyle name="Input 4 4 2 4 2 4" xfId="15729" xr:uid="{00000000-0005-0000-0000-0000613D0000}"/>
    <cellStyle name="Input 4 4 2 4 3" xfId="15730" xr:uid="{00000000-0005-0000-0000-0000623D0000}"/>
    <cellStyle name="Input 4 4 2 4 4" xfId="15731" xr:uid="{00000000-0005-0000-0000-0000633D0000}"/>
    <cellStyle name="Input 4 4 2 4 5" xfId="15732" xr:uid="{00000000-0005-0000-0000-0000643D0000}"/>
    <cellStyle name="Input 4 4 2 4 6" xfId="15733" xr:uid="{00000000-0005-0000-0000-0000653D0000}"/>
    <cellStyle name="Input 4 4 2 5" xfId="15734" xr:uid="{00000000-0005-0000-0000-0000663D0000}"/>
    <cellStyle name="Input 4 4 2 5 2" xfId="15735" xr:uid="{00000000-0005-0000-0000-0000673D0000}"/>
    <cellStyle name="Input 4 4 2 5 3" xfId="15736" xr:uid="{00000000-0005-0000-0000-0000683D0000}"/>
    <cellStyle name="Input 4 4 2 5 4" xfId="15737" xr:uid="{00000000-0005-0000-0000-0000693D0000}"/>
    <cellStyle name="Input 4 4 2 6" xfId="15738" xr:uid="{00000000-0005-0000-0000-00006A3D0000}"/>
    <cellStyle name="Input 4 4 2 6 2" xfId="15739" xr:uid="{00000000-0005-0000-0000-00006B3D0000}"/>
    <cellStyle name="Input 4 4 2 6 3" xfId="15740" xr:uid="{00000000-0005-0000-0000-00006C3D0000}"/>
    <cellStyle name="Input 4 4 2 6 4" xfId="15741" xr:uid="{00000000-0005-0000-0000-00006D3D0000}"/>
    <cellStyle name="Input 4 4 2 7" xfId="15742" xr:uid="{00000000-0005-0000-0000-00006E3D0000}"/>
    <cellStyle name="Input 4 4 2 8" xfId="15743" xr:uid="{00000000-0005-0000-0000-00006F3D0000}"/>
    <cellStyle name="Input 4 4 2 9" xfId="15744" xr:uid="{00000000-0005-0000-0000-0000703D0000}"/>
    <cellStyle name="Input 4 4 3" xfId="15745" xr:uid="{00000000-0005-0000-0000-0000713D0000}"/>
    <cellStyle name="Input 4 4 3 2" xfId="15746" xr:uid="{00000000-0005-0000-0000-0000723D0000}"/>
    <cellStyle name="Input 4 4 3 2 2" xfId="15747" xr:uid="{00000000-0005-0000-0000-0000733D0000}"/>
    <cellStyle name="Input 4 4 3 2 2 2" xfId="15748" xr:uid="{00000000-0005-0000-0000-0000743D0000}"/>
    <cellStyle name="Input 4 4 3 2 2 3" xfId="15749" xr:uid="{00000000-0005-0000-0000-0000753D0000}"/>
    <cellStyle name="Input 4 4 3 2 2 4" xfId="15750" xr:uid="{00000000-0005-0000-0000-0000763D0000}"/>
    <cellStyle name="Input 4 4 3 2 3" xfId="15751" xr:uid="{00000000-0005-0000-0000-0000773D0000}"/>
    <cellStyle name="Input 4 4 3 2 4" xfId="15752" xr:uid="{00000000-0005-0000-0000-0000783D0000}"/>
    <cellStyle name="Input 4 4 3 2 5" xfId="15753" xr:uid="{00000000-0005-0000-0000-0000793D0000}"/>
    <cellStyle name="Input 4 4 3 2 6" xfId="15754" xr:uid="{00000000-0005-0000-0000-00007A3D0000}"/>
    <cellStyle name="Input 4 4 3 3" xfId="15755" xr:uid="{00000000-0005-0000-0000-00007B3D0000}"/>
    <cellStyle name="Input 4 4 3 3 2" xfId="15756" xr:uid="{00000000-0005-0000-0000-00007C3D0000}"/>
    <cellStyle name="Input 4 4 3 3 2 2" xfId="15757" xr:uid="{00000000-0005-0000-0000-00007D3D0000}"/>
    <cellStyle name="Input 4 4 3 3 2 3" xfId="15758" xr:uid="{00000000-0005-0000-0000-00007E3D0000}"/>
    <cellStyle name="Input 4 4 3 3 2 4" xfId="15759" xr:uid="{00000000-0005-0000-0000-00007F3D0000}"/>
    <cellStyle name="Input 4 4 3 3 3" xfId="15760" xr:uid="{00000000-0005-0000-0000-0000803D0000}"/>
    <cellStyle name="Input 4 4 3 3 4" xfId="15761" xr:uid="{00000000-0005-0000-0000-0000813D0000}"/>
    <cellStyle name="Input 4 4 3 3 5" xfId="15762" xr:uid="{00000000-0005-0000-0000-0000823D0000}"/>
    <cellStyle name="Input 4 4 3 3 6" xfId="15763" xr:uid="{00000000-0005-0000-0000-0000833D0000}"/>
    <cellStyle name="Input 4 4 3 4" xfId="15764" xr:uid="{00000000-0005-0000-0000-0000843D0000}"/>
    <cellStyle name="Input 4 4 3 4 2" xfId="15765" xr:uid="{00000000-0005-0000-0000-0000853D0000}"/>
    <cellStyle name="Input 4 4 3 4 3" xfId="15766" xr:uid="{00000000-0005-0000-0000-0000863D0000}"/>
    <cellStyle name="Input 4 4 3 4 4" xfId="15767" xr:uid="{00000000-0005-0000-0000-0000873D0000}"/>
    <cellStyle name="Input 4 4 3 5" xfId="15768" xr:uid="{00000000-0005-0000-0000-0000883D0000}"/>
    <cellStyle name="Input 4 4 3 5 2" xfId="15769" xr:uid="{00000000-0005-0000-0000-0000893D0000}"/>
    <cellStyle name="Input 4 4 3 5 3" xfId="15770" xr:uid="{00000000-0005-0000-0000-00008A3D0000}"/>
    <cellStyle name="Input 4 4 3 5 4" xfId="15771" xr:uid="{00000000-0005-0000-0000-00008B3D0000}"/>
    <cellStyle name="Input 4 4 3 6" xfId="15772" xr:uid="{00000000-0005-0000-0000-00008C3D0000}"/>
    <cellStyle name="Input 4 4 3 7" xfId="15773" xr:uid="{00000000-0005-0000-0000-00008D3D0000}"/>
    <cellStyle name="Input 4 4 3 8" xfId="15774" xr:uid="{00000000-0005-0000-0000-00008E3D0000}"/>
    <cellStyle name="Input 4 4 4" xfId="15775" xr:uid="{00000000-0005-0000-0000-00008F3D0000}"/>
    <cellStyle name="Input 4 4 4 2" xfId="15776" xr:uid="{00000000-0005-0000-0000-0000903D0000}"/>
    <cellStyle name="Input 4 4 4 2 2" xfId="15777" xr:uid="{00000000-0005-0000-0000-0000913D0000}"/>
    <cellStyle name="Input 4 4 4 2 2 2" xfId="15778" xr:uid="{00000000-0005-0000-0000-0000923D0000}"/>
    <cellStyle name="Input 4 4 4 2 2 3" xfId="15779" xr:uid="{00000000-0005-0000-0000-0000933D0000}"/>
    <cellStyle name="Input 4 4 4 2 2 4" xfId="15780" xr:uid="{00000000-0005-0000-0000-0000943D0000}"/>
    <cellStyle name="Input 4 4 4 2 3" xfId="15781" xr:uid="{00000000-0005-0000-0000-0000953D0000}"/>
    <cellStyle name="Input 4 4 4 2 4" xfId="15782" xr:uid="{00000000-0005-0000-0000-0000963D0000}"/>
    <cellStyle name="Input 4 4 4 2 5" xfId="15783" xr:uid="{00000000-0005-0000-0000-0000973D0000}"/>
    <cellStyle name="Input 4 4 4 2 6" xfId="15784" xr:uid="{00000000-0005-0000-0000-0000983D0000}"/>
    <cellStyle name="Input 4 4 4 3" xfId="15785" xr:uid="{00000000-0005-0000-0000-0000993D0000}"/>
    <cellStyle name="Input 4 4 4 3 2" xfId="15786" xr:uid="{00000000-0005-0000-0000-00009A3D0000}"/>
    <cellStyle name="Input 4 4 4 3 2 2" xfId="15787" xr:uid="{00000000-0005-0000-0000-00009B3D0000}"/>
    <cellStyle name="Input 4 4 4 3 2 3" xfId="15788" xr:uid="{00000000-0005-0000-0000-00009C3D0000}"/>
    <cellStyle name="Input 4 4 4 3 2 4" xfId="15789" xr:uid="{00000000-0005-0000-0000-00009D3D0000}"/>
    <cellStyle name="Input 4 4 4 3 3" xfId="15790" xr:uid="{00000000-0005-0000-0000-00009E3D0000}"/>
    <cellStyle name="Input 4 4 4 3 4" xfId="15791" xr:uid="{00000000-0005-0000-0000-00009F3D0000}"/>
    <cellStyle name="Input 4 4 4 3 5" xfId="15792" xr:uid="{00000000-0005-0000-0000-0000A03D0000}"/>
    <cellStyle name="Input 4 4 4 3 6" xfId="15793" xr:uid="{00000000-0005-0000-0000-0000A13D0000}"/>
    <cellStyle name="Input 4 4 4 4" xfId="15794" xr:uid="{00000000-0005-0000-0000-0000A23D0000}"/>
    <cellStyle name="Input 4 4 4 4 2" xfId="15795" xr:uid="{00000000-0005-0000-0000-0000A33D0000}"/>
    <cellStyle name="Input 4 4 4 4 3" xfId="15796" xr:uid="{00000000-0005-0000-0000-0000A43D0000}"/>
    <cellStyle name="Input 4 4 4 4 4" xfId="15797" xr:uid="{00000000-0005-0000-0000-0000A53D0000}"/>
    <cellStyle name="Input 4 4 4 5" xfId="15798" xr:uid="{00000000-0005-0000-0000-0000A63D0000}"/>
    <cellStyle name="Input 4 4 4 5 2" xfId="15799" xr:uid="{00000000-0005-0000-0000-0000A73D0000}"/>
    <cellStyle name="Input 4 4 4 5 3" xfId="15800" xr:uid="{00000000-0005-0000-0000-0000A83D0000}"/>
    <cellStyle name="Input 4 4 4 5 4" xfId="15801" xr:uid="{00000000-0005-0000-0000-0000A93D0000}"/>
    <cellStyle name="Input 4 4 4 6" xfId="15802" xr:uid="{00000000-0005-0000-0000-0000AA3D0000}"/>
    <cellStyle name="Input 4 4 4 7" xfId="15803" xr:uid="{00000000-0005-0000-0000-0000AB3D0000}"/>
    <cellStyle name="Input 4 4 4 8" xfId="15804" xr:uid="{00000000-0005-0000-0000-0000AC3D0000}"/>
    <cellStyle name="Input 4 4 5" xfId="15805" xr:uid="{00000000-0005-0000-0000-0000AD3D0000}"/>
    <cellStyle name="Input 4 4 5 10" xfId="15806" xr:uid="{00000000-0005-0000-0000-0000AE3D0000}"/>
    <cellStyle name="Input 4 4 5 2" xfId="15807" xr:uid="{00000000-0005-0000-0000-0000AF3D0000}"/>
    <cellStyle name="Input 4 4 5 2 2" xfId="15808" xr:uid="{00000000-0005-0000-0000-0000B03D0000}"/>
    <cellStyle name="Input 4 4 5 2 2 2" xfId="15809" xr:uid="{00000000-0005-0000-0000-0000B13D0000}"/>
    <cellStyle name="Input 4 4 5 2 2 3" xfId="15810" xr:uid="{00000000-0005-0000-0000-0000B23D0000}"/>
    <cellStyle name="Input 4 4 5 2 2 4" xfId="15811" xr:uid="{00000000-0005-0000-0000-0000B33D0000}"/>
    <cellStyle name="Input 4 4 5 2 3" xfId="15812" xr:uid="{00000000-0005-0000-0000-0000B43D0000}"/>
    <cellStyle name="Input 4 4 5 2 4" xfId="15813" xr:uid="{00000000-0005-0000-0000-0000B53D0000}"/>
    <cellStyle name="Input 4 4 5 2 5" xfId="15814" xr:uid="{00000000-0005-0000-0000-0000B63D0000}"/>
    <cellStyle name="Input 4 4 5 2 6" xfId="15815" xr:uid="{00000000-0005-0000-0000-0000B73D0000}"/>
    <cellStyle name="Input 4 4 5 3" xfId="15816" xr:uid="{00000000-0005-0000-0000-0000B83D0000}"/>
    <cellStyle name="Input 4 4 5 3 2" xfId="15817" xr:uid="{00000000-0005-0000-0000-0000B93D0000}"/>
    <cellStyle name="Input 4 4 5 3 2 2" xfId="15818" xr:uid="{00000000-0005-0000-0000-0000BA3D0000}"/>
    <cellStyle name="Input 4 4 5 3 2 3" xfId="15819" xr:uid="{00000000-0005-0000-0000-0000BB3D0000}"/>
    <cellStyle name="Input 4 4 5 3 2 4" xfId="15820" xr:uid="{00000000-0005-0000-0000-0000BC3D0000}"/>
    <cellStyle name="Input 4 4 5 3 3" xfId="15821" xr:uid="{00000000-0005-0000-0000-0000BD3D0000}"/>
    <cellStyle name="Input 4 4 5 3 4" xfId="15822" xr:uid="{00000000-0005-0000-0000-0000BE3D0000}"/>
    <cellStyle name="Input 4 4 5 3 5" xfId="15823" xr:uid="{00000000-0005-0000-0000-0000BF3D0000}"/>
    <cellStyle name="Input 4 4 5 3 6" xfId="15824" xr:uid="{00000000-0005-0000-0000-0000C03D0000}"/>
    <cellStyle name="Input 4 4 5 4" xfId="15825" xr:uid="{00000000-0005-0000-0000-0000C13D0000}"/>
    <cellStyle name="Input 4 4 5 4 2" xfId="15826" xr:uid="{00000000-0005-0000-0000-0000C23D0000}"/>
    <cellStyle name="Input 4 4 5 4 2 2" xfId="15827" xr:uid="{00000000-0005-0000-0000-0000C33D0000}"/>
    <cellStyle name="Input 4 4 5 4 2 3" xfId="15828" xr:uid="{00000000-0005-0000-0000-0000C43D0000}"/>
    <cellStyle name="Input 4 4 5 4 2 4" xfId="15829" xr:uid="{00000000-0005-0000-0000-0000C53D0000}"/>
    <cellStyle name="Input 4 4 5 4 3" xfId="15830" xr:uid="{00000000-0005-0000-0000-0000C63D0000}"/>
    <cellStyle name="Input 4 4 5 4 4" xfId="15831" xr:uid="{00000000-0005-0000-0000-0000C73D0000}"/>
    <cellStyle name="Input 4 4 5 4 5" xfId="15832" xr:uid="{00000000-0005-0000-0000-0000C83D0000}"/>
    <cellStyle name="Input 4 4 5 4 6" xfId="15833" xr:uid="{00000000-0005-0000-0000-0000C93D0000}"/>
    <cellStyle name="Input 4 4 5 5" xfId="15834" xr:uid="{00000000-0005-0000-0000-0000CA3D0000}"/>
    <cellStyle name="Input 4 4 5 5 2" xfId="15835" xr:uid="{00000000-0005-0000-0000-0000CB3D0000}"/>
    <cellStyle name="Input 4 4 5 5 3" xfId="15836" xr:uid="{00000000-0005-0000-0000-0000CC3D0000}"/>
    <cellStyle name="Input 4 4 5 5 4" xfId="15837" xr:uid="{00000000-0005-0000-0000-0000CD3D0000}"/>
    <cellStyle name="Input 4 4 5 6" xfId="15838" xr:uid="{00000000-0005-0000-0000-0000CE3D0000}"/>
    <cellStyle name="Input 4 4 5 6 2" xfId="15839" xr:uid="{00000000-0005-0000-0000-0000CF3D0000}"/>
    <cellStyle name="Input 4 4 5 6 3" xfId="15840" xr:uid="{00000000-0005-0000-0000-0000D03D0000}"/>
    <cellStyle name="Input 4 4 5 6 4" xfId="15841" xr:uid="{00000000-0005-0000-0000-0000D13D0000}"/>
    <cellStyle name="Input 4 4 5 7" xfId="15842" xr:uid="{00000000-0005-0000-0000-0000D23D0000}"/>
    <cellStyle name="Input 4 4 5 8" xfId="15843" xr:uid="{00000000-0005-0000-0000-0000D33D0000}"/>
    <cellStyle name="Input 4 4 5 9" xfId="15844" xr:uid="{00000000-0005-0000-0000-0000D43D0000}"/>
    <cellStyle name="Input 4 4 6" xfId="15845" xr:uid="{00000000-0005-0000-0000-0000D53D0000}"/>
    <cellStyle name="Input 4 4 6 2" xfId="15846" xr:uid="{00000000-0005-0000-0000-0000D63D0000}"/>
    <cellStyle name="Input 4 4 6 2 2" xfId="15847" xr:uid="{00000000-0005-0000-0000-0000D73D0000}"/>
    <cellStyle name="Input 4 4 6 2 2 2" xfId="15848" xr:uid="{00000000-0005-0000-0000-0000D83D0000}"/>
    <cellStyle name="Input 4 4 6 2 2 3" xfId="15849" xr:uid="{00000000-0005-0000-0000-0000D93D0000}"/>
    <cellStyle name="Input 4 4 6 2 2 4" xfId="15850" xr:uid="{00000000-0005-0000-0000-0000DA3D0000}"/>
    <cellStyle name="Input 4 4 6 2 3" xfId="15851" xr:uid="{00000000-0005-0000-0000-0000DB3D0000}"/>
    <cellStyle name="Input 4 4 6 2 4" xfId="15852" xr:uid="{00000000-0005-0000-0000-0000DC3D0000}"/>
    <cellStyle name="Input 4 4 6 2 5" xfId="15853" xr:uid="{00000000-0005-0000-0000-0000DD3D0000}"/>
    <cellStyle name="Input 4 4 6 2 6" xfId="15854" xr:uid="{00000000-0005-0000-0000-0000DE3D0000}"/>
    <cellStyle name="Input 4 4 6 3" xfId="15855" xr:uid="{00000000-0005-0000-0000-0000DF3D0000}"/>
    <cellStyle name="Input 4 4 6 3 2" xfId="15856" xr:uid="{00000000-0005-0000-0000-0000E03D0000}"/>
    <cellStyle name="Input 4 4 6 3 2 2" xfId="15857" xr:uid="{00000000-0005-0000-0000-0000E13D0000}"/>
    <cellStyle name="Input 4 4 6 3 2 3" xfId="15858" xr:uid="{00000000-0005-0000-0000-0000E23D0000}"/>
    <cellStyle name="Input 4 4 6 3 2 4" xfId="15859" xr:uid="{00000000-0005-0000-0000-0000E33D0000}"/>
    <cellStyle name="Input 4 4 6 3 3" xfId="15860" xr:uid="{00000000-0005-0000-0000-0000E43D0000}"/>
    <cellStyle name="Input 4 4 6 3 4" xfId="15861" xr:uid="{00000000-0005-0000-0000-0000E53D0000}"/>
    <cellStyle name="Input 4 4 6 3 5" xfId="15862" xr:uid="{00000000-0005-0000-0000-0000E63D0000}"/>
    <cellStyle name="Input 4 4 6 3 6" xfId="15863" xr:uid="{00000000-0005-0000-0000-0000E73D0000}"/>
    <cellStyle name="Input 4 4 6 4" xfId="15864" xr:uid="{00000000-0005-0000-0000-0000E83D0000}"/>
    <cellStyle name="Input 4 4 6 4 2" xfId="15865" xr:uid="{00000000-0005-0000-0000-0000E93D0000}"/>
    <cellStyle name="Input 4 4 6 4 3" xfId="15866" xr:uid="{00000000-0005-0000-0000-0000EA3D0000}"/>
    <cellStyle name="Input 4 4 6 4 4" xfId="15867" xr:uid="{00000000-0005-0000-0000-0000EB3D0000}"/>
    <cellStyle name="Input 4 4 6 5" xfId="15868" xr:uid="{00000000-0005-0000-0000-0000EC3D0000}"/>
    <cellStyle name="Input 4 4 6 5 2" xfId="15869" xr:uid="{00000000-0005-0000-0000-0000ED3D0000}"/>
    <cellStyle name="Input 4 4 6 5 3" xfId="15870" xr:uid="{00000000-0005-0000-0000-0000EE3D0000}"/>
    <cellStyle name="Input 4 4 6 5 4" xfId="15871" xr:uid="{00000000-0005-0000-0000-0000EF3D0000}"/>
    <cellStyle name="Input 4 4 6 6" xfId="15872" xr:uid="{00000000-0005-0000-0000-0000F03D0000}"/>
    <cellStyle name="Input 4 4 6 7" xfId="15873" xr:uid="{00000000-0005-0000-0000-0000F13D0000}"/>
    <cellStyle name="Input 4 4 6 8" xfId="15874" xr:uid="{00000000-0005-0000-0000-0000F23D0000}"/>
    <cellStyle name="Input 4 4 7" xfId="15875" xr:uid="{00000000-0005-0000-0000-0000F33D0000}"/>
    <cellStyle name="Input 4 4 7 2" xfId="15876" xr:uid="{00000000-0005-0000-0000-0000F43D0000}"/>
    <cellStyle name="Input 4 4 7 2 2" xfId="15877" xr:uid="{00000000-0005-0000-0000-0000F53D0000}"/>
    <cellStyle name="Input 4 4 7 2 2 2" xfId="15878" xr:uid="{00000000-0005-0000-0000-0000F63D0000}"/>
    <cellStyle name="Input 4 4 7 2 2 3" xfId="15879" xr:uid="{00000000-0005-0000-0000-0000F73D0000}"/>
    <cellStyle name="Input 4 4 7 2 2 4" xfId="15880" xr:uid="{00000000-0005-0000-0000-0000F83D0000}"/>
    <cellStyle name="Input 4 4 7 2 3" xfId="15881" xr:uid="{00000000-0005-0000-0000-0000F93D0000}"/>
    <cellStyle name="Input 4 4 7 2 4" xfId="15882" xr:uid="{00000000-0005-0000-0000-0000FA3D0000}"/>
    <cellStyle name="Input 4 4 7 2 5" xfId="15883" xr:uid="{00000000-0005-0000-0000-0000FB3D0000}"/>
    <cellStyle name="Input 4 4 7 2 6" xfId="15884" xr:uid="{00000000-0005-0000-0000-0000FC3D0000}"/>
    <cellStyle name="Input 4 4 7 3" xfId="15885" xr:uid="{00000000-0005-0000-0000-0000FD3D0000}"/>
    <cellStyle name="Input 4 4 7 3 2" xfId="15886" xr:uid="{00000000-0005-0000-0000-0000FE3D0000}"/>
    <cellStyle name="Input 4 4 7 3 3" xfId="15887" xr:uid="{00000000-0005-0000-0000-0000FF3D0000}"/>
    <cellStyle name="Input 4 4 7 3 4" xfId="15888" xr:uid="{00000000-0005-0000-0000-0000003E0000}"/>
    <cellStyle name="Input 4 4 7 4" xfId="15889" xr:uid="{00000000-0005-0000-0000-0000013E0000}"/>
    <cellStyle name="Input 4 4 7 5" xfId="15890" xr:uid="{00000000-0005-0000-0000-0000023E0000}"/>
    <cellStyle name="Input 4 4 7 6" xfId="15891" xr:uid="{00000000-0005-0000-0000-0000033E0000}"/>
    <cellStyle name="Input 4 4 7 7" xfId="15892" xr:uid="{00000000-0005-0000-0000-0000043E0000}"/>
    <cellStyle name="Input 4 4 8" xfId="15893" xr:uid="{00000000-0005-0000-0000-0000053E0000}"/>
    <cellStyle name="Input 4 4 8 2" xfId="15894" xr:uid="{00000000-0005-0000-0000-0000063E0000}"/>
    <cellStyle name="Input 4 4 8 2 2" xfId="15895" xr:uid="{00000000-0005-0000-0000-0000073E0000}"/>
    <cellStyle name="Input 4 4 8 2 3" xfId="15896" xr:uid="{00000000-0005-0000-0000-0000083E0000}"/>
    <cellStyle name="Input 4 4 8 2 4" xfId="15897" xr:uid="{00000000-0005-0000-0000-0000093E0000}"/>
    <cellStyle name="Input 4 4 8 3" xfId="15898" xr:uid="{00000000-0005-0000-0000-00000A3E0000}"/>
    <cellStyle name="Input 4 4 8 4" xfId="15899" xr:uid="{00000000-0005-0000-0000-00000B3E0000}"/>
    <cellStyle name="Input 4 4 8 5" xfId="15900" xr:uid="{00000000-0005-0000-0000-00000C3E0000}"/>
    <cellStyle name="Input 4 4 8 6" xfId="15901" xr:uid="{00000000-0005-0000-0000-00000D3E0000}"/>
    <cellStyle name="Input 4 4 9" xfId="15902" xr:uid="{00000000-0005-0000-0000-00000E3E0000}"/>
    <cellStyle name="Input 4 4 9 2" xfId="15903" xr:uid="{00000000-0005-0000-0000-00000F3E0000}"/>
    <cellStyle name="Input 4 4 9 2 2" xfId="15904" xr:uid="{00000000-0005-0000-0000-0000103E0000}"/>
    <cellStyle name="Input 4 4 9 2 3" xfId="15905" xr:uid="{00000000-0005-0000-0000-0000113E0000}"/>
    <cellStyle name="Input 4 4 9 2 4" xfId="15906" xr:uid="{00000000-0005-0000-0000-0000123E0000}"/>
    <cellStyle name="Input 4 4 9 3" xfId="15907" xr:uid="{00000000-0005-0000-0000-0000133E0000}"/>
    <cellStyle name="Input 4 4 9 4" xfId="15908" xr:uid="{00000000-0005-0000-0000-0000143E0000}"/>
    <cellStyle name="Input 4 4 9 5" xfId="15909" xr:uid="{00000000-0005-0000-0000-0000153E0000}"/>
    <cellStyle name="Input 4 4 9 6" xfId="15910" xr:uid="{00000000-0005-0000-0000-0000163E0000}"/>
    <cellStyle name="Input 4 5" xfId="15911" xr:uid="{00000000-0005-0000-0000-0000173E0000}"/>
    <cellStyle name="Input 4 5 2" xfId="15912" xr:uid="{00000000-0005-0000-0000-0000183E0000}"/>
    <cellStyle name="Input 4 5 2 2" xfId="15913" xr:uid="{00000000-0005-0000-0000-0000193E0000}"/>
    <cellStyle name="Input 4 5 2 3" xfId="15914" xr:uid="{00000000-0005-0000-0000-00001A3E0000}"/>
    <cellStyle name="Input 4 5 2 4" xfId="15915" xr:uid="{00000000-0005-0000-0000-00001B3E0000}"/>
    <cellStyle name="Input 4 5 3" xfId="15916" xr:uid="{00000000-0005-0000-0000-00001C3E0000}"/>
    <cellStyle name="Input 4 5 4" xfId="15917" xr:uid="{00000000-0005-0000-0000-00001D3E0000}"/>
    <cellStyle name="Input 4 5 5" xfId="15918" xr:uid="{00000000-0005-0000-0000-00001E3E0000}"/>
    <cellStyle name="Input 4 5 6" xfId="15919" xr:uid="{00000000-0005-0000-0000-00001F3E0000}"/>
    <cellStyle name="Input 4 6" xfId="15920" xr:uid="{00000000-0005-0000-0000-0000203E0000}"/>
    <cellStyle name="Input 4 6 2" xfId="15921" xr:uid="{00000000-0005-0000-0000-0000213E0000}"/>
    <cellStyle name="Input 4 6 3" xfId="15922" xr:uid="{00000000-0005-0000-0000-0000223E0000}"/>
    <cellStyle name="Input 4 6 4" xfId="15923" xr:uid="{00000000-0005-0000-0000-0000233E0000}"/>
    <cellStyle name="Input 4 7" xfId="15924" xr:uid="{00000000-0005-0000-0000-0000243E0000}"/>
    <cellStyle name="Input 4 8" xfId="15925" xr:uid="{00000000-0005-0000-0000-0000253E0000}"/>
    <cellStyle name="Input 4 9" xfId="15926" xr:uid="{00000000-0005-0000-0000-0000263E0000}"/>
    <cellStyle name="Input 5" xfId="15927" xr:uid="{00000000-0005-0000-0000-0000273E0000}"/>
    <cellStyle name="Input 5 2" xfId="15928" xr:uid="{00000000-0005-0000-0000-0000283E0000}"/>
    <cellStyle name="Input 5 2 10" xfId="15929" xr:uid="{00000000-0005-0000-0000-0000293E0000}"/>
    <cellStyle name="Input 5 2 10 2" xfId="15930" xr:uid="{00000000-0005-0000-0000-00002A3E0000}"/>
    <cellStyle name="Input 5 2 10 3" xfId="15931" xr:uid="{00000000-0005-0000-0000-00002B3E0000}"/>
    <cellStyle name="Input 5 2 10 4" xfId="15932" xr:uid="{00000000-0005-0000-0000-00002C3E0000}"/>
    <cellStyle name="Input 5 2 11" xfId="15933" xr:uid="{00000000-0005-0000-0000-00002D3E0000}"/>
    <cellStyle name="Input 5 2 11 2" xfId="15934" xr:uid="{00000000-0005-0000-0000-00002E3E0000}"/>
    <cellStyle name="Input 5 2 11 3" xfId="15935" xr:uid="{00000000-0005-0000-0000-00002F3E0000}"/>
    <cellStyle name="Input 5 2 11 4" xfId="15936" xr:uid="{00000000-0005-0000-0000-0000303E0000}"/>
    <cellStyle name="Input 5 2 12" xfId="15937" xr:uid="{00000000-0005-0000-0000-0000313E0000}"/>
    <cellStyle name="Input 5 2 13" xfId="15938" xr:uid="{00000000-0005-0000-0000-0000323E0000}"/>
    <cellStyle name="Input 5 2 14" xfId="15939" xr:uid="{00000000-0005-0000-0000-0000333E0000}"/>
    <cellStyle name="Input 5 2 2" xfId="15940" xr:uid="{00000000-0005-0000-0000-0000343E0000}"/>
    <cellStyle name="Input 5 2 2 2" xfId="15941" xr:uid="{00000000-0005-0000-0000-0000353E0000}"/>
    <cellStyle name="Input 5 2 2 2 2" xfId="15942" xr:uid="{00000000-0005-0000-0000-0000363E0000}"/>
    <cellStyle name="Input 5 2 2 2 2 2" xfId="15943" xr:uid="{00000000-0005-0000-0000-0000373E0000}"/>
    <cellStyle name="Input 5 2 2 2 2 2 2" xfId="15944" xr:uid="{00000000-0005-0000-0000-0000383E0000}"/>
    <cellStyle name="Input 5 2 2 2 2 2 3" xfId="15945" xr:uid="{00000000-0005-0000-0000-0000393E0000}"/>
    <cellStyle name="Input 5 2 2 2 2 2 4" xfId="15946" xr:uid="{00000000-0005-0000-0000-00003A3E0000}"/>
    <cellStyle name="Input 5 2 2 2 2 3" xfId="15947" xr:uid="{00000000-0005-0000-0000-00003B3E0000}"/>
    <cellStyle name="Input 5 2 2 2 2 4" xfId="15948" xr:uid="{00000000-0005-0000-0000-00003C3E0000}"/>
    <cellStyle name="Input 5 2 2 2 2 5" xfId="15949" xr:uid="{00000000-0005-0000-0000-00003D3E0000}"/>
    <cellStyle name="Input 5 2 2 2 2 6" xfId="15950" xr:uid="{00000000-0005-0000-0000-00003E3E0000}"/>
    <cellStyle name="Input 5 2 2 2 3" xfId="15951" xr:uid="{00000000-0005-0000-0000-00003F3E0000}"/>
    <cellStyle name="Input 5 2 2 2 3 2" xfId="15952" xr:uid="{00000000-0005-0000-0000-0000403E0000}"/>
    <cellStyle name="Input 5 2 2 2 3 3" xfId="15953" xr:uid="{00000000-0005-0000-0000-0000413E0000}"/>
    <cellStyle name="Input 5 2 2 2 3 4" xfId="15954" xr:uid="{00000000-0005-0000-0000-0000423E0000}"/>
    <cellStyle name="Input 5 2 2 2 4" xfId="15955" xr:uid="{00000000-0005-0000-0000-0000433E0000}"/>
    <cellStyle name="Input 5 2 2 2 5" xfId="15956" xr:uid="{00000000-0005-0000-0000-0000443E0000}"/>
    <cellStyle name="Input 5 2 2 2 6" xfId="15957" xr:uid="{00000000-0005-0000-0000-0000453E0000}"/>
    <cellStyle name="Input 5 2 2 2 7" xfId="15958" xr:uid="{00000000-0005-0000-0000-0000463E0000}"/>
    <cellStyle name="Input 5 2 2 3" xfId="15959" xr:uid="{00000000-0005-0000-0000-0000473E0000}"/>
    <cellStyle name="Input 5 2 2 3 2" xfId="15960" xr:uid="{00000000-0005-0000-0000-0000483E0000}"/>
    <cellStyle name="Input 5 2 2 3 2 2" xfId="15961" xr:uid="{00000000-0005-0000-0000-0000493E0000}"/>
    <cellStyle name="Input 5 2 2 3 2 3" xfId="15962" xr:uid="{00000000-0005-0000-0000-00004A3E0000}"/>
    <cellStyle name="Input 5 2 2 3 2 4" xfId="15963" xr:uid="{00000000-0005-0000-0000-00004B3E0000}"/>
    <cellStyle name="Input 5 2 2 3 3" xfId="15964" xr:uid="{00000000-0005-0000-0000-00004C3E0000}"/>
    <cellStyle name="Input 5 2 2 3 4" xfId="15965" xr:uid="{00000000-0005-0000-0000-00004D3E0000}"/>
    <cellStyle name="Input 5 2 2 3 5" xfId="15966" xr:uid="{00000000-0005-0000-0000-00004E3E0000}"/>
    <cellStyle name="Input 5 2 2 3 6" xfId="15967" xr:uid="{00000000-0005-0000-0000-00004F3E0000}"/>
    <cellStyle name="Input 5 2 2 4" xfId="15968" xr:uid="{00000000-0005-0000-0000-0000503E0000}"/>
    <cellStyle name="Input 5 2 2 4 2" xfId="15969" xr:uid="{00000000-0005-0000-0000-0000513E0000}"/>
    <cellStyle name="Input 5 2 2 4 2 2" xfId="15970" xr:uid="{00000000-0005-0000-0000-0000523E0000}"/>
    <cellStyle name="Input 5 2 2 4 2 3" xfId="15971" xr:uid="{00000000-0005-0000-0000-0000533E0000}"/>
    <cellStyle name="Input 5 2 2 4 2 4" xfId="15972" xr:uid="{00000000-0005-0000-0000-0000543E0000}"/>
    <cellStyle name="Input 5 2 2 4 3" xfId="15973" xr:uid="{00000000-0005-0000-0000-0000553E0000}"/>
    <cellStyle name="Input 5 2 2 4 4" xfId="15974" xr:uid="{00000000-0005-0000-0000-0000563E0000}"/>
    <cellStyle name="Input 5 2 2 4 5" xfId="15975" xr:uid="{00000000-0005-0000-0000-0000573E0000}"/>
    <cellStyle name="Input 5 2 2 4 6" xfId="15976" xr:uid="{00000000-0005-0000-0000-0000583E0000}"/>
    <cellStyle name="Input 5 2 2 5" xfId="15977" xr:uid="{00000000-0005-0000-0000-0000593E0000}"/>
    <cellStyle name="Input 5 2 2 5 2" xfId="15978" xr:uid="{00000000-0005-0000-0000-00005A3E0000}"/>
    <cellStyle name="Input 5 2 2 5 3" xfId="15979" xr:uid="{00000000-0005-0000-0000-00005B3E0000}"/>
    <cellStyle name="Input 5 2 2 5 4" xfId="15980" xr:uid="{00000000-0005-0000-0000-00005C3E0000}"/>
    <cellStyle name="Input 5 2 2 6" xfId="15981" xr:uid="{00000000-0005-0000-0000-00005D3E0000}"/>
    <cellStyle name="Input 5 2 2 6 2" xfId="15982" xr:uid="{00000000-0005-0000-0000-00005E3E0000}"/>
    <cellStyle name="Input 5 2 2 6 3" xfId="15983" xr:uid="{00000000-0005-0000-0000-00005F3E0000}"/>
    <cellStyle name="Input 5 2 2 6 4" xfId="15984" xr:uid="{00000000-0005-0000-0000-0000603E0000}"/>
    <cellStyle name="Input 5 2 2 7" xfId="15985" xr:uid="{00000000-0005-0000-0000-0000613E0000}"/>
    <cellStyle name="Input 5 2 2 8" xfId="15986" xr:uid="{00000000-0005-0000-0000-0000623E0000}"/>
    <cellStyle name="Input 5 2 2 9" xfId="15987" xr:uid="{00000000-0005-0000-0000-0000633E0000}"/>
    <cellStyle name="Input 5 2 3" xfId="15988" xr:uid="{00000000-0005-0000-0000-0000643E0000}"/>
    <cellStyle name="Input 5 2 3 2" xfId="15989" xr:uid="{00000000-0005-0000-0000-0000653E0000}"/>
    <cellStyle name="Input 5 2 3 2 2" xfId="15990" xr:uid="{00000000-0005-0000-0000-0000663E0000}"/>
    <cellStyle name="Input 5 2 3 2 2 2" xfId="15991" xr:uid="{00000000-0005-0000-0000-0000673E0000}"/>
    <cellStyle name="Input 5 2 3 2 2 3" xfId="15992" xr:uid="{00000000-0005-0000-0000-0000683E0000}"/>
    <cellStyle name="Input 5 2 3 2 2 4" xfId="15993" xr:uid="{00000000-0005-0000-0000-0000693E0000}"/>
    <cellStyle name="Input 5 2 3 2 3" xfId="15994" xr:uid="{00000000-0005-0000-0000-00006A3E0000}"/>
    <cellStyle name="Input 5 2 3 2 4" xfId="15995" xr:uid="{00000000-0005-0000-0000-00006B3E0000}"/>
    <cellStyle name="Input 5 2 3 2 5" xfId="15996" xr:uid="{00000000-0005-0000-0000-00006C3E0000}"/>
    <cellStyle name="Input 5 2 3 2 6" xfId="15997" xr:uid="{00000000-0005-0000-0000-00006D3E0000}"/>
    <cellStyle name="Input 5 2 3 3" xfId="15998" xr:uid="{00000000-0005-0000-0000-00006E3E0000}"/>
    <cellStyle name="Input 5 2 3 3 2" xfId="15999" xr:uid="{00000000-0005-0000-0000-00006F3E0000}"/>
    <cellStyle name="Input 5 2 3 3 2 2" xfId="16000" xr:uid="{00000000-0005-0000-0000-0000703E0000}"/>
    <cellStyle name="Input 5 2 3 3 2 3" xfId="16001" xr:uid="{00000000-0005-0000-0000-0000713E0000}"/>
    <cellStyle name="Input 5 2 3 3 2 4" xfId="16002" xr:uid="{00000000-0005-0000-0000-0000723E0000}"/>
    <cellStyle name="Input 5 2 3 3 3" xfId="16003" xr:uid="{00000000-0005-0000-0000-0000733E0000}"/>
    <cellStyle name="Input 5 2 3 3 4" xfId="16004" xr:uid="{00000000-0005-0000-0000-0000743E0000}"/>
    <cellStyle name="Input 5 2 3 3 5" xfId="16005" xr:uid="{00000000-0005-0000-0000-0000753E0000}"/>
    <cellStyle name="Input 5 2 3 3 6" xfId="16006" xr:uid="{00000000-0005-0000-0000-0000763E0000}"/>
    <cellStyle name="Input 5 2 3 4" xfId="16007" xr:uid="{00000000-0005-0000-0000-0000773E0000}"/>
    <cellStyle name="Input 5 2 3 4 2" xfId="16008" xr:uid="{00000000-0005-0000-0000-0000783E0000}"/>
    <cellStyle name="Input 5 2 3 4 3" xfId="16009" xr:uid="{00000000-0005-0000-0000-0000793E0000}"/>
    <cellStyle name="Input 5 2 3 4 4" xfId="16010" xr:uid="{00000000-0005-0000-0000-00007A3E0000}"/>
    <cellStyle name="Input 5 2 3 5" xfId="16011" xr:uid="{00000000-0005-0000-0000-00007B3E0000}"/>
    <cellStyle name="Input 5 2 3 5 2" xfId="16012" xr:uid="{00000000-0005-0000-0000-00007C3E0000}"/>
    <cellStyle name="Input 5 2 3 5 3" xfId="16013" xr:uid="{00000000-0005-0000-0000-00007D3E0000}"/>
    <cellStyle name="Input 5 2 3 5 4" xfId="16014" xr:uid="{00000000-0005-0000-0000-00007E3E0000}"/>
    <cellStyle name="Input 5 2 3 6" xfId="16015" xr:uid="{00000000-0005-0000-0000-00007F3E0000}"/>
    <cellStyle name="Input 5 2 3 7" xfId="16016" xr:uid="{00000000-0005-0000-0000-0000803E0000}"/>
    <cellStyle name="Input 5 2 3 8" xfId="16017" xr:uid="{00000000-0005-0000-0000-0000813E0000}"/>
    <cellStyle name="Input 5 2 4" xfId="16018" xr:uid="{00000000-0005-0000-0000-0000823E0000}"/>
    <cellStyle name="Input 5 2 4 2" xfId="16019" xr:uid="{00000000-0005-0000-0000-0000833E0000}"/>
    <cellStyle name="Input 5 2 4 2 2" xfId="16020" xr:uid="{00000000-0005-0000-0000-0000843E0000}"/>
    <cellStyle name="Input 5 2 4 2 2 2" xfId="16021" xr:uid="{00000000-0005-0000-0000-0000853E0000}"/>
    <cellStyle name="Input 5 2 4 2 2 3" xfId="16022" xr:uid="{00000000-0005-0000-0000-0000863E0000}"/>
    <cellStyle name="Input 5 2 4 2 2 4" xfId="16023" xr:uid="{00000000-0005-0000-0000-0000873E0000}"/>
    <cellStyle name="Input 5 2 4 2 3" xfId="16024" xr:uid="{00000000-0005-0000-0000-0000883E0000}"/>
    <cellStyle name="Input 5 2 4 2 4" xfId="16025" xr:uid="{00000000-0005-0000-0000-0000893E0000}"/>
    <cellStyle name="Input 5 2 4 2 5" xfId="16026" xr:uid="{00000000-0005-0000-0000-00008A3E0000}"/>
    <cellStyle name="Input 5 2 4 2 6" xfId="16027" xr:uid="{00000000-0005-0000-0000-00008B3E0000}"/>
    <cellStyle name="Input 5 2 4 3" xfId="16028" xr:uid="{00000000-0005-0000-0000-00008C3E0000}"/>
    <cellStyle name="Input 5 2 4 3 2" xfId="16029" xr:uid="{00000000-0005-0000-0000-00008D3E0000}"/>
    <cellStyle name="Input 5 2 4 3 2 2" xfId="16030" xr:uid="{00000000-0005-0000-0000-00008E3E0000}"/>
    <cellStyle name="Input 5 2 4 3 2 3" xfId="16031" xr:uid="{00000000-0005-0000-0000-00008F3E0000}"/>
    <cellStyle name="Input 5 2 4 3 2 4" xfId="16032" xr:uid="{00000000-0005-0000-0000-0000903E0000}"/>
    <cellStyle name="Input 5 2 4 3 3" xfId="16033" xr:uid="{00000000-0005-0000-0000-0000913E0000}"/>
    <cellStyle name="Input 5 2 4 3 4" xfId="16034" xr:uid="{00000000-0005-0000-0000-0000923E0000}"/>
    <cellStyle name="Input 5 2 4 3 5" xfId="16035" xr:uid="{00000000-0005-0000-0000-0000933E0000}"/>
    <cellStyle name="Input 5 2 4 3 6" xfId="16036" xr:uid="{00000000-0005-0000-0000-0000943E0000}"/>
    <cellStyle name="Input 5 2 4 4" xfId="16037" xr:uid="{00000000-0005-0000-0000-0000953E0000}"/>
    <cellStyle name="Input 5 2 4 4 2" xfId="16038" xr:uid="{00000000-0005-0000-0000-0000963E0000}"/>
    <cellStyle name="Input 5 2 4 4 3" xfId="16039" xr:uid="{00000000-0005-0000-0000-0000973E0000}"/>
    <cellStyle name="Input 5 2 4 4 4" xfId="16040" xr:uid="{00000000-0005-0000-0000-0000983E0000}"/>
    <cellStyle name="Input 5 2 4 5" xfId="16041" xr:uid="{00000000-0005-0000-0000-0000993E0000}"/>
    <cellStyle name="Input 5 2 4 5 2" xfId="16042" xr:uid="{00000000-0005-0000-0000-00009A3E0000}"/>
    <cellStyle name="Input 5 2 4 5 3" xfId="16043" xr:uid="{00000000-0005-0000-0000-00009B3E0000}"/>
    <cellStyle name="Input 5 2 4 5 4" xfId="16044" xr:uid="{00000000-0005-0000-0000-00009C3E0000}"/>
    <cellStyle name="Input 5 2 4 6" xfId="16045" xr:uid="{00000000-0005-0000-0000-00009D3E0000}"/>
    <cellStyle name="Input 5 2 4 7" xfId="16046" xr:uid="{00000000-0005-0000-0000-00009E3E0000}"/>
    <cellStyle name="Input 5 2 4 8" xfId="16047" xr:uid="{00000000-0005-0000-0000-00009F3E0000}"/>
    <cellStyle name="Input 5 2 5" xfId="16048" xr:uid="{00000000-0005-0000-0000-0000A03E0000}"/>
    <cellStyle name="Input 5 2 5 10" xfId="16049" xr:uid="{00000000-0005-0000-0000-0000A13E0000}"/>
    <cellStyle name="Input 5 2 5 2" xfId="16050" xr:uid="{00000000-0005-0000-0000-0000A23E0000}"/>
    <cellStyle name="Input 5 2 5 2 2" xfId="16051" xr:uid="{00000000-0005-0000-0000-0000A33E0000}"/>
    <cellStyle name="Input 5 2 5 2 2 2" xfId="16052" xr:uid="{00000000-0005-0000-0000-0000A43E0000}"/>
    <cellStyle name="Input 5 2 5 2 2 3" xfId="16053" xr:uid="{00000000-0005-0000-0000-0000A53E0000}"/>
    <cellStyle name="Input 5 2 5 2 2 4" xfId="16054" xr:uid="{00000000-0005-0000-0000-0000A63E0000}"/>
    <cellStyle name="Input 5 2 5 2 3" xfId="16055" xr:uid="{00000000-0005-0000-0000-0000A73E0000}"/>
    <cellStyle name="Input 5 2 5 2 4" xfId="16056" xr:uid="{00000000-0005-0000-0000-0000A83E0000}"/>
    <cellStyle name="Input 5 2 5 2 5" xfId="16057" xr:uid="{00000000-0005-0000-0000-0000A93E0000}"/>
    <cellStyle name="Input 5 2 5 2 6" xfId="16058" xr:uid="{00000000-0005-0000-0000-0000AA3E0000}"/>
    <cellStyle name="Input 5 2 5 3" xfId="16059" xr:uid="{00000000-0005-0000-0000-0000AB3E0000}"/>
    <cellStyle name="Input 5 2 5 3 2" xfId="16060" xr:uid="{00000000-0005-0000-0000-0000AC3E0000}"/>
    <cellStyle name="Input 5 2 5 3 2 2" xfId="16061" xr:uid="{00000000-0005-0000-0000-0000AD3E0000}"/>
    <cellStyle name="Input 5 2 5 3 2 3" xfId="16062" xr:uid="{00000000-0005-0000-0000-0000AE3E0000}"/>
    <cellStyle name="Input 5 2 5 3 2 4" xfId="16063" xr:uid="{00000000-0005-0000-0000-0000AF3E0000}"/>
    <cellStyle name="Input 5 2 5 3 3" xfId="16064" xr:uid="{00000000-0005-0000-0000-0000B03E0000}"/>
    <cellStyle name="Input 5 2 5 3 4" xfId="16065" xr:uid="{00000000-0005-0000-0000-0000B13E0000}"/>
    <cellStyle name="Input 5 2 5 3 5" xfId="16066" xr:uid="{00000000-0005-0000-0000-0000B23E0000}"/>
    <cellStyle name="Input 5 2 5 3 6" xfId="16067" xr:uid="{00000000-0005-0000-0000-0000B33E0000}"/>
    <cellStyle name="Input 5 2 5 4" xfId="16068" xr:uid="{00000000-0005-0000-0000-0000B43E0000}"/>
    <cellStyle name="Input 5 2 5 4 2" xfId="16069" xr:uid="{00000000-0005-0000-0000-0000B53E0000}"/>
    <cellStyle name="Input 5 2 5 4 2 2" xfId="16070" xr:uid="{00000000-0005-0000-0000-0000B63E0000}"/>
    <cellStyle name="Input 5 2 5 4 2 3" xfId="16071" xr:uid="{00000000-0005-0000-0000-0000B73E0000}"/>
    <cellStyle name="Input 5 2 5 4 2 4" xfId="16072" xr:uid="{00000000-0005-0000-0000-0000B83E0000}"/>
    <cellStyle name="Input 5 2 5 4 3" xfId="16073" xr:uid="{00000000-0005-0000-0000-0000B93E0000}"/>
    <cellStyle name="Input 5 2 5 4 4" xfId="16074" xr:uid="{00000000-0005-0000-0000-0000BA3E0000}"/>
    <cellStyle name="Input 5 2 5 4 5" xfId="16075" xr:uid="{00000000-0005-0000-0000-0000BB3E0000}"/>
    <cellStyle name="Input 5 2 5 4 6" xfId="16076" xr:uid="{00000000-0005-0000-0000-0000BC3E0000}"/>
    <cellStyle name="Input 5 2 5 5" xfId="16077" xr:uid="{00000000-0005-0000-0000-0000BD3E0000}"/>
    <cellStyle name="Input 5 2 5 5 2" xfId="16078" xr:uid="{00000000-0005-0000-0000-0000BE3E0000}"/>
    <cellStyle name="Input 5 2 5 5 3" xfId="16079" xr:uid="{00000000-0005-0000-0000-0000BF3E0000}"/>
    <cellStyle name="Input 5 2 5 5 4" xfId="16080" xr:uid="{00000000-0005-0000-0000-0000C03E0000}"/>
    <cellStyle name="Input 5 2 5 6" xfId="16081" xr:uid="{00000000-0005-0000-0000-0000C13E0000}"/>
    <cellStyle name="Input 5 2 5 6 2" xfId="16082" xr:uid="{00000000-0005-0000-0000-0000C23E0000}"/>
    <cellStyle name="Input 5 2 5 6 3" xfId="16083" xr:uid="{00000000-0005-0000-0000-0000C33E0000}"/>
    <cellStyle name="Input 5 2 5 6 4" xfId="16084" xr:uid="{00000000-0005-0000-0000-0000C43E0000}"/>
    <cellStyle name="Input 5 2 5 7" xfId="16085" xr:uid="{00000000-0005-0000-0000-0000C53E0000}"/>
    <cellStyle name="Input 5 2 5 8" xfId="16086" xr:uid="{00000000-0005-0000-0000-0000C63E0000}"/>
    <cellStyle name="Input 5 2 5 9" xfId="16087" xr:uid="{00000000-0005-0000-0000-0000C73E0000}"/>
    <cellStyle name="Input 5 2 6" xfId="16088" xr:uid="{00000000-0005-0000-0000-0000C83E0000}"/>
    <cellStyle name="Input 5 2 6 2" xfId="16089" xr:uid="{00000000-0005-0000-0000-0000C93E0000}"/>
    <cellStyle name="Input 5 2 6 2 2" xfId="16090" xr:uid="{00000000-0005-0000-0000-0000CA3E0000}"/>
    <cellStyle name="Input 5 2 6 2 2 2" xfId="16091" xr:uid="{00000000-0005-0000-0000-0000CB3E0000}"/>
    <cellStyle name="Input 5 2 6 2 2 3" xfId="16092" xr:uid="{00000000-0005-0000-0000-0000CC3E0000}"/>
    <cellStyle name="Input 5 2 6 2 2 4" xfId="16093" xr:uid="{00000000-0005-0000-0000-0000CD3E0000}"/>
    <cellStyle name="Input 5 2 6 2 3" xfId="16094" xr:uid="{00000000-0005-0000-0000-0000CE3E0000}"/>
    <cellStyle name="Input 5 2 6 2 4" xfId="16095" xr:uid="{00000000-0005-0000-0000-0000CF3E0000}"/>
    <cellStyle name="Input 5 2 6 2 5" xfId="16096" xr:uid="{00000000-0005-0000-0000-0000D03E0000}"/>
    <cellStyle name="Input 5 2 6 2 6" xfId="16097" xr:uid="{00000000-0005-0000-0000-0000D13E0000}"/>
    <cellStyle name="Input 5 2 6 3" xfId="16098" xr:uid="{00000000-0005-0000-0000-0000D23E0000}"/>
    <cellStyle name="Input 5 2 6 3 2" xfId="16099" xr:uid="{00000000-0005-0000-0000-0000D33E0000}"/>
    <cellStyle name="Input 5 2 6 3 2 2" xfId="16100" xr:uid="{00000000-0005-0000-0000-0000D43E0000}"/>
    <cellStyle name="Input 5 2 6 3 2 3" xfId="16101" xr:uid="{00000000-0005-0000-0000-0000D53E0000}"/>
    <cellStyle name="Input 5 2 6 3 2 4" xfId="16102" xr:uid="{00000000-0005-0000-0000-0000D63E0000}"/>
    <cellStyle name="Input 5 2 6 3 3" xfId="16103" xr:uid="{00000000-0005-0000-0000-0000D73E0000}"/>
    <cellStyle name="Input 5 2 6 3 4" xfId="16104" xr:uid="{00000000-0005-0000-0000-0000D83E0000}"/>
    <cellStyle name="Input 5 2 6 3 5" xfId="16105" xr:uid="{00000000-0005-0000-0000-0000D93E0000}"/>
    <cellStyle name="Input 5 2 6 3 6" xfId="16106" xr:uid="{00000000-0005-0000-0000-0000DA3E0000}"/>
    <cellStyle name="Input 5 2 6 4" xfId="16107" xr:uid="{00000000-0005-0000-0000-0000DB3E0000}"/>
    <cellStyle name="Input 5 2 6 4 2" xfId="16108" xr:uid="{00000000-0005-0000-0000-0000DC3E0000}"/>
    <cellStyle name="Input 5 2 6 4 3" xfId="16109" xr:uid="{00000000-0005-0000-0000-0000DD3E0000}"/>
    <cellStyle name="Input 5 2 6 4 4" xfId="16110" xr:uid="{00000000-0005-0000-0000-0000DE3E0000}"/>
    <cellStyle name="Input 5 2 6 5" xfId="16111" xr:uid="{00000000-0005-0000-0000-0000DF3E0000}"/>
    <cellStyle name="Input 5 2 6 5 2" xfId="16112" xr:uid="{00000000-0005-0000-0000-0000E03E0000}"/>
    <cellStyle name="Input 5 2 6 5 3" xfId="16113" xr:uid="{00000000-0005-0000-0000-0000E13E0000}"/>
    <cellStyle name="Input 5 2 6 5 4" xfId="16114" xr:uid="{00000000-0005-0000-0000-0000E23E0000}"/>
    <cellStyle name="Input 5 2 6 6" xfId="16115" xr:uid="{00000000-0005-0000-0000-0000E33E0000}"/>
    <cellStyle name="Input 5 2 6 7" xfId="16116" xr:uid="{00000000-0005-0000-0000-0000E43E0000}"/>
    <cellStyle name="Input 5 2 6 8" xfId="16117" xr:uid="{00000000-0005-0000-0000-0000E53E0000}"/>
    <cellStyle name="Input 5 2 7" xfId="16118" xr:uid="{00000000-0005-0000-0000-0000E63E0000}"/>
    <cellStyle name="Input 5 2 7 2" xfId="16119" xr:uid="{00000000-0005-0000-0000-0000E73E0000}"/>
    <cellStyle name="Input 5 2 7 2 2" xfId="16120" xr:uid="{00000000-0005-0000-0000-0000E83E0000}"/>
    <cellStyle name="Input 5 2 7 2 2 2" xfId="16121" xr:uid="{00000000-0005-0000-0000-0000E93E0000}"/>
    <cellStyle name="Input 5 2 7 2 2 3" xfId="16122" xr:uid="{00000000-0005-0000-0000-0000EA3E0000}"/>
    <cellStyle name="Input 5 2 7 2 2 4" xfId="16123" xr:uid="{00000000-0005-0000-0000-0000EB3E0000}"/>
    <cellStyle name="Input 5 2 7 2 3" xfId="16124" xr:uid="{00000000-0005-0000-0000-0000EC3E0000}"/>
    <cellStyle name="Input 5 2 7 2 4" xfId="16125" xr:uid="{00000000-0005-0000-0000-0000ED3E0000}"/>
    <cellStyle name="Input 5 2 7 2 5" xfId="16126" xr:uid="{00000000-0005-0000-0000-0000EE3E0000}"/>
    <cellStyle name="Input 5 2 7 2 6" xfId="16127" xr:uid="{00000000-0005-0000-0000-0000EF3E0000}"/>
    <cellStyle name="Input 5 2 7 3" xfId="16128" xr:uid="{00000000-0005-0000-0000-0000F03E0000}"/>
    <cellStyle name="Input 5 2 7 3 2" xfId="16129" xr:uid="{00000000-0005-0000-0000-0000F13E0000}"/>
    <cellStyle name="Input 5 2 7 3 3" xfId="16130" xr:uid="{00000000-0005-0000-0000-0000F23E0000}"/>
    <cellStyle name="Input 5 2 7 3 4" xfId="16131" xr:uid="{00000000-0005-0000-0000-0000F33E0000}"/>
    <cellStyle name="Input 5 2 7 4" xfId="16132" xr:uid="{00000000-0005-0000-0000-0000F43E0000}"/>
    <cellStyle name="Input 5 2 7 5" xfId="16133" xr:uid="{00000000-0005-0000-0000-0000F53E0000}"/>
    <cellStyle name="Input 5 2 7 6" xfId="16134" xr:uid="{00000000-0005-0000-0000-0000F63E0000}"/>
    <cellStyle name="Input 5 2 7 7" xfId="16135" xr:uid="{00000000-0005-0000-0000-0000F73E0000}"/>
    <cellStyle name="Input 5 2 8" xfId="16136" xr:uid="{00000000-0005-0000-0000-0000F83E0000}"/>
    <cellStyle name="Input 5 2 8 2" xfId="16137" xr:uid="{00000000-0005-0000-0000-0000F93E0000}"/>
    <cellStyle name="Input 5 2 8 2 2" xfId="16138" xr:uid="{00000000-0005-0000-0000-0000FA3E0000}"/>
    <cellStyle name="Input 5 2 8 2 3" xfId="16139" xr:uid="{00000000-0005-0000-0000-0000FB3E0000}"/>
    <cellStyle name="Input 5 2 8 2 4" xfId="16140" xr:uid="{00000000-0005-0000-0000-0000FC3E0000}"/>
    <cellStyle name="Input 5 2 8 3" xfId="16141" xr:uid="{00000000-0005-0000-0000-0000FD3E0000}"/>
    <cellStyle name="Input 5 2 8 4" xfId="16142" xr:uid="{00000000-0005-0000-0000-0000FE3E0000}"/>
    <cellStyle name="Input 5 2 8 5" xfId="16143" xr:uid="{00000000-0005-0000-0000-0000FF3E0000}"/>
    <cellStyle name="Input 5 2 8 6" xfId="16144" xr:uid="{00000000-0005-0000-0000-0000003F0000}"/>
    <cellStyle name="Input 5 2 9" xfId="16145" xr:uid="{00000000-0005-0000-0000-0000013F0000}"/>
    <cellStyle name="Input 5 2 9 2" xfId="16146" xr:uid="{00000000-0005-0000-0000-0000023F0000}"/>
    <cellStyle name="Input 5 2 9 2 2" xfId="16147" xr:uid="{00000000-0005-0000-0000-0000033F0000}"/>
    <cellStyle name="Input 5 2 9 2 3" xfId="16148" xr:uid="{00000000-0005-0000-0000-0000043F0000}"/>
    <cellStyle name="Input 5 2 9 2 4" xfId="16149" xr:uid="{00000000-0005-0000-0000-0000053F0000}"/>
    <cellStyle name="Input 5 2 9 3" xfId="16150" xr:uid="{00000000-0005-0000-0000-0000063F0000}"/>
    <cellStyle name="Input 5 2 9 4" xfId="16151" xr:uid="{00000000-0005-0000-0000-0000073F0000}"/>
    <cellStyle name="Input 5 2 9 5" xfId="16152" xr:uid="{00000000-0005-0000-0000-0000083F0000}"/>
    <cellStyle name="Input 5 2 9 6" xfId="16153" xr:uid="{00000000-0005-0000-0000-0000093F0000}"/>
    <cellStyle name="Input 5 3" xfId="16154" xr:uid="{00000000-0005-0000-0000-00000A3F0000}"/>
    <cellStyle name="Input 5 3 2" xfId="16155" xr:uid="{00000000-0005-0000-0000-00000B3F0000}"/>
    <cellStyle name="Input 5 3 2 2" xfId="16156" xr:uid="{00000000-0005-0000-0000-00000C3F0000}"/>
    <cellStyle name="Input 5 3 2 3" xfId="16157" xr:uid="{00000000-0005-0000-0000-00000D3F0000}"/>
    <cellStyle name="Input 5 3 2 4" xfId="16158" xr:uid="{00000000-0005-0000-0000-00000E3F0000}"/>
    <cellStyle name="Input 5 3 3" xfId="16159" xr:uid="{00000000-0005-0000-0000-00000F3F0000}"/>
    <cellStyle name="Input 5 3 4" xfId="16160" xr:uid="{00000000-0005-0000-0000-0000103F0000}"/>
    <cellStyle name="Input 5 3 5" xfId="16161" xr:uid="{00000000-0005-0000-0000-0000113F0000}"/>
    <cellStyle name="Input 5 3 6" xfId="16162" xr:uid="{00000000-0005-0000-0000-0000123F0000}"/>
    <cellStyle name="Input 5 4" xfId="16163" xr:uid="{00000000-0005-0000-0000-0000133F0000}"/>
    <cellStyle name="Input 5 4 2" xfId="16164" xr:uid="{00000000-0005-0000-0000-0000143F0000}"/>
    <cellStyle name="Input 5 4 3" xfId="16165" xr:uid="{00000000-0005-0000-0000-0000153F0000}"/>
    <cellStyle name="Input 5 4 4" xfId="16166" xr:uid="{00000000-0005-0000-0000-0000163F0000}"/>
    <cellStyle name="Input 5 5" xfId="16167" xr:uid="{00000000-0005-0000-0000-0000173F0000}"/>
    <cellStyle name="Input 5 6" xfId="16168" xr:uid="{00000000-0005-0000-0000-0000183F0000}"/>
    <cellStyle name="Input 5 7" xfId="16169" xr:uid="{00000000-0005-0000-0000-0000193F0000}"/>
    <cellStyle name="Input 6" xfId="16170" xr:uid="{00000000-0005-0000-0000-00001A3F0000}"/>
    <cellStyle name="Input 6 2" xfId="16171" xr:uid="{00000000-0005-0000-0000-00001B3F0000}"/>
    <cellStyle name="Input 6 2 10" xfId="16172" xr:uid="{00000000-0005-0000-0000-00001C3F0000}"/>
    <cellStyle name="Input 6 2 10 2" xfId="16173" xr:uid="{00000000-0005-0000-0000-00001D3F0000}"/>
    <cellStyle name="Input 6 2 10 3" xfId="16174" xr:uid="{00000000-0005-0000-0000-00001E3F0000}"/>
    <cellStyle name="Input 6 2 10 4" xfId="16175" xr:uid="{00000000-0005-0000-0000-00001F3F0000}"/>
    <cellStyle name="Input 6 2 11" xfId="16176" xr:uid="{00000000-0005-0000-0000-0000203F0000}"/>
    <cellStyle name="Input 6 2 11 2" xfId="16177" xr:uid="{00000000-0005-0000-0000-0000213F0000}"/>
    <cellStyle name="Input 6 2 11 3" xfId="16178" xr:uid="{00000000-0005-0000-0000-0000223F0000}"/>
    <cellStyle name="Input 6 2 11 4" xfId="16179" xr:uid="{00000000-0005-0000-0000-0000233F0000}"/>
    <cellStyle name="Input 6 2 12" xfId="16180" xr:uid="{00000000-0005-0000-0000-0000243F0000}"/>
    <cellStyle name="Input 6 2 13" xfId="16181" xr:uid="{00000000-0005-0000-0000-0000253F0000}"/>
    <cellStyle name="Input 6 2 14" xfId="16182" xr:uid="{00000000-0005-0000-0000-0000263F0000}"/>
    <cellStyle name="Input 6 2 2" xfId="16183" xr:uid="{00000000-0005-0000-0000-0000273F0000}"/>
    <cellStyle name="Input 6 2 2 2" xfId="16184" xr:uid="{00000000-0005-0000-0000-0000283F0000}"/>
    <cellStyle name="Input 6 2 2 2 2" xfId="16185" xr:uid="{00000000-0005-0000-0000-0000293F0000}"/>
    <cellStyle name="Input 6 2 2 2 2 2" xfId="16186" xr:uid="{00000000-0005-0000-0000-00002A3F0000}"/>
    <cellStyle name="Input 6 2 2 2 2 2 2" xfId="16187" xr:uid="{00000000-0005-0000-0000-00002B3F0000}"/>
    <cellStyle name="Input 6 2 2 2 2 2 3" xfId="16188" xr:uid="{00000000-0005-0000-0000-00002C3F0000}"/>
    <cellStyle name="Input 6 2 2 2 2 2 4" xfId="16189" xr:uid="{00000000-0005-0000-0000-00002D3F0000}"/>
    <cellStyle name="Input 6 2 2 2 2 3" xfId="16190" xr:uid="{00000000-0005-0000-0000-00002E3F0000}"/>
    <cellStyle name="Input 6 2 2 2 2 4" xfId="16191" xr:uid="{00000000-0005-0000-0000-00002F3F0000}"/>
    <cellStyle name="Input 6 2 2 2 2 5" xfId="16192" xr:uid="{00000000-0005-0000-0000-0000303F0000}"/>
    <cellStyle name="Input 6 2 2 2 2 6" xfId="16193" xr:uid="{00000000-0005-0000-0000-0000313F0000}"/>
    <cellStyle name="Input 6 2 2 2 3" xfId="16194" xr:uid="{00000000-0005-0000-0000-0000323F0000}"/>
    <cellStyle name="Input 6 2 2 2 3 2" xfId="16195" xr:uid="{00000000-0005-0000-0000-0000333F0000}"/>
    <cellStyle name="Input 6 2 2 2 3 3" xfId="16196" xr:uid="{00000000-0005-0000-0000-0000343F0000}"/>
    <cellStyle name="Input 6 2 2 2 3 4" xfId="16197" xr:uid="{00000000-0005-0000-0000-0000353F0000}"/>
    <cellStyle name="Input 6 2 2 2 4" xfId="16198" xr:uid="{00000000-0005-0000-0000-0000363F0000}"/>
    <cellStyle name="Input 6 2 2 2 5" xfId="16199" xr:uid="{00000000-0005-0000-0000-0000373F0000}"/>
    <cellStyle name="Input 6 2 2 2 6" xfId="16200" xr:uid="{00000000-0005-0000-0000-0000383F0000}"/>
    <cellStyle name="Input 6 2 2 2 7" xfId="16201" xr:uid="{00000000-0005-0000-0000-0000393F0000}"/>
    <cellStyle name="Input 6 2 2 3" xfId="16202" xr:uid="{00000000-0005-0000-0000-00003A3F0000}"/>
    <cellStyle name="Input 6 2 2 3 2" xfId="16203" xr:uid="{00000000-0005-0000-0000-00003B3F0000}"/>
    <cellStyle name="Input 6 2 2 3 2 2" xfId="16204" xr:uid="{00000000-0005-0000-0000-00003C3F0000}"/>
    <cellStyle name="Input 6 2 2 3 2 3" xfId="16205" xr:uid="{00000000-0005-0000-0000-00003D3F0000}"/>
    <cellStyle name="Input 6 2 2 3 2 4" xfId="16206" xr:uid="{00000000-0005-0000-0000-00003E3F0000}"/>
    <cellStyle name="Input 6 2 2 3 3" xfId="16207" xr:uid="{00000000-0005-0000-0000-00003F3F0000}"/>
    <cellStyle name="Input 6 2 2 3 4" xfId="16208" xr:uid="{00000000-0005-0000-0000-0000403F0000}"/>
    <cellStyle name="Input 6 2 2 3 5" xfId="16209" xr:uid="{00000000-0005-0000-0000-0000413F0000}"/>
    <cellStyle name="Input 6 2 2 3 6" xfId="16210" xr:uid="{00000000-0005-0000-0000-0000423F0000}"/>
    <cellStyle name="Input 6 2 2 4" xfId="16211" xr:uid="{00000000-0005-0000-0000-0000433F0000}"/>
    <cellStyle name="Input 6 2 2 4 2" xfId="16212" xr:uid="{00000000-0005-0000-0000-0000443F0000}"/>
    <cellStyle name="Input 6 2 2 4 2 2" xfId="16213" xr:uid="{00000000-0005-0000-0000-0000453F0000}"/>
    <cellStyle name="Input 6 2 2 4 2 3" xfId="16214" xr:uid="{00000000-0005-0000-0000-0000463F0000}"/>
    <cellStyle name="Input 6 2 2 4 2 4" xfId="16215" xr:uid="{00000000-0005-0000-0000-0000473F0000}"/>
    <cellStyle name="Input 6 2 2 4 3" xfId="16216" xr:uid="{00000000-0005-0000-0000-0000483F0000}"/>
    <cellStyle name="Input 6 2 2 4 4" xfId="16217" xr:uid="{00000000-0005-0000-0000-0000493F0000}"/>
    <cellStyle name="Input 6 2 2 4 5" xfId="16218" xr:uid="{00000000-0005-0000-0000-00004A3F0000}"/>
    <cellStyle name="Input 6 2 2 4 6" xfId="16219" xr:uid="{00000000-0005-0000-0000-00004B3F0000}"/>
    <cellStyle name="Input 6 2 2 5" xfId="16220" xr:uid="{00000000-0005-0000-0000-00004C3F0000}"/>
    <cellStyle name="Input 6 2 2 5 2" xfId="16221" xr:uid="{00000000-0005-0000-0000-00004D3F0000}"/>
    <cellStyle name="Input 6 2 2 5 3" xfId="16222" xr:uid="{00000000-0005-0000-0000-00004E3F0000}"/>
    <cellStyle name="Input 6 2 2 5 4" xfId="16223" xr:uid="{00000000-0005-0000-0000-00004F3F0000}"/>
    <cellStyle name="Input 6 2 2 6" xfId="16224" xr:uid="{00000000-0005-0000-0000-0000503F0000}"/>
    <cellStyle name="Input 6 2 2 6 2" xfId="16225" xr:uid="{00000000-0005-0000-0000-0000513F0000}"/>
    <cellStyle name="Input 6 2 2 6 3" xfId="16226" xr:uid="{00000000-0005-0000-0000-0000523F0000}"/>
    <cellStyle name="Input 6 2 2 6 4" xfId="16227" xr:uid="{00000000-0005-0000-0000-0000533F0000}"/>
    <cellStyle name="Input 6 2 2 7" xfId="16228" xr:uid="{00000000-0005-0000-0000-0000543F0000}"/>
    <cellStyle name="Input 6 2 2 8" xfId="16229" xr:uid="{00000000-0005-0000-0000-0000553F0000}"/>
    <cellStyle name="Input 6 2 2 9" xfId="16230" xr:uid="{00000000-0005-0000-0000-0000563F0000}"/>
    <cellStyle name="Input 6 2 3" xfId="16231" xr:uid="{00000000-0005-0000-0000-0000573F0000}"/>
    <cellStyle name="Input 6 2 3 2" xfId="16232" xr:uid="{00000000-0005-0000-0000-0000583F0000}"/>
    <cellStyle name="Input 6 2 3 2 2" xfId="16233" xr:uid="{00000000-0005-0000-0000-0000593F0000}"/>
    <cellStyle name="Input 6 2 3 2 2 2" xfId="16234" xr:uid="{00000000-0005-0000-0000-00005A3F0000}"/>
    <cellStyle name="Input 6 2 3 2 2 3" xfId="16235" xr:uid="{00000000-0005-0000-0000-00005B3F0000}"/>
    <cellStyle name="Input 6 2 3 2 2 4" xfId="16236" xr:uid="{00000000-0005-0000-0000-00005C3F0000}"/>
    <cellStyle name="Input 6 2 3 2 3" xfId="16237" xr:uid="{00000000-0005-0000-0000-00005D3F0000}"/>
    <cellStyle name="Input 6 2 3 2 4" xfId="16238" xr:uid="{00000000-0005-0000-0000-00005E3F0000}"/>
    <cellStyle name="Input 6 2 3 2 5" xfId="16239" xr:uid="{00000000-0005-0000-0000-00005F3F0000}"/>
    <cellStyle name="Input 6 2 3 2 6" xfId="16240" xr:uid="{00000000-0005-0000-0000-0000603F0000}"/>
    <cellStyle name="Input 6 2 3 3" xfId="16241" xr:uid="{00000000-0005-0000-0000-0000613F0000}"/>
    <cellStyle name="Input 6 2 3 3 2" xfId="16242" xr:uid="{00000000-0005-0000-0000-0000623F0000}"/>
    <cellStyle name="Input 6 2 3 3 2 2" xfId="16243" xr:uid="{00000000-0005-0000-0000-0000633F0000}"/>
    <cellStyle name="Input 6 2 3 3 2 3" xfId="16244" xr:uid="{00000000-0005-0000-0000-0000643F0000}"/>
    <cellStyle name="Input 6 2 3 3 2 4" xfId="16245" xr:uid="{00000000-0005-0000-0000-0000653F0000}"/>
    <cellStyle name="Input 6 2 3 3 3" xfId="16246" xr:uid="{00000000-0005-0000-0000-0000663F0000}"/>
    <cellStyle name="Input 6 2 3 3 4" xfId="16247" xr:uid="{00000000-0005-0000-0000-0000673F0000}"/>
    <cellStyle name="Input 6 2 3 3 5" xfId="16248" xr:uid="{00000000-0005-0000-0000-0000683F0000}"/>
    <cellStyle name="Input 6 2 3 3 6" xfId="16249" xr:uid="{00000000-0005-0000-0000-0000693F0000}"/>
    <cellStyle name="Input 6 2 3 4" xfId="16250" xr:uid="{00000000-0005-0000-0000-00006A3F0000}"/>
    <cellStyle name="Input 6 2 3 4 2" xfId="16251" xr:uid="{00000000-0005-0000-0000-00006B3F0000}"/>
    <cellStyle name="Input 6 2 3 4 3" xfId="16252" xr:uid="{00000000-0005-0000-0000-00006C3F0000}"/>
    <cellStyle name="Input 6 2 3 4 4" xfId="16253" xr:uid="{00000000-0005-0000-0000-00006D3F0000}"/>
    <cellStyle name="Input 6 2 3 5" xfId="16254" xr:uid="{00000000-0005-0000-0000-00006E3F0000}"/>
    <cellStyle name="Input 6 2 3 5 2" xfId="16255" xr:uid="{00000000-0005-0000-0000-00006F3F0000}"/>
    <cellStyle name="Input 6 2 3 5 3" xfId="16256" xr:uid="{00000000-0005-0000-0000-0000703F0000}"/>
    <cellStyle name="Input 6 2 3 5 4" xfId="16257" xr:uid="{00000000-0005-0000-0000-0000713F0000}"/>
    <cellStyle name="Input 6 2 3 6" xfId="16258" xr:uid="{00000000-0005-0000-0000-0000723F0000}"/>
    <cellStyle name="Input 6 2 3 7" xfId="16259" xr:uid="{00000000-0005-0000-0000-0000733F0000}"/>
    <cellStyle name="Input 6 2 3 8" xfId="16260" xr:uid="{00000000-0005-0000-0000-0000743F0000}"/>
    <cellStyle name="Input 6 2 4" xfId="16261" xr:uid="{00000000-0005-0000-0000-0000753F0000}"/>
    <cellStyle name="Input 6 2 4 2" xfId="16262" xr:uid="{00000000-0005-0000-0000-0000763F0000}"/>
    <cellStyle name="Input 6 2 4 2 2" xfId="16263" xr:uid="{00000000-0005-0000-0000-0000773F0000}"/>
    <cellStyle name="Input 6 2 4 2 2 2" xfId="16264" xr:uid="{00000000-0005-0000-0000-0000783F0000}"/>
    <cellStyle name="Input 6 2 4 2 2 3" xfId="16265" xr:uid="{00000000-0005-0000-0000-0000793F0000}"/>
    <cellStyle name="Input 6 2 4 2 2 4" xfId="16266" xr:uid="{00000000-0005-0000-0000-00007A3F0000}"/>
    <cellStyle name="Input 6 2 4 2 3" xfId="16267" xr:uid="{00000000-0005-0000-0000-00007B3F0000}"/>
    <cellStyle name="Input 6 2 4 2 4" xfId="16268" xr:uid="{00000000-0005-0000-0000-00007C3F0000}"/>
    <cellStyle name="Input 6 2 4 2 5" xfId="16269" xr:uid="{00000000-0005-0000-0000-00007D3F0000}"/>
    <cellStyle name="Input 6 2 4 2 6" xfId="16270" xr:uid="{00000000-0005-0000-0000-00007E3F0000}"/>
    <cellStyle name="Input 6 2 4 3" xfId="16271" xr:uid="{00000000-0005-0000-0000-00007F3F0000}"/>
    <cellStyle name="Input 6 2 4 3 2" xfId="16272" xr:uid="{00000000-0005-0000-0000-0000803F0000}"/>
    <cellStyle name="Input 6 2 4 3 2 2" xfId="16273" xr:uid="{00000000-0005-0000-0000-0000813F0000}"/>
    <cellStyle name="Input 6 2 4 3 2 3" xfId="16274" xr:uid="{00000000-0005-0000-0000-0000823F0000}"/>
    <cellStyle name="Input 6 2 4 3 2 4" xfId="16275" xr:uid="{00000000-0005-0000-0000-0000833F0000}"/>
    <cellStyle name="Input 6 2 4 3 3" xfId="16276" xr:uid="{00000000-0005-0000-0000-0000843F0000}"/>
    <cellStyle name="Input 6 2 4 3 4" xfId="16277" xr:uid="{00000000-0005-0000-0000-0000853F0000}"/>
    <cellStyle name="Input 6 2 4 3 5" xfId="16278" xr:uid="{00000000-0005-0000-0000-0000863F0000}"/>
    <cellStyle name="Input 6 2 4 3 6" xfId="16279" xr:uid="{00000000-0005-0000-0000-0000873F0000}"/>
    <cellStyle name="Input 6 2 4 4" xfId="16280" xr:uid="{00000000-0005-0000-0000-0000883F0000}"/>
    <cellStyle name="Input 6 2 4 4 2" xfId="16281" xr:uid="{00000000-0005-0000-0000-0000893F0000}"/>
    <cellStyle name="Input 6 2 4 4 3" xfId="16282" xr:uid="{00000000-0005-0000-0000-00008A3F0000}"/>
    <cellStyle name="Input 6 2 4 4 4" xfId="16283" xr:uid="{00000000-0005-0000-0000-00008B3F0000}"/>
    <cellStyle name="Input 6 2 4 5" xfId="16284" xr:uid="{00000000-0005-0000-0000-00008C3F0000}"/>
    <cellStyle name="Input 6 2 4 5 2" xfId="16285" xr:uid="{00000000-0005-0000-0000-00008D3F0000}"/>
    <cellStyle name="Input 6 2 4 5 3" xfId="16286" xr:uid="{00000000-0005-0000-0000-00008E3F0000}"/>
    <cellStyle name="Input 6 2 4 5 4" xfId="16287" xr:uid="{00000000-0005-0000-0000-00008F3F0000}"/>
    <cellStyle name="Input 6 2 4 6" xfId="16288" xr:uid="{00000000-0005-0000-0000-0000903F0000}"/>
    <cellStyle name="Input 6 2 4 7" xfId="16289" xr:uid="{00000000-0005-0000-0000-0000913F0000}"/>
    <cellStyle name="Input 6 2 4 8" xfId="16290" xr:uid="{00000000-0005-0000-0000-0000923F0000}"/>
    <cellStyle name="Input 6 2 5" xfId="16291" xr:uid="{00000000-0005-0000-0000-0000933F0000}"/>
    <cellStyle name="Input 6 2 5 10" xfId="16292" xr:uid="{00000000-0005-0000-0000-0000943F0000}"/>
    <cellStyle name="Input 6 2 5 2" xfId="16293" xr:uid="{00000000-0005-0000-0000-0000953F0000}"/>
    <cellStyle name="Input 6 2 5 2 2" xfId="16294" xr:uid="{00000000-0005-0000-0000-0000963F0000}"/>
    <cellStyle name="Input 6 2 5 2 2 2" xfId="16295" xr:uid="{00000000-0005-0000-0000-0000973F0000}"/>
    <cellStyle name="Input 6 2 5 2 2 3" xfId="16296" xr:uid="{00000000-0005-0000-0000-0000983F0000}"/>
    <cellStyle name="Input 6 2 5 2 2 4" xfId="16297" xr:uid="{00000000-0005-0000-0000-0000993F0000}"/>
    <cellStyle name="Input 6 2 5 2 3" xfId="16298" xr:uid="{00000000-0005-0000-0000-00009A3F0000}"/>
    <cellStyle name="Input 6 2 5 2 4" xfId="16299" xr:uid="{00000000-0005-0000-0000-00009B3F0000}"/>
    <cellStyle name="Input 6 2 5 2 5" xfId="16300" xr:uid="{00000000-0005-0000-0000-00009C3F0000}"/>
    <cellStyle name="Input 6 2 5 2 6" xfId="16301" xr:uid="{00000000-0005-0000-0000-00009D3F0000}"/>
    <cellStyle name="Input 6 2 5 3" xfId="16302" xr:uid="{00000000-0005-0000-0000-00009E3F0000}"/>
    <cellStyle name="Input 6 2 5 3 2" xfId="16303" xr:uid="{00000000-0005-0000-0000-00009F3F0000}"/>
    <cellStyle name="Input 6 2 5 3 2 2" xfId="16304" xr:uid="{00000000-0005-0000-0000-0000A03F0000}"/>
    <cellStyle name="Input 6 2 5 3 2 3" xfId="16305" xr:uid="{00000000-0005-0000-0000-0000A13F0000}"/>
    <cellStyle name="Input 6 2 5 3 2 4" xfId="16306" xr:uid="{00000000-0005-0000-0000-0000A23F0000}"/>
    <cellStyle name="Input 6 2 5 3 3" xfId="16307" xr:uid="{00000000-0005-0000-0000-0000A33F0000}"/>
    <cellStyle name="Input 6 2 5 3 4" xfId="16308" xr:uid="{00000000-0005-0000-0000-0000A43F0000}"/>
    <cellStyle name="Input 6 2 5 3 5" xfId="16309" xr:uid="{00000000-0005-0000-0000-0000A53F0000}"/>
    <cellStyle name="Input 6 2 5 3 6" xfId="16310" xr:uid="{00000000-0005-0000-0000-0000A63F0000}"/>
    <cellStyle name="Input 6 2 5 4" xfId="16311" xr:uid="{00000000-0005-0000-0000-0000A73F0000}"/>
    <cellStyle name="Input 6 2 5 4 2" xfId="16312" xr:uid="{00000000-0005-0000-0000-0000A83F0000}"/>
    <cellStyle name="Input 6 2 5 4 2 2" xfId="16313" xr:uid="{00000000-0005-0000-0000-0000A93F0000}"/>
    <cellStyle name="Input 6 2 5 4 2 3" xfId="16314" xr:uid="{00000000-0005-0000-0000-0000AA3F0000}"/>
    <cellStyle name="Input 6 2 5 4 2 4" xfId="16315" xr:uid="{00000000-0005-0000-0000-0000AB3F0000}"/>
    <cellStyle name="Input 6 2 5 4 3" xfId="16316" xr:uid="{00000000-0005-0000-0000-0000AC3F0000}"/>
    <cellStyle name="Input 6 2 5 4 4" xfId="16317" xr:uid="{00000000-0005-0000-0000-0000AD3F0000}"/>
    <cellStyle name="Input 6 2 5 4 5" xfId="16318" xr:uid="{00000000-0005-0000-0000-0000AE3F0000}"/>
    <cellStyle name="Input 6 2 5 4 6" xfId="16319" xr:uid="{00000000-0005-0000-0000-0000AF3F0000}"/>
    <cellStyle name="Input 6 2 5 5" xfId="16320" xr:uid="{00000000-0005-0000-0000-0000B03F0000}"/>
    <cellStyle name="Input 6 2 5 5 2" xfId="16321" xr:uid="{00000000-0005-0000-0000-0000B13F0000}"/>
    <cellStyle name="Input 6 2 5 5 3" xfId="16322" xr:uid="{00000000-0005-0000-0000-0000B23F0000}"/>
    <cellStyle name="Input 6 2 5 5 4" xfId="16323" xr:uid="{00000000-0005-0000-0000-0000B33F0000}"/>
    <cellStyle name="Input 6 2 5 6" xfId="16324" xr:uid="{00000000-0005-0000-0000-0000B43F0000}"/>
    <cellStyle name="Input 6 2 5 6 2" xfId="16325" xr:uid="{00000000-0005-0000-0000-0000B53F0000}"/>
    <cellStyle name="Input 6 2 5 6 3" xfId="16326" xr:uid="{00000000-0005-0000-0000-0000B63F0000}"/>
    <cellStyle name="Input 6 2 5 6 4" xfId="16327" xr:uid="{00000000-0005-0000-0000-0000B73F0000}"/>
    <cellStyle name="Input 6 2 5 7" xfId="16328" xr:uid="{00000000-0005-0000-0000-0000B83F0000}"/>
    <cellStyle name="Input 6 2 5 8" xfId="16329" xr:uid="{00000000-0005-0000-0000-0000B93F0000}"/>
    <cellStyle name="Input 6 2 5 9" xfId="16330" xr:uid="{00000000-0005-0000-0000-0000BA3F0000}"/>
    <cellStyle name="Input 6 2 6" xfId="16331" xr:uid="{00000000-0005-0000-0000-0000BB3F0000}"/>
    <cellStyle name="Input 6 2 6 2" xfId="16332" xr:uid="{00000000-0005-0000-0000-0000BC3F0000}"/>
    <cellStyle name="Input 6 2 6 2 2" xfId="16333" xr:uid="{00000000-0005-0000-0000-0000BD3F0000}"/>
    <cellStyle name="Input 6 2 6 2 2 2" xfId="16334" xr:uid="{00000000-0005-0000-0000-0000BE3F0000}"/>
    <cellStyle name="Input 6 2 6 2 2 3" xfId="16335" xr:uid="{00000000-0005-0000-0000-0000BF3F0000}"/>
    <cellStyle name="Input 6 2 6 2 2 4" xfId="16336" xr:uid="{00000000-0005-0000-0000-0000C03F0000}"/>
    <cellStyle name="Input 6 2 6 2 3" xfId="16337" xr:uid="{00000000-0005-0000-0000-0000C13F0000}"/>
    <cellStyle name="Input 6 2 6 2 4" xfId="16338" xr:uid="{00000000-0005-0000-0000-0000C23F0000}"/>
    <cellStyle name="Input 6 2 6 2 5" xfId="16339" xr:uid="{00000000-0005-0000-0000-0000C33F0000}"/>
    <cellStyle name="Input 6 2 6 2 6" xfId="16340" xr:uid="{00000000-0005-0000-0000-0000C43F0000}"/>
    <cellStyle name="Input 6 2 6 3" xfId="16341" xr:uid="{00000000-0005-0000-0000-0000C53F0000}"/>
    <cellStyle name="Input 6 2 6 3 2" xfId="16342" xr:uid="{00000000-0005-0000-0000-0000C63F0000}"/>
    <cellStyle name="Input 6 2 6 3 2 2" xfId="16343" xr:uid="{00000000-0005-0000-0000-0000C73F0000}"/>
    <cellStyle name="Input 6 2 6 3 2 3" xfId="16344" xr:uid="{00000000-0005-0000-0000-0000C83F0000}"/>
    <cellStyle name="Input 6 2 6 3 2 4" xfId="16345" xr:uid="{00000000-0005-0000-0000-0000C93F0000}"/>
    <cellStyle name="Input 6 2 6 3 3" xfId="16346" xr:uid="{00000000-0005-0000-0000-0000CA3F0000}"/>
    <cellStyle name="Input 6 2 6 3 4" xfId="16347" xr:uid="{00000000-0005-0000-0000-0000CB3F0000}"/>
    <cellStyle name="Input 6 2 6 3 5" xfId="16348" xr:uid="{00000000-0005-0000-0000-0000CC3F0000}"/>
    <cellStyle name="Input 6 2 6 3 6" xfId="16349" xr:uid="{00000000-0005-0000-0000-0000CD3F0000}"/>
    <cellStyle name="Input 6 2 6 4" xfId="16350" xr:uid="{00000000-0005-0000-0000-0000CE3F0000}"/>
    <cellStyle name="Input 6 2 6 4 2" xfId="16351" xr:uid="{00000000-0005-0000-0000-0000CF3F0000}"/>
    <cellStyle name="Input 6 2 6 4 3" xfId="16352" xr:uid="{00000000-0005-0000-0000-0000D03F0000}"/>
    <cellStyle name="Input 6 2 6 4 4" xfId="16353" xr:uid="{00000000-0005-0000-0000-0000D13F0000}"/>
    <cellStyle name="Input 6 2 6 5" xfId="16354" xr:uid="{00000000-0005-0000-0000-0000D23F0000}"/>
    <cellStyle name="Input 6 2 6 5 2" xfId="16355" xr:uid="{00000000-0005-0000-0000-0000D33F0000}"/>
    <cellStyle name="Input 6 2 6 5 3" xfId="16356" xr:uid="{00000000-0005-0000-0000-0000D43F0000}"/>
    <cellStyle name="Input 6 2 6 5 4" xfId="16357" xr:uid="{00000000-0005-0000-0000-0000D53F0000}"/>
    <cellStyle name="Input 6 2 6 6" xfId="16358" xr:uid="{00000000-0005-0000-0000-0000D63F0000}"/>
    <cellStyle name="Input 6 2 6 7" xfId="16359" xr:uid="{00000000-0005-0000-0000-0000D73F0000}"/>
    <cellStyle name="Input 6 2 6 8" xfId="16360" xr:uid="{00000000-0005-0000-0000-0000D83F0000}"/>
    <cellStyle name="Input 6 2 7" xfId="16361" xr:uid="{00000000-0005-0000-0000-0000D93F0000}"/>
    <cellStyle name="Input 6 2 7 2" xfId="16362" xr:uid="{00000000-0005-0000-0000-0000DA3F0000}"/>
    <cellStyle name="Input 6 2 7 2 2" xfId="16363" xr:uid="{00000000-0005-0000-0000-0000DB3F0000}"/>
    <cellStyle name="Input 6 2 7 2 2 2" xfId="16364" xr:uid="{00000000-0005-0000-0000-0000DC3F0000}"/>
    <cellStyle name="Input 6 2 7 2 2 3" xfId="16365" xr:uid="{00000000-0005-0000-0000-0000DD3F0000}"/>
    <cellStyle name="Input 6 2 7 2 2 4" xfId="16366" xr:uid="{00000000-0005-0000-0000-0000DE3F0000}"/>
    <cellStyle name="Input 6 2 7 2 3" xfId="16367" xr:uid="{00000000-0005-0000-0000-0000DF3F0000}"/>
    <cellStyle name="Input 6 2 7 2 4" xfId="16368" xr:uid="{00000000-0005-0000-0000-0000E03F0000}"/>
    <cellStyle name="Input 6 2 7 2 5" xfId="16369" xr:uid="{00000000-0005-0000-0000-0000E13F0000}"/>
    <cellStyle name="Input 6 2 7 2 6" xfId="16370" xr:uid="{00000000-0005-0000-0000-0000E23F0000}"/>
    <cellStyle name="Input 6 2 7 3" xfId="16371" xr:uid="{00000000-0005-0000-0000-0000E33F0000}"/>
    <cellStyle name="Input 6 2 7 3 2" xfId="16372" xr:uid="{00000000-0005-0000-0000-0000E43F0000}"/>
    <cellStyle name="Input 6 2 7 3 3" xfId="16373" xr:uid="{00000000-0005-0000-0000-0000E53F0000}"/>
    <cellStyle name="Input 6 2 7 3 4" xfId="16374" xr:uid="{00000000-0005-0000-0000-0000E63F0000}"/>
    <cellStyle name="Input 6 2 7 4" xfId="16375" xr:uid="{00000000-0005-0000-0000-0000E73F0000}"/>
    <cellStyle name="Input 6 2 7 5" xfId="16376" xr:uid="{00000000-0005-0000-0000-0000E83F0000}"/>
    <cellStyle name="Input 6 2 7 6" xfId="16377" xr:uid="{00000000-0005-0000-0000-0000E93F0000}"/>
    <cellStyle name="Input 6 2 7 7" xfId="16378" xr:uid="{00000000-0005-0000-0000-0000EA3F0000}"/>
    <cellStyle name="Input 6 2 8" xfId="16379" xr:uid="{00000000-0005-0000-0000-0000EB3F0000}"/>
    <cellStyle name="Input 6 2 8 2" xfId="16380" xr:uid="{00000000-0005-0000-0000-0000EC3F0000}"/>
    <cellStyle name="Input 6 2 8 2 2" xfId="16381" xr:uid="{00000000-0005-0000-0000-0000ED3F0000}"/>
    <cellStyle name="Input 6 2 8 2 3" xfId="16382" xr:uid="{00000000-0005-0000-0000-0000EE3F0000}"/>
    <cellStyle name="Input 6 2 8 2 4" xfId="16383" xr:uid="{00000000-0005-0000-0000-0000EF3F0000}"/>
    <cellStyle name="Input 6 2 8 3" xfId="16384" xr:uid="{00000000-0005-0000-0000-0000F03F0000}"/>
    <cellStyle name="Input 6 2 8 4" xfId="16385" xr:uid="{00000000-0005-0000-0000-0000F13F0000}"/>
    <cellStyle name="Input 6 2 8 5" xfId="16386" xr:uid="{00000000-0005-0000-0000-0000F23F0000}"/>
    <cellStyle name="Input 6 2 8 6" xfId="16387" xr:uid="{00000000-0005-0000-0000-0000F33F0000}"/>
    <cellStyle name="Input 6 2 9" xfId="16388" xr:uid="{00000000-0005-0000-0000-0000F43F0000}"/>
    <cellStyle name="Input 6 2 9 2" xfId="16389" xr:uid="{00000000-0005-0000-0000-0000F53F0000}"/>
    <cellStyle name="Input 6 2 9 2 2" xfId="16390" xr:uid="{00000000-0005-0000-0000-0000F63F0000}"/>
    <cellStyle name="Input 6 2 9 2 3" xfId="16391" xr:uid="{00000000-0005-0000-0000-0000F73F0000}"/>
    <cellStyle name="Input 6 2 9 2 4" xfId="16392" xr:uid="{00000000-0005-0000-0000-0000F83F0000}"/>
    <cellStyle name="Input 6 2 9 3" xfId="16393" xr:uid="{00000000-0005-0000-0000-0000F93F0000}"/>
    <cellStyle name="Input 6 2 9 4" xfId="16394" xr:uid="{00000000-0005-0000-0000-0000FA3F0000}"/>
    <cellStyle name="Input 6 2 9 5" xfId="16395" xr:uid="{00000000-0005-0000-0000-0000FB3F0000}"/>
    <cellStyle name="Input 6 2 9 6" xfId="16396" xr:uid="{00000000-0005-0000-0000-0000FC3F0000}"/>
    <cellStyle name="Input 6 3" xfId="16397" xr:uid="{00000000-0005-0000-0000-0000FD3F0000}"/>
    <cellStyle name="Input 6 3 2" xfId="16398" xr:uid="{00000000-0005-0000-0000-0000FE3F0000}"/>
    <cellStyle name="Input 6 3 2 2" xfId="16399" xr:uid="{00000000-0005-0000-0000-0000FF3F0000}"/>
    <cellStyle name="Input 6 3 2 3" xfId="16400" xr:uid="{00000000-0005-0000-0000-000000400000}"/>
    <cellStyle name="Input 6 3 2 4" xfId="16401" xr:uid="{00000000-0005-0000-0000-000001400000}"/>
    <cellStyle name="Input 6 3 3" xfId="16402" xr:uid="{00000000-0005-0000-0000-000002400000}"/>
    <cellStyle name="Input 6 3 4" xfId="16403" xr:uid="{00000000-0005-0000-0000-000003400000}"/>
    <cellStyle name="Input 6 3 5" xfId="16404" xr:uid="{00000000-0005-0000-0000-000004400000}"/>
    <cellStyle name="Input 6 3 6" xfId="16405" xr:uid="{00000000-0005-0000-0000-000005400000}"/>
    <cellStyle name="Input 6 4" xfId="16406" xr:uid="{00000000-0005-0000-0000-000006400000}"/>
    <cellStyle name="Input 6 4 2" xfId="16407" xr:uid="{00000000-0005-0000-0000-000007400000}"/>
    <cellStyle name="Input 6 4 3" xfId="16408" xr:uid="{00000000-0005-0000-0000-000008400000}"/>
    <cellStyle name="Input 6 4 4" xfId="16409" xr:uid="{00000000-0005-0000-0000-000009400000}"/>
    <cellStyle name="Input 6 5" xfId="16410" xr:uid="{00000000-0005-0000-0000-00000A400000}"/>
    <cellStyle name="Input 6 6" xfId="16411" xr:uid="{00000000-0005-0000-0000-00000B400000}"/>
    <cellStyle name="Input 6 7" xfId="16412" xr:uid="{00000000-0005-0000-0000-00000C400000}"/>
    <cellStyle name="Input 7" xfId="16413" xr:uid="{00000000-0005-0000-0000-00000D400000}"/>
    <cellStyle name="Input 8" xfId="16414" xr:uid="{00000000-0005-0000-0000-00000E400000}"/>
    <cellStyle name="Input 9" xfId="16415" xr:uid="{00000000-0005-0000-0000-00000F400000}"/>
    <cellStyle name="LabelHighlights" xfId="16416" xr:uid="{00000000-0005-0000-0000-000010400000}"/>
    <cellStyle name="LabelsPresent" xfId="16417" xr:uid="{00000000-0005-0000-0000-000011400000}"/>
    <cellStyle name="Linked Cell 2" xfId="16418" xr:uid="{00000000-0005-0000-0000-000012400000}"/>
    <cellStyle name="Linked Cell 2 2" xfId="16419" xr:uid="{00000000-0005-0000-0000-000013400000}"/>
    <cellStyle name="Linked Cell 2 2 2" xfId="16420" xr:uid="{00000000-0005-0000-0000-000014400000}"/>
    <cellStyle name="Linked Cell 2 2 3" xfId="16421" xr:uid="{00000000-0005-0000-0000-000015400000}"/>
    <cellStyle name="Linked Cell 2 2 4" xfId="16422" xr:uid="{00000000-0005-0000-0000-000016400000}"/>
    <cellStyle name="Linked Cell 2 3" xfId="16423" xr:uid="{00000000-0005-0000-0000-000017400000}"/>
    <cellStyle name="Linked Cell 2 3 2" xfId="16424" xr:uid="{00000000-0005-0000-0000-000018400000}"/>
    <cellStyle name="Linked Cell 2 3 3" xfId="16425" xr:uid="{00000000-0005-0000-0000-000019400000}"/>
    <cellStyle name="Linked Cell 2 3 4" xfId="16426" xr:uid="{00000000-0005-0000-0000-00001A400000}"/>
    <cellStyle name="Linked Cell 2 4" xfId="16427" xr:uid="{00000000-0005-0000-0000-00001B400000}"/>
    <cellStyle name="Linked Cell 2 5" xfId="16428" xr:uid="{00000000-0005-0000-0000-00001C400000}"/>
    <cellStyle name="Linked Cell 2 6" xfId="16429" xr:uid="{00000000-0005-0000-0000-00001D400000}"/>
    <cellStyle name="Linked Cell 2 7" xfId="16430" xr:uid="{00000000-0005-0000-0000-00001E400000}"/>
    <cellStyle name="Linked Cell 2 8" xfId="16431" xr:uid="{00000000-0005-0000-0000-00001F400000}"/>
    <cellStyle name="Linked Cell 3" xfId="16432" xr:uid="{00000000-0005-0000-0000-000020400000}"/>
    <cellStyle name="Linked Cell 3 2" xfId="16433" xr:uid="{00000000-0005-0000-0000-000021400000}"/>
    <cellStyle name="Linked Cell 3 3" xfId="16434" xr:uid="{00000000-0005-0000-0000-000022400000}"/>
    <cellStyle name="Linked Cell 3 4" xfId="16435" xr:uid="{00000000-0005-0000-0000-000023400000}"/>
    <cellStyle name="Linked Cell 4" xfId="16436" xr:uid="{00000000-0005-0000-0000-000024400000}"/>
    <cellStyle name="Linked Cell 5" xfId="16437" xr:uid="{00000000-0005-0000-0000-000025400000}"/>
    <cellStyle name="Linked Cell 6" xfId="16438" xr:uid="{00000000-0005-0000-0000-000026400000}"/>
    <cellStyle name="Neutral 2" xfId="16439" xr:uid="{00000000-0005-0000-0000-000027400000}"/>
    <cellStyle name="Neutral 2 2" xfId="16440" xr:uid="{00000000-0005-0000-0000-000028400000}"/>
    <cellStyle name="Neutral 2 2 2" xfId="16441" xr:uid="{00000000-0005-0000-0000-000029400000}"/>
    <cellStyle name="Neutral 2 2 3" xfId="16442" xr:uid="{00000000-0005-0000-0000-00002A400000}"/>
    <cellStyle name="Neutral 2 2 4" xfId="16443" xr:uid="{00000000-0005-0000-0000-00002B400000}"/>
    <cellStyle name="Neutral 2 3" xfId="16444" xr:uid="{00000000-0005-0000-0000-00002C400000}"/>
    <cellStyle name="Neutral 2 3 2" xfId="16445" xr:uid="{00000000-0005-0000-0000-00002D400000}"/>
    <cellStyle name="Neutral 2 3 3" xfId="16446" xr:uid="{00000000-0005-0000-0000-00002E400000}"/>
    <cellStyle name="Neutral 2 3 4" xfId="16447" xr:uid="{00000000-0005-0000-0000-00002F400000}"/>
    <cellStyle name="Neutral 2 4" xfId="16448" xr:uid="{00000000-0005-0000-0000-000030400000}"/>
    <cellStyle name="Neutral 2 5" xfId="16449" xr:uid="{00000000-0005-0000-0000-000031400000}"/>
    <cellStyle name="Neutral 2 6" xfId="16450" xr:uid="{00000000-0005-0000-0000-000032400000}"/>
    <cellStyle name="Neutral 2 7" xfId="16451" xr:uid="{00000000-0005-0000-0000-000033400000}"/>
    <cellStyle name="Neutral 2 8" xfId="16452" xr:uid="{00000000-0005-0000-0000-000034400000}"/>
    <cellStyle name="Neutral 3" xfId="16453" xr:uid="{00000000-0005-0000-0000-000035400000}"/>
    <cellStyle name="Neutral 3 2" xfId="16454" xr:uid="{00000000-0005-0000-0000-000036400000}"/>
    <cellStyle name="Neutral 3 3" xfId="16455" xr:uid="{00000000-0005-0000-0000-000037400000}"/>
    <cellStyle name="Neutral 3 4" xfId="16456" xr:uid="{00000000-0005-0000-0000-000038400000}"/>
    <cellStyle name="Neutral 4" xfId="16457" xr:uid="{00000000-0005-0000-0000-000039400000}"/>
    <cellStyle name="Neutral 5" xfId="16458" xr:uid="{00000000-0005-0000-0000-00003A400000}"/>
    <cellStyle name="Neutral 6" xfId="16459" xr:uid="{00000000-0005-0000-0000-00003B400000}"/>
    <cellStyle name="NoCompareToValue" xfId="16460" xr:uid="{00000000-0005-0000-0000-00003C400000}"/>
    <cellStyle name="NoCompareToValue 2" xfId="16461" xr:uid="{00000000-0005-0000-0000-00003D400000}"/>
    <cellStyle name="NoCompareToValue 2 10" xfId="16462" xr:uid="{00000000-0005-0000-0000-00003E400000}"/>
    <cellStyle name="NoCompareToValue 2 10 2" xfId="16463" xr:uid="{00000000-0005-0000-0000-00003F400000}"/>
    <cellStyle name="NoCompareToValue 2 10 3" xfId="16464" xr:uid="{00000000-0005-0000-0000-000040400000}"/>
    <cellStyle name="NoCompareToValue 2 10 4" xfId="16465" xr:uid="{00000000-0005-0000-0000-000041400000}"/>
    <cellStyle name="NoCompareToValue 2 10 5" xfId="16466" xr:uid="{00000000-0005-0000-0000-000042400000}"/>
    <cellStyle name="NoCompareToValue 2 11" xfId="16467" xr:uid="{00000000-0005-0000-0000-000043400000}"/>
    <cellStyle name="NoCompareToValue 2 11 2" xfId="16468" xr:uid="{00000000-0005-0000-0000-000044400000}"/>
    <cellStyle name="NoCompareToValue 2 11 3" xfId="16469" xr:uid="{00000000-0005-0000-0000-000045400000}"/>
    <cellStyle name="NoCompareToValue 2 11 4" xfId="16470" xr:uid="{00000000-0005-0000-0000-000046400000}"/>
    <cellStyle name="NoCompareToValue 2 11 5" xfId="16471" xr:uid="{00000000-0005-0000-0000-000047400000}"/>
    <cellStyle name="NoCompareToValue 2 12" xfId="16472" xr:uid="{00000000-0005-0000-0000-000048400000}"/>
    <cellStyle name="NoCompareToValue 2 13" xfId="16473" xr:uid="{00000000-0005-0000-0000-000049400000}"/>
    <cellStyle name="NoCompareToValue 2 14" xfId="16474" xr:uid="{00000000-0005-0000-0000-00004A400000}"/>
    <cellStyle name="NoCompareToValue 2 2" xfId="16475" xr:uid="{00000000-0005-0000-0000-00004B400000}"/>
    <cellStyle name="NoCompareToValue 2 2 2" xfId="16476" xr:uid="{00000000-0005-0000-0000-00004C400000}"/>
    <cellStyle name="NoCompareToValue 2 2 2 2" xfId="16477" xr:uid="{00000000-0005-0000-0000-00004D400000}"/>
    <cellStyle name="NoCompareToValue 2 2 2 2 2" xfId="16478" xr:uid="{00000000-0005-0000-0000-00004E400000}"/>
    <cellStyle name="NoCompareToValue 2 2 2 2 2 2" xfId="16479" xr:uid="{00000000-0005-0000-0000-00004F400000}"/>
    <cellStyle name="NoCompareToValue 2 2 2 2 2 3" xfId="16480" xr:uid="{00000000-0005-0000-0000-000050400000}"/>
    <cellStyle name="NoCompareToValue 2 2 2 2 2 4" xfId="16481" xr:uid="{00000000-0005-0000-0000-000051400000}"/>
    <cellStyle name="NoCompareToValue 2 2 2 2 2 5" xfId="16482" xr:uid="{00000000-0005-0000-0000-000052400000}"/>
    <cellStyle name="NoCompareToValue 2 2 2 2 3" xfId="16483" xr:uid="{00000000-0005-0000-0000-000053400000}"/>
    <cellStyle name="NoCompareToValue 2 2 2 2 4" xfId="16484" xr:uid="{00000000-0005-0000-0000-000054400000}"/>
    <cellStyle name="NoCompareToValue 2 2 2 2 5" xfId="16485" xr:uid="{00000000-0005-0000-0000-000055400000}"/>
    <cellStyle name="NoCompareToValue 2 2 2 2 6" xfId="16486" xr:uid="{00000000-0005-0000-0000-000056400000}"/>
    <cellStyle name="NoCompareToValue 2 2 2 2 7" xfId="16487" xr:uid="{00000000-0005-0000-0000-000057400000}"/>
    <cellStyle name="NoCompareToValue 2 2 2 3" xfId="16488" xr:uid="{00000000-0005-0000-0000-000058400000}"/>
    <cellStyle name="NoCompareToValue 2 2 2 3 2" xfId="16489" xr:uid="{00000000-0005-0000-0000-000059400000}"/>
    <cellStyle name="NoCompareToValue 2 2 2 3 3" xfId="16490" xr:uid="{00000000-0005-0000-0000-00005A400000}"/>
    <cellStyle name="NoCompareToValue 2 2 2 3 4" xfId="16491" xr:uid="{00000000-0005-0000-0000-00005B400000}"/>
    <cellStyle name="NoCompareToValue 2 2 2 3 5" xfId="16492" xr:uid="{00000000-0005-0000-0000-00005C400000}"/>
    <cellStyle name="NoCompareToValue 2 2 2 4" xfId="16493" xr:uid="{00000000-0005-0000-0000-00005D400000}"/>
    <cellStyle name="NoCompareToValue 2 2 2 5" xfId="16494" xr:uid="{00000000-0005-0000-0000-00005E400000}"/>
    <cellStyle name="NoCompareToValue 2 2 2 6" xfId="16495" xr:uid="{00000000-0005-0000-0000-00005F400000}"/>
    <cellStyle name="NoCompareToValue 2 2 2 7" xfId="16496" xr:uid="{00000000-0005-0000-0000-000060400000}"/>
    <cellStyle name="NoCompareToValue 2 2 2 8" xfId="16497" xr:uid="{00000000-0005-0000-0000-000061400000}"/>
    <cellStyle name="NoCompareToValue 2 2 3" xfId="16498" xr:uid="{00000000-0005-0000-0000-000062400000}"/>
    <cellStyle name="NoCompareToValue 2 2 3 2" xfId="16499" xr:uid="{00000000-0005-0000-0000-000063400000}"/>
    <cellStyle name="NoCompareToValue 2 2 3 2 2" xfId="16500" xr:uid="{00000000-0005-0000-0000-000064400000}"/>
    <cellStyle name="NoCompareToValue 2 2 3 2 3" xfId="16501" xr:uid="{00000000-0005-0000-0000-000065400000}"/>
    <cellStyle name="NoCompareToValue 2 2 3 2 4" xfId="16502" xr:uid="{00000000-0005-0000-0000-000066400000}"/>
    <cellStyle name="NoCompareToValue 2 2 3 2 5" xfId="16503" xr:uid="{00000000-0005-0000-0000-000067400000}"/>
    <cellStyle name="NoCompareToValue 2 2 3 3" xfId="16504" xr:uid="{00000000-0005-0000-0000-000068400000}"/>
    <cellStyle name="NoCompareToValue 2 2 3 4" xfId="16505" xr:uid="{00000000-0005-0000-0000-000069400000}"/>
    <cellStyle name="NoCompareToValue 2 2 3 5" xfId="16506" xr:uid="{00000000-0005-0000-0000-00006A400000}"/>
    <cellStyle name="NoCompareToValue 2 2 3 6" xfId="16507" xr:uid="{00000000-0005-0000-0000-00006B400000}"/>
    <cellStyle name="NoCompareToValue 2 2 3 7" xfId="16508" xr:uid="{00000000-0005-0000-0000-00006C400000}"/>
    <cellStyle name="NoCompareToValue 2 2 4" xfId="16509" xr:uid="{00000000-0005-0000-0000-00006D400000}"/>
    <cellStyle name="NoCompareToValue 2 2 4 2" xfId="16510" xr:uid="{00000000-0005-0000-0000-00006E400000}"/>
    <cellStyle name="NoCompareToValue 2 2 4 2 2" xfId="16511" xr:uid="{00000000-0005-0000-0000-00006F400000}"/>
    <cellStyle name="NoCompareToValue 2 2 4 2 3" xfId="16512" xr:uid="{00000000-0005-0000-0000-000070400000}"/>
    <cellStyle name="NoCompareToValue 2 2 4 2 4" xfId="16513" xr:uid="{00000000-0005-0000-0000-000071400000}"/>
    <cellStyle name="NoCompareToValue 2 2 4 3" xfId="16514" xr:uid="{00000000-0005-0000-0000-000072400000}"/>
    <cellStyle name="NoCompareToValue 2 2 4 4" xfId="16515" xr:uid="{00000000-0005-0000-0000-000073400000}"/>
    <cellStyle name="NoCompareToValue 2 2 4 5" xfId="16516" xr:uid="{00000000-0005-0000-0000-000074400000}"/>
    <cellStyle name="NoCompareToValue 2 2 5" xfId="16517" xr:uid="{00000000-0005-0000-0000-000075400000}"/>
    <cellStyle name="NoCompareToValue 2 2 5 2" xfId="16518" xr:uid="{00000000-0005-0000-0000-000076400000}"/>
    <cellStyle name="NoCompareToValue 2 2 5 3" xfId="16519" xr:uid="{00000000-0005-0000-0000-000077400000}"/>
    <cellStyle name="NoCompareToValue 2 2 5 4" xfId="16520" xr:uid="{00000000-0005-0000-0000-000078400000}"/>
    <cellStyle name="NoCompareToValue 2 2 5 5" xfId="16521" xr:uid="{00000000-0005-0000-0000-000079400000}"/>
    <cellStyle name="NoCompareToValue 2 2 6" xfId="16522" xr:uid="{00000000-0005-0000-0000-00007A400000}"/>
    <cellStyle name="NoCompareToValue 2 2 6 2" xfId="16523" xr:uid="{00000000-0005-0000-0000-00007B400000}"/>
    <cellStyle name="NoCompareToValue 2 2 6 3" xfId="16524" xr:uid="{00000000-0005-0000-0000-00007C400000}"/>
    <cellStyle name="NoCompareToValue 2 2 6 4" xfId="16525" xr:uid="{00000000-0005-0000-0000-00007D400000}"/>
    <cellStyle name="NoCompareToValue 2 2 6 5" xfId="16526" xr:uid="{00000000-0005-0000-0000-00007E400000}"/>
    <cellStyle name="NoCompareToValue 2 2 7" xfId="16527" xr:uid="{00000000-0005-0000-0000-00007F400000}"/>
    <cellStyle name="NoCompareToValue 2 2 8" xfId="16528" xr:uid="{00000000-0005-0000-0000-000080400000}"/>
    <cellStyle name="NoCompareToValue 2 2 9" xfId="16529" xr:uid="{00000000-0005-0000-0000-000081400000}"/>
    <cellStyle name="NoCompareToValue 2 3" xfId="16530" xr:uid="{00000000-0005-0000-0000-000082400000}"/>
    <cellStyle name="NoCompareToValue 2 3 2" xfId="16531" xr:uid="{00000000-0005-0000-0000-000083400000}"/>
    <cellStyle name="NoCompareToValue 2 3 2 2" xfId="16532" xr:uid="{00000000-0005-0000-0000-000084400000}"/>
    <cellStyle name="NoCompareToValue 2 3 2 2 2" xfId="16533" xr:uid="{00000000-0005-0000-0000-000085400000}"/>
    <cellStyle name="NoCompareToValue 2 3 2 2 3" xfId="16534" xr:uid="{00000000-0005-0000-0000-000086400000}"/>
    <cellStyle name="NoCompareToValue 2 3 2 2 4" xfId="16535" xr:uid="{00000000-0005-0000-0000-000087400000}"/>
    <cellStyle name="NoCompareToValue 2 3 2 2 5" xfId="16536" xr:uid="{00000000-0005-0000-0000-000088400000}"/>
    <cellStyle name="NoCompareToValue 2 3 2 3" xfId="16537" xr:uid="{00000000-0005-0000-0000-000089400000}"/>
    <cellStyle name="NoCompareToValue 2 3 2 4" xfId="16538" xr:uid="{00000000-0005-0000-0000-00008A400000}"/>
    <cellStyle name="NoCompareToValue 2 3 2 5" xfId="16539" xr:uid="{00000000-0005-0000-0000-00008B400000}"/>
    <cellStyle name="NoCompareToValue 2 3 2 6" xfId="16540" xr:uid="{00000000-0005-0000-0000-00008C400000}"/>
    <cellStyle name="NoCompareToValue 2 3 2 7" xfId="16541" xr:uid="{00000000-0005-0000-0000-00008D400000}"/>
    <cellStyle name="NoCompareToValue 2 3 3" xfId="16542" xr:uid="{00000000-0005-0000-0000-00008E400000}"/>
    <cellStyle name="NoCompareToValue 2 3 3 2" xfId="16543" xr:uid="{00000000-0005-0000-0000-00008F400000}"/>
    <cellStyle name="NoCompareToValue 2 3 3 2 2" xfId="16544" xr:uid="{00000000-0005-0000-0000-000090400000}"/>
    <cellStyle name="NoCompareToValue 2 3 3 2 3" xfId="16545" xr:uid="{00000000-0005-0000-0000-000091400000}"/>
    <cellStyle name="NoCompareToValue 2 3 3 2 4" xfId="16546" xr:uid="{00000000-0005-0000-0000-000092400000}"/>
    <cellStyle name="NoCompareToValue 2 3 3 3" xfId="16547" xr:uid="{00000000-0005-0000-0000-000093400000}"/>
    <cellStyle name="NoCompareToValue 2 3 3 4" xfId="16548" xr:uid="{00000000-0005-0000-0000-000094400000}"/>
    <cellStyle name="NoCompareToValue 2 3 3 5" xfId="16549" xr:uid="{00000000-0005-0000-0000-000095400000}"/>
    <cellStyle name="NoCompareToValue 2 3 4" xfId="16550" xr:uid="{00000000-0005-0000-0000-000096400000}"/>
    <cellStyle name="NoCompareToValue 2 3 4 2" xfId="16551" xr:uid="{00000000-0005-0000-0000-000097400000}"/>
    <cellStyle name="NoCompareToValue 2 3 4 3" xfId="16552" xr:uid="{00000000-0005-0000-0000-000098400000}"/>
    <cellStyle name="NoCompareToValue 2 3 4 4" xfId="16553" xr:uid="{00000000-0005-0000-0000-000099400000}"/>
    <cellStyle name="NoCompareToValue 2 3 4 5" xfId="16554" xr:uid="{00000000-0005-0000-0000-00009A400000}"/>
    <cellStyle name="NoCompareToValue 2 3 5" xfId="16555" xr:uid="{00000000-0005-0000-0000-00009B400000}"/>
    <cellStyle name="NoCompareToValue 2 3 5 2" xfId="16556" xr:uid="{00000000-0005-0000-0000-00009C400000}"/>
    <cellStyle name="NoCompareToValue 2 3 5 3" xfId="16557" xr:uid="{00000000-0005-0000-0000-00009D400000}"/>
    <cellStyle name="NoCompareToValue 2 3 5 4" xfId="16558" xr:uid="{00000000-0005-0000-0000-00009E400000}"/>
    <cellStyle name="NoCompareToValue 2 3 5 5" xfId="16559" xr:uid="{00000000-0005-0000-0000-00009F400000}"/>
    <cellStyle name="NoCompareToValue 2 3 6" xfId="16560" xr:uid="{00000000-0005-0000-0000-0000A0400000}"/>
    <cellStyle name="NoCompareToValue 2 3 7" xfId="16561" xr:uid="{00000000-0005-0000-0000-0000A1400000}"/>
    <cellStyle name="NoCompareToValue 2 3 8" xfId="16562" xr:uid="{00000000-0005-0000-0000-0000A2400000}"/>
    <cellStyle name="NoCompareToValue 2 4" xfId="16563" xr:uid="{00000000-0005-0000-0000-0000A3400000}"/>
    <cellStyle name="NoCompareToValue 2 4 2" xfId="16564" xr:uid="{00000000-0005-0000-0000-0000A4400000}"/>
    <cellStyle name="NoCompareToValue 2 4 2 2" xfId="16565" xr:uid="{00000000-0005-0000-0000-0000A5400000}"/>
    <cellStyle name="NoCompareToValue 2 4 2 2 2" xfId="16566" xr:uid="{00000000-0005-0000-0000-0000A6400000}"/>
    <cellStyle name="NoCompareToValue 2 4 2 2 3" xfId="16567" xr:uid="{00000000-0005-0000-0000-0000A7400000}"/>
    <cellStyle name="NoCompareToValue 2 4 2 2 4" xfId="16568" xr:uid="{00000000-0005-0000-0000-0000A8400000}"/>
    <cellStyle name="NoCompareToValue 2 4 2 2 5" xfId="16569" xr:uid="{00000000-0005-0000-0000-0000A9400000}"/>
    <cellStyle name="NoCompareToValue 2 4 2 3" xfId="16570" xr:uid="{00000000-0005-0000-0000-0000AA400000}"/>
    <cellStyle name="NoCompareToValue 2 4 2 4" xfId="16571" xr:uid="{00000000-0005-0000-0000-0000AB400000}"/>
    <cellStyle name="NoCompareToValue 2 4 2 5" xfId="16572" xr:uid="{00000000-0005-0000-0000-0000AC400000}"/>
    <cellStyle name="NoCompareToValue 2 4 2 6" xfId="16573" xr:uid="{00000000-0005-0000-0000-0000AD400000}"/>
    <cellStyle name="NoCompareToValue 2 4 2 7" xfId="16574" xr:uid="{00000000-0005-0000-0000-0000AE400000}"/>
    <cellStyle name="NoCompareToValue 2 4 3" xfId="16575" xr:uid="{00000000-0005-0000-0000-0000AF400000}"/>
    <cellStyle name="NoCompareToValue 2 4 3 2" xfId="16576" xr:uid="{00000000-0005-0000-0000-0000B0400000}"/>
    <cellStyle name="NoCompareToValue 2 4 3 2 2" xfId="16577" xr:uid="{00000000-0005-0000-0000-0000B1400000}"/>
    <cellStyle name="NoCompareToValue 2 4 3 2 3" xfId="16578" xr:uid="{00000000-0005-0000-0000-0000B2400000}"/>
    <cellStyle name="NoCompareToValue 2 4 3 2 4" xfId="16579" xr:uid="{00000000-0005-0000-0000-0000B3400000}"/>
    <cellStyle name="NoCompareToValue 2 4 3 3" xfId="16580" xr:uid="{00000000-0005-0000-0000-0000B4400000}"/>
    <cellStyle name="NoCompareToValue 2 4 3 4" xfId="16581" xr:uid="{00000000-0005-0000-0000-0000B5400000}"/>
    <cellStyle name="NoCompareToValue 2 4 3 5" xfId="16582" xr:uid="{00000000-0005-0000-0000-0000B6400000}"/>
    <cellStyle name="NoCompareToValue 2 4 4" xfId="16583" xr:uid="{00000000-0005-0000-0000-0000B7400000}"/>
    <cellStyle name="NoCompareToValue 2 4 4 2" xfId="16584" xr:uid="{00000000-0005-0000-0000-0000B8400000}"/>
    <cellStyle name="NoCompareToValue 2 4 4 3" xfId="16585" xr:uid="{00000000-0005-0000-0000-0000B9400000}"/>
    <cellStyle name="NoCompareToValue 2 4 4 4" xfId="16586" xr:uid="{00000000-0005-0000-0000-0000BA400000}"/>
    <cellStyle name="NoCompareToValue 2 4 4 5" xfId="16587" xr:uid="{00000000-0005-0000-0000-0000BB400000}"/>
    <cellStyle name="NoCompareToValue 2 4 5" xfId="16588" xr:uid="{00000000-0005-0000-0000-0000BC400000}"/>
    <cellStyle name="NoCompareToValue 2 4 5 2" xfId="16589" xr:uid="{00000000-0005-0000-0000-0000BD400000}"/>
    <cellStyle name="NoCompareToValue 2 4 5 3" xfId="16590" xr:uid="{00000000-0005-0000-0000-0000BE400000}"/>
    <cellStyle name="NoCompareToValue 2 4 5 4" xfId="16591" xr:uid="{00000000-0005-0000-0000-0000BF400000}"/>
    <cellStyle name="NoCompareToValue 2 4 5 5" xfId="16592" xr:uid="{00000000-0005-0000-0000-0000C0400000}"/>
    <cellStyle name="NoCompareToValue 2 4 6" xfId="16593" xr:uid="{00000000-0005-0000-0000-0000C1400000}"/>
    <cellStyle name="NoCompareToValue 2 4 7" xfId="16594" xr:uid="{00000000-0005-0000-0000-0000C2400000}"/>
    <cellStyle name="NoCompareToValue 2 4 8" xfId="16595" xr:uid="{00000000-0005-0000-0000-0000C3400000}"/>
    <cellStyle name="NoCompareToValue 2 5" xfId="16596" xr:uid="{00000000-0005-0000-0000-0000C4400000}"/>
    <cellStyle name="NoCompareToValue 2 5 10" xfId="16597" xr:uid="{00000000-0005-0000-0000-0000C5400000}"/>
    <cellStyle name="NoCompareToValue 2 5 2" xfId="16598" xr:uid="{00000000-0005-0000-0000-0000C6400000}"/>
    <cellStyle name="NoCompareToValue 2 5 2 2" xfId="16599" xr:uid="{00000000-0005-0000-0000-0000C7400000}"/>
    <cellStyle name="NoCompareToValue 2 5 2 2 2" xfId="16600" xr:uid="{00000000-0005-0000-0000-0000C8400000}"/>
    <cellStyle name="NoCompareToValue 2 5 2 2 3" xfId="16601" xr:uid="{00000000-0005-0000-0000-0000C9400000}"/>
    <cellStyle name="NoCompareToValue 2 5 2 2 4" xfId="16602" xr:uid="{00000000-0005-0000-0000-0000CA400000}"/>
    <cellStyle name="NoCompareToValue 2 5 2 2 5" xfId="16603" xr:uid="{00000000-0005-0000-0000-0000CB400000}"/>
    <cellStyle name="NoCompareToValue 2 5 2 3" xfId="16604" xr:uid="{00000000-0005-0000-0000-0000CC400000}"/>
    <cellStyle name="NoCompareToValue 2 5 2 4" xfId="16605" xr:uid="{00000000-0005-0000-0000-0000CD400000}"/>
    <cellStyle name="NoCompareToValue 2 5 2 5" xfId="16606" xr:uid="{00000000-0005-0000-0000-0000CE400000}"/>
    <cellStyle name="NoCompareToValue 2 5 2 6" xfId="16607" xr:uid="{00000000-0005-0000-0000-0000CF400000}"/>
    <cellStyle name="NoCompareToValue 2 5 2 7" xfId="16608" xr:uid="{00000000-0005-0000-0000-0000D0400000}"/>
    <cellStyle name="NoCompareToValue 2 5 3" xfId="16609" xr:uid="{00000000-0005-0000-0000-0000D1400000}"/>
    <cellStyle name="NoCompareToValue 2 5 3 2" xfId="16610" xr:uid="{00000000-0005-0000-0000-0000D2400000}"/>
    <cellStyle name="NoCompareToValue 2 5 3 2 2" xfId="16611" xr:uid="{00000000-0005-0000-0000-0000D3400000}"/>
    <cellStyle name="NoCompareToValue 2 5 3 2 3" xfId="16612" xr:uid="{00000000-0005-0000-0000-0000D4400000}"/>
    <cellStyle name="NoCompareToValue 2 5 3 2 4" xfId="16613" xr:uid="{00000000-0005-0000-0000-0000D5400000}"/>
    <cellStyle name="NoCompareToValue 2 5 3 3" xfId="16614" xr:uid="{00000000-0005-0000-0000-0000D6400000}"/>
    <cellStyle name="NoCompareToValue 2 5 3 4" xfId="16615" xr:uid="{00000000-0005-0000-0000-0000D7400000}"/>
    <cellStyle name="NoCompareToValue 2 5 3 5" xfId="16616" xr:uid="{00000000-0005-0000-0000-0000D8400000}"/>
    <cellStyle name="NoCompareToValue 2 5 4" xfId="16617" xr:uid="{00000000-0005-0000-0000-0000D9400000}"/>
    <cellStyle name="NoCompareToValue 2 5 4 2" xfId="16618" xr:uid="{00000000-0005-0000-0000-0000DA400000}"/>
    <cellStyle name="NoCompareToValue 2 5 4 2 2" xfId="16619" xr:uid="{00000000-0005-0000-0000-0000DB400000}"/>
    <cellStyle name="NoCompareToValue 2 5 4 2 3" xfId="16620" xr:uid="{00000000-0005-0000-0000-0000DC400000}"/>
    <cellStyle name="NoCompareToValue 2 5 4 2 4" xfId="16621" xr:uid="{00000000-0005-0000-0000-0000DD400000}"/>
    <cellStyle name="NoCompareToValue 2 5 4 3" xfId="16622" xr:uid="{00000000-0005-0000-0000-0000DE400000}"/>
    <cellStyle name="NoCompareToValue 2 5 4 4" xfId="16623" xr:uid="{00000000-0005-0000-0000-0000DF400000}"/>
    <cellStyle name="NoCompareToValue 2 5 4 5" xfId="16624" xr:uid="{00000000-0005-0000-0000-0000E0400000}"/>
    <cellStyle name="NoCompareToValue 2 5 5" xfId="16625" xr:uid="{00000000-0005-0000-0000-0000E1400000}"/>
    <cellStyle name="NoCompareToValue 2 5 5 2" xfId="16626" xr:uid="{00000000-0005-0000-0000-0000E2400000}"/>
    <cellStyle name="NoCompareToValue 2 5 5 3" xfId="16627" xr:uid="{00000000-0005-0000-0000-0000E3400000}"/>
    <cellStyle name="NoCompareToValue 2 5 5 4" xfId="16628" xr:uid="{00000000-0005-0000-0000-0000E4400000}"/>
    <cellStyle name="NoCompareToValue 2 5 5 5" xfId="16629" xr:uid="{00000000-0005-0000-0000-0000E5400000}"/>
    <cellStyle name="NoCompareToValue 2 5 6" xfId="16630" xr:uid="{00000000-0005-0000-0000-0000E6400000}"/>
    <cellStyle name="NoCompareToValue 2 5 6 2" xfId="16631" xr:uid="{00000000-0005-0000-0000-0000E7400000}"/>
    <cellStyle name="NoCompareToValue 2 5 6 3" xfId="16632" xr:uid="{00000000-0005-0000-0000-0000E8400000}"/>
    <cellStyle name="NoCompareToValue 2 5 6 4" xfId="16633" xr:uid="{00000000-0005-0000-0000-0000E9400000}"/>
    <cellStyle name="NoCompareToValue 2 5 6 5" xfId="16634" xr:uid="{00000000-0005-0000-0000-0000EA400000}"/>
    <cellStyle name="NoCompareToValue 2 5 7" xfId="16635" xr:uid="{00000000-0005-0000-0000-0000EB400000}"/>
    <cellStyle name="NoCompareToValue 2 5 8" xfId="16636" xr:uid="{00000000-0005-0000-0000-0000EC400000}"/>
    <cellStyle name="NoCompareToValue 2 5 9" xfId="16637" xr:uid="{00000000-0005-0000-0000-0000ED400000}"/>
    <cellStyle name="NoCompareToValue 2 6" xfId="16638" xr:uid="{00000000-0005-0000-0000-0000EE400000}"/>
    <cellStyle name="NoCompareToValue 2 6 2" xfId="16639" xr:uid="{00000000-0005-0000-0000-0000EF400000}"/>
    <cellStyle name="NoCompareToValue 2 6 2 2" xfId="16640" xr:uid="{00000000-0005-0000-0000-0000F0400000}"/>
    <cellStyle name="NoCompareToValue 2 6 2 2 2" xfId="16641" xr:uid="{00000000-0005-0000-0000-0000F1400000}"/>
    <cellStyle name="NoCompareToValue 2 6 2 2 3" xfId="16642" xr:uid="{00000000-0005-0000-0000-0000F2400000}"/>
    <cellStyle name="NoCompareToValue 2 6 2 2 4" xfId="16643" xr:uid="{00000000-0005-0000-0000-0000F3400000}"/>
    <cellStyle name="NoCompareToValue 2 6 2 2 5" xfId="16644" xr:uid="{00000000-0005-0000-0000-0000F4400000}"/>
    <cellStyle name="NoCompareToValue 2 6 2 3" xfId="16645" xr:uid="{00000000-0005-0000-0000-0000F5400000}"/>
    <cellStyle name="NoCompareToValue 2 6 2 4" xfId="16646" xr:uid="{00000000-0005-0000-0000-0000F6400000}"/>
    <cellStyle name="NoCompareToValue 2 6 2 5" xfId="16647" xr:uid="{00000000-0005-0000-0000-0000F7400000}"/>
    <cellStyle name="NoCompareToValue 2 6 2 6" xfId="16648" xr:uid="{00000000-0005-0000-0000-0000F8400000}"/>
    <cellStyle name="NoCompareToValue 2 6 2 7" xfId="16649" xr:uid="{00000000-0005-0000-0000-0000F9400000}"/>
    <cellStyle name="NoCompareToValue 2 6 3" xfId="16650" xr:uid="{00000000-0005-0000-0000-0000FA400000}"/>
    <cellStyle name="NoCompareToValue 2 6 3 2" xfId="16651" xr:uid="{00000000-0005-0000-0000-0000FB400000}"/>
    <cellStyle name="NoCompareToValue 2 6 3 2 2" xfId="16652" xr:uid="{00000000-0005-0000-0000-0000FC400000}"/>
    <cellStyle name="NoCompareToValue 2 6 3 2 3" xfId="16653" xr:uid="{00000000-0005-0000-0000-0000FD400000}"/>
    <cellStyle name="NoCompareToValue 2 6 3 2 4" xfId="16654" xr:uid="{00000000-0005-0000-0000-0000FE400000}"/>
    <cellStyle name="NoCompareToValue 2 6 3 3" xfId="16655" xr:uid="{00000000-0005-0000-0000-0000FF400000}"/>
    <cellStyle name="NoCompareToValue 2 6 3 4" xfId="16656" xr:uid="{00000000-0005-0000-0000-000000410000}"/>
    <cellStyle name="NoCompareToValue 2 6 3 5" xfId="16657" xr:uid="{00000000-0005-0000-0000-000001410000}"/>
    <cellStyle name="NoCompareToValue 2 6 4" xfId="16658" xr:uid="{00000000-0005-0000-0000-000002410000}"/>
    <cellStyle name="NoCompareToValue 2 6 4 2" xfId="16659" xr:uid="{00000000-0005-0000-0000-000003410000}"/>
    <cellStyle name="NoCompareToValue 2 6 4 3" xfId="16660" xr:uid="{00000000-0005-0000-0000-000004410000}"/>
    <cellStyle name="NoCompareToValue 2 6 4 4" xfId="16661" xr:uid="{00000000-0005-0000-0000-000005410000}"/>
    <cellStyle name="NoCompareToValue 2 6 4 5" xfId="16662" xr:uid="{00000000-0005-0000-0000-000006410000}"/>
    <cellStyle name="NoCompareToValue 2 6 5" xfId="16663" xr:uid="{00000000-0005-0000-0000-000007410000}"/>
    <cellStyle name="NoCompareToValue 2 6 5 2" xfId="16664" xr:uid="{00000000-0005-0000-0000-000008410000}"/>
    <cellStyle name="NoCompareToValue 2 6 5 3" xfId="16665" xr:uid="{00000000-0005-0000-0000-000009410000}"/>
    <cellStyle name="NoCompareToValue 2 6 5 4" xfId="16666" xr:uid="{00000000-0005-0000-0000-00000A410000}"/>
    <cellStyle name="NoCompareToValue 2 6 5 5" xfId="16667" xr:uid="{00000000-0005-0000-0000-00000B410000}"/>
    <cellStyle name="NoCompareToValue 2 6 6" xfId="16668" xr:uid="{00000000-0005-0000-0000-00000C410000}"/>
    <cellStyle name="NoCompareToValue 2 6 7" xfId="16669" xr:uid="{00000000-0005-0000-0000-00000D410000}"/>
    <cellStyle name="NoCompareToValue 2 6 8" xfId="16670" xr:uid="{00000000-0005-0000-0000-00000E410000}"/>
    <cellStyle name="NoCompareToValue 2 7" xfId="16671" xr:uid="{00000000-0005-0000-0000-00000F410000}"/>
    <cellStyle name="NoCompareToValue 2 7 2" xfId="16672" xr:uid="{00000000-0005-0000-0000-000010410000}"/>
    <cellStyle name="NoCompareToValue 2 7 2 2" xfId="16673" xr:uid="{00000000-0005-0000-0000-000011410000}"/>
    <cellStyle name="NoCompareToValue 2 7 2 2 2" xfId="16674" xr:uid="{00000000-0005-0000-0000-000012410000}"/>
    <cellStyle name="NoCompareToValue 2 7 2 2 3" xfId="16675" xr:uid="{00000000-0005-0000-0000-000013410000}"/>
    <cellStyle name="NoCompareToValue 2 7 2 2 4" xfId="16676" xr:uid="{00000000-0005-0000-0000-000014410000}"/>
    <cellStyle name="NoCompareToValue 2 7 2 2 5" xfId="16677" xr:uid="{00000000-0005-0000-0000-000015410000}"/>
    <cellStyle name="NoCompareToValue 2 7 2 3" xfId="16678" xr:uid="{00000000-0005-0000-0000-000016410000}"/>
    <cellStyle name="NoCompareToValue 2 7 2 4" xfId="16679" xr:uid="{00000000-0005-0000-0000-000017410000}"/>
    <cellStyle name="NoCompareToValue 2 7 2 5" xfId="16680" xr:uid="{00000000-0005-0000-0000-000018410000}"/>
    <cellStyle name="NoCompareToValue 2 7 2 6" xfId="16681" xr:uid="{00000000-0005-0000-0000-000019410000}"/>
    <cellStyle name="NoCompareToValue 2 7 2 7" xfId="16682" xr:uid="{00000000-0005-0000-0000-00001A410000}"/>
    <cellStyle name="NoCompareToValue 2 7 3" xfId="16683" xr:uid="{00000000-0005-0000-0000-00001B410000}"/>
    <cellStyle name="NoCompareToValue 2 7 3 2" xfId="16684" xr:uid="{00000000-0005-0000-0000-00001C410000}"/>
    <cellStyle name="NoCompareToValue 2 7 3 3" xfId="16685" xr:uid="{00000000-0005-0000-0000-00001D410000}"/>
    <cellStyle name="NoCompareToValue 2 7 3 4" xfId="16686" xr:uid="{00000000-0005-0000-0000-00001E410000}"/>
    <cellStyle name="NoCompareToValue 2 7 3 5" xfId="16687" xr:uid="{00000000-0005-0000-0000-00001F410000}"/>
    <cellStyle name="NoCompareToValue 2 7 4" xfId="16688" xr:uid="{00000000-0005-0000-0000-000020410000}"/>
    <cellStyle name="NoCompareToValue 2 7 5" xfId="16689" xr:uid="{00000000-0005-0000-0000-000021410000}"/>
    <cellStyle name="NoCompareToValue 2 7 6" xfId="16690" xr:uid="{00000000-0005-0000-0000-000022410000}"/>
    <cellStyle name="NoCompareToValue 2 7 7" xfId="16691" xr:uid="{00000000-0005-0000-0000-000023410000}"/>
    <cellStyle name="NoCompareToValue 2 7 8" xfId="16692" xr:uid="{00000000-0005-0000-0000-000024410000}"/>
    <cellStyle name="NoCompareToValue 2 8" xfId="16693" xr:uid="{00000000-0005-0000-0000-000025410000}"/>
    <cellStyle name="NoCompareToValue 2 8 2" xfId="16694" xr:uid="{00000000-0005-0000-0000-000026410000}"/>
    <cellStyle name="NoCompareToValue 2 8 2 2" xfId="16695" xr:uid="{00000000-0005-0000-0000-000027410000}"/>
    <cellStyle name="NoCompareToValue 2 8 2 3" xfId="16696" xr:uid="{00000000-0005-0000-0000-000028410000}"/>
    <cellStyle name="NoCompareToValue 2 8 2 4" xfId="16697" xr:uid="{00000000-0005-0000-0000-000029410000}"/>
    <cellStyle name="NoCompareToValue 2 8 2 5" xfId="16698" xr:uid="{00000000-0005-0000-0000-00002A410000}"/>
    <cellStyle name="NoCompareToValue 2 8 3" xfId="16699" xr:uid="{00000000-0005-0000-0000-00002B410000}"/>
    <cellStyle name="NoCompareToValue 2 8 4" xfId="16700" xr:uid="{00000000-0005-0000-0000-00002C410000}"/>
    <cellStyle name="NoCompareToValue 2 8 5" xfId="16701" xr:uid="{00000000-0005-0000-0000-00002D410000}"/>
    <cellStyle name="NoCompareToValue 2 8 6" xfId="16702" xr:uid="{00000000-0005-0000-0000-00002E410000}"/>
    <cellStyle name="NoCompareToValue 2 8 7" xfId="16703" xr:uid="{00000000-0005-0000-0000-00002F410000}"/>
    <cellStyle name="NoCompareToValue 2 9" xfId="16704" xr:uid="{00000000-0005-0000-0000-000030410000}"/>
    <cellStyle name="NoCompareToValue 2 9 2" xfId="16705" xr:uid="{00000000-0005-0000-0000-000031410000}"/>
    <cellStyle name="NoCompareToValue 2 9 2 2" xfId="16706" xr:uid="{00000000-0005-0000-0000-000032410000}"/>
    <cellStyle name="NoCompareToValue 2 9 2 3" xfId="16707" xr:uid="{00000000-0005-0000-0000-000033410000}"/>
    <cellStyle name="NoCompareToValue 2 9 2 4" xfId="16708" xr:uid="{00000000-0005-0000-0000-000034410000}"/>
    <cellStyle name="NoCompareToValue 2 9 3" xfId="16709" xr:uid="{00000000-0005-0000-0000-000035410000}"/>
    <cellStyle name="NoCompareToValue 2 9 4" xfId="16710" xr:uid="{00000000-0005-0000-0000-000036410000}"/>
    <cellStyle name="NoCompareToValue 2 9 5" xfId="16711" xr:uid="{00000000-0005-0000-0000-000037410000}"/>
    <cellStyle name="NoCompareToValue 3" xfId="16712" xr:uid="{00000000-0005-0000-0000-000038410000}"/>
    <cellStyle name="NoCompareToValue 3 2" xfId="16713" xr:uid="{00000000-0005-0000-0000-000039410000}"/>
    <cellStyle name="NoCompareToValue 3 2 2" xfId="16714" xr:uid="{00000000-0005-0000-0000-00003A410000}"/>
    <cellStyle name="NoCompareToValue 3 2 2 2" xfId="16715" xr:uid="{00000000-0005-0000-0000-00003B410000}"/>
    <cellStyle name="NoCompareToValue 3 2 2 3" xfId="16716" xr:uid="{00000000-0005-0000-0000-00003C410000}"/>
    <cellStyle name="NoCompareToValue 3 2 2 4" xfId="16717" xr:uid="{00000000-0005-0000-0000-00003D410000}"/>
    <cellStyle name="NoCompareToValue 3 2 2 5" xfId="16718" xr:uid="{00000000-0005-0000-0000-00003E410000}"/>
    <cellStyle name="NoCompareToValue 3 2 3" xfId="16719" xr:uid="{00000000-0005-0000-0000-00003F410000}"/>
    <cellStyle name="NoCompareToValue 3 2 4" xfId="16720" xr:uid="{00000000-0005-0000-0000-000040410000}"/>
    <cellStyle name="NoCompareToValue 3 2 5" xfId="16721" xr:uid="{00000000-0005-0000-0000-000041410000}"/>
    <cellStyle name="NoCompareToValue 3 2 6" xfId="16722" xr:uid="{00000000-0005-0000-0000-000042410000}"/>
    <cellStyle name="NoCompareToValue 3 2 7" xfId="16723" xr:uid="{00000000-0005-0000-0000-000043410000}"/>
    <cellStyle name="NoCompareToValue 3 3" xfId="16724" xr:uid="{00000000-0005-0000-0000-000044410000}"/>
    <cellStyle name="NoCompareToValue 3 3 2" xfId="16725" xr:uid="{00000000-0005-0000-0000-000045410000}"/>
    <cellStyle name="NoCompareToValue 3 3 2 2" xfId="16726" xr:uid="{00000000-0005-0000-0000-000046410000}"/>
    <cellStyle name="NoCompareToValue 3 3 2 3" xfId="16727" xr:uid="{00000000-0005-0000-0000-000047410000}"/>
    <cellStyle name="NoCompareToValue 3 3 2 4" xfId="16728" xr:uid="{00000000-0005-0000-0000-000048410000}"/>
    <cellStyle name="NoCompareToValue 3 3 3" xfId="16729" xr:uid="{00000000-0005-0000-0000-000049410000}"/>
    <cellStyle name="NoCompareToValue 3 3 4" xfId="16730" xr:uid="{00000000-0005-0000-0000-00004A410000}"/>
    <cellStyle name="NoCompareToValue 3 3 5" xfId="16731" xr:uid="{00000000-0005-0000-0000-00004B410000}"/>
    <cellStyle name="NoCompareToValue 3 4" xfId="16732" xr:uid="{00000000-0005-0000-0000-00004C410000}"/>
    <cellStyle name="NoCompareToValue 3 4 2" xfId="16733" xr:uid="{00000000-0005-0000-0000-00004D410000}"/>
    <cellStyle name="NoCompareToValue 3 4 3" xfId="16734" xr:uid="{00000000-0005-0000-0000-00004E410000}"/>
    <cellStyle name="NoCompareToValue 3 4 4" xfId="16735" xr:uid="{00000000-0005-0000-0000-00004F410000}"/>
    <cellStyle name="NoCompareToValue 3 4 5" xfId="16736" xr:uid="{00000000-0005-0000-0000-000050410000}"/>
    <cellStyle name="NoCompareToValue 3 5" xfId="16737" xr:uid="{00000000-0005-0000-0000-000051410000}"/>
    <cellStyle name="NoCompareToValue 3 5 2" xfId="16738" xr:uid="{00000000-0005-0000-0000-000052410000}"/>
    <cellStyle name="NoCompareToValue 3 5 3" xfId="16739" xr:uid="{00000000-0005-0000-0000-000053410000}"/>
    <cellStyle name="NoCompareToValue 3 5 4" xfId="16740" xr:uid="{00000000-0005-0000-0000-000054410000}"/>
    <cellStyle name="NoCompareToValue 3 5 5" xfId="16741" xr:uid="{00000000-0005-0000-0000-000055410000}"/>
    <cellStyle name="NoCompareToValue 3 6" xfId="16742" xr:uid="{00000000-0005-0000-0000-000056410000}"/>
    <cellStyle name="NoCompareToValue 3 7" xfId="16743" xr:uid="{00000000-0005-0000-0000-000057410000}"/>
    <cellStyle name="NoCompareToValue 3 8" xfId="16744" xr:uid="{00000000-0005-0000-0000-000058410000}"/>
    <cellStyle name="NoCompareToValue 4" xfId="16745" xr:uid="{00000000-0005-0000-0000-000059410000}"/>
    <cellStyle name="NoCompareToValue 4 2" xfId="16746" xr:uid="{00000000-0005-0000-0000-00005A410000}"/>
    <cellStyle name="NoCompareToValue 4 2 2" xfId="16747" xr:uid="{00000000-0005-0000-0000-00005B410000}"/>
    <cellStyle name="NoCompareToValue 4 2 3" xfId="16748" xr:uid="{00000000-0005-0000-0000-00005C410000}"/>
    <cellStyle name="NoCompareToValue 4 2 4" xfId="16749" xr:uid="{00000000-0005-0000-0000-00005D410000}"/>
    <cellStyle name="NoCompareToValue 4 2 5" xfId="16750" xr:uid="{00000000-0005-0000-0000-00005E410000}"/>
    <cellStyle name="NoCompareToValue 4 3" xfId="16751" xr:uid="{00000000-0005-0000-0000-00005F410000}"/>
    <cellStyle name="NoCompareToValue 4 4" xfId="16752" xr:uid="{00000000-0005-0000-0000-000060410000}"/>
    <cellStyle name="NoCompareToValue 4 5" xfId="16753" xr:uid="{00000000-0005-0000-0000-000061410000}"/>
    <cellStyle name="NoCompareToValue 4 6" xfId="16754" xr:uid="{00000000-0005-0000-0000-000062410000}"/>
    <cellStyle name="NoCompareToValue 4 7" xfId="16755" xr:uid="{00000000-0005-0000-0000-000063410000}"/>
    <cellStyle name="NoCompareToValue 5" xfId="16756" xr:uid="{00000000-0005-0000-0000-000064410000}"/>
    <cellStyle name="NoCompareToValue 5 2" xfId="16757" xr:uid="{00000000-0005-0000-0000-000065410000}"/>
    <cellStyle name="NoCompareToValue 5 3" xfId="16758" xr:uid="{00000000-0005-0000-0000-000066410000}"/>
    <cellStyle name="NoCompareToValue 5 4" xfId="16759" xr:uid="{00000000-0005-0000-0000-000067410000}"/>
    <cellStyle name="NoCompareToValue 5 5" xfId="16760" xr:uid="{00000000-0005-0000-0000-000068410000}"/>
    <cellStyle name="NoCompareToValue 6" xfId="16761" xr:uid="{00000000-0005-0000-0000-000069410000}"/>
    <cellStyle name="NoCompareToValue 7" xfId="16762" xr:uid="{00000000-0005-0000-0000-00006A410000}"/>
    <cellStyle name="NoCompareToValue 8" xfId="16763" xr:uid="{00000000-0005-0000-0000-00006B410000}"/>
    <cellStyle name="NoCompareToValue 9" xfId="16764" xr:uid="{00000000-0005-0000-0000-00006C410000}"/>
    <cellStyle name="NoDataFound" xfId="16765" xr:uid="{00000000-0005-0000-0000-00006D410000}"/>
    <cellStyle name="NoDataFound 2" xfId="16766" xr:uid="{00000000-0005-0000-0000-00006E410000}"/>
    <cellStyle name="NoDataFound 2 10" xfId="16767" xr:uid="{00000000-0005-0000-0000-00006F410000}"/>
    <cellStyle name="NoDataFound 2 10 2" xfId="16768" xr:uid="{00000000-0005-0000-0000-000070410000}"/>
    <cellStyle name="NoDataFound 2 10 3" xfId="16769" xr:uid="{00000000-0005-0000-0000-000071410000}"/>
    <cellStyle name="NoDataFound 2 10 4" xfId="16770" xr:uid="{00000000-0005-0000-0000-000072410000}"/>
    <cellStyle name="NoDataFound 2 10 5" xfId="16771" xr:uid="{00000000-0005-0000-0000-000073410000}"/>
    <cellStyle name="NoDataFound 2 11" xfId="16772" xr:uid="{00000000-0005-0000-0000-000074410000}"/>
    <cellStyle name="NoDataFound 2 11 2" xfId="16773" xr:uid="{00000000-0005-0000-0000-000075410000}"/>
    <cellStyle name="NoDataFound 2 11 3" xfId="16774" xr:uid="{00000000-0005-0000-0000-000076410000}"/>
    <cellStyle name="NoDataFound 2 11 4" xfId="16775" xr:uid="{00000000-0005-0000-0000-000077410000}"/>
    <cellStyle name="NoDataFound 2 11 5" xfId="16776" xr:uid="{00000000-0005-0000-0000-000078410000}"/>
    <cellStyle name="NoDataFound 2 12" xfId="16777" xr:uid="{00000000-0005-0000-0000-000079410000}"/>
    <cellStyle name="NoDataFound 2 13" xfId="16778" xr:uid="{00000000-0005-0000-0000-00007A410000}"/>
    <cellStyle name="NoDataFound 2 14" xfId="16779" xr:uid="{00000000-0005-0000-0000-00007B410000}"/>
    <cellStyle name="NoDataFound 2 2" xfId="16780" xr:uid="{00000000-0005-0000-0000-00007C410000}"/>
    <cellStyle name="NoDataFound 2 2 2" xfId="16781" xr:uid="{00000000-0005-0000-0000-00007D410000}"/>
    <cellStyle name="NoDataFound 2 2 2 2" xfId="16782" xr:uid="{00000000-0005-0000-0000-00007E410000}"/>
    <cellStyle name="NoDataFound 2 2 2 2 2" xfId="16783" xr:uid="{00000000-0005-0000-0000-00007F410000}"/>
    <cellStyle name="NoDataFound 2 2 2 2 2 2" xfId="16784" xr:uid="{00000000-0005-0000-0000-000080410000}"/>
    <cellStyle name="NoDataFound 2 2 2 2 2 3" xfId="16785" xr:uid="{00000000-0005-0000-0000-000081410000}"/>
    <cellStyle name="NoDataFound 2 2 2 2 2 4" xfId="16786" xr:uid="{00000000-0005-0000-0000-000082410000}"/>
    <cellStyle name="NoDataFound 2 2 2 2 2 5" xfId="16787" xr:uid="{00000000-0005-0000-0000-000083410000}"/>
    <cellStyle name="NoDataFound 2 2 2 2 3" xfId="16788" xr:uid="{00000000-0005-0000-0000-000084410000}"/>
    <cellStyle name="NoDataFound 2 2 2 2 4" xfId="16789" xr:uid="{00000000-0005-0000-0000-000085410000}"/>
    <cellStyle name="NoDataFound 2 2 2 2 5" xfId="16790" xr:uid="{00000000-0005-0000-0000-000086410000}"/>
    <cellStyle name="NoDataFound 2 2 2 2 6" xfId="16791" xr:uid="{00000000-0005-0000-0000-000087410000}"/>
    <cellStyle name="NoDataFound 2 2 2 2 7" xfId="16792" xr:uid="{00000000-0005-0000-0000-000088410000}"/>
    <cellStyle name="NoDataFound 2 2 2 3" xfId="16793" xr:uid="{00000000-0005-0000-0000-000089410000}"/>
    <cellStyle name="NoDataFound 2 2 2 3 2" xfId="16794" xr:uid="{00000000-0005-0000-0000-00008A410000}"/>
    <cellStyle name="NoDataFound 2 2 2 3 3" xfId="16795" xr:uid="{00000000-0005-0000-0000-00008B410000}"/>
    <cellStyle name="NoDataFound 2 2 2 3 4" xfId="16796" xr:uid="{00000000-0005-0000-0000-00008C410000}"/>
    <cellStyle name="NoDataFound 2 2 2 3 5" xfId="16797" xr:uid="{00000000-0005-0000-0000-00008D410000}"/>
    <cellStyle name="NoDataFound 2 2 2 4" xfId="16798" xr:uid="{00000000-0005-0000-0000-00008E410000}"/>
    <cellStyle name="NoDataFound 2 2 2 5" xfId="16799" xr:uid="{00000000-0005-0000-0000-00008F410000}"/>
    <cellStyle name="NoDataFound 2 2 2 6" xfId="16800" xr:uid="{00000000-0005-0000-0000-000090410000}"/>
    <cellStyle name="NoDataFound 2 2 2 7" xfId="16801" xr:uid="{00000000-0005-0000-0000-000091410000}"/>
    <cellStyle name="NoDataFound 2 2 2 8" xfId="16802" xr:uid="{00000000-0005-0000-0000-000092410000}"/>
    <cellStyle name="NoDataFound 2 2 3" xfId="16803" xr:uid="{00000000-0005-0000-0000-000093410000}"/>
    <cellStyle name="NoDataFound 2 2 3 2" xfId="16804" xr:uid="{00000000-0005-0000-0000-000094410000}"/>
    <cellStyle name="NoDataFound 2 2 3 2 2" xfId="16805" xr:uid="{00000000-0005-0000-0000-000095410000}"/>
    <cellStyle name="NoDataFound 2 2 3 2 3" xfId="16806" xr:uid="{00000000-0005-0000-0000-000096410000}"/>
    <cellStyle name="NoDataFound 2 2 3 2 4" xfId="16807" xr:uid="{00000000-0005-0000-0000-000097410000}"/>
    <cellStyle name="NoDataFound 2 2 3 2 5" xfId="16808" xr:uid="{00000000-0005-0000-0000-000098410000}"/>
    <cellStyle name="NoDataFound 2 2 3 3" xfId="16809" xr:uid="{00000000-0005-0000-0000-000099410000}"/>
    <cellStyle name="NoDataFound 2 2 3 4" xfId="16810" xr:uid="{00000000-0005-0000-0000-00009A410000}"/>
    <cellStyle name="NoDataFound 2 2 3 5" xfId="16811" xr:uid="{00000000-0005-0000-0000-00009B410000}"/>
    <cellStyle name="NoDataFound 2 2 3 6" xfId="16812" xr:uid="{00000000-0005-0000-0000-00009C410000}"/>
    <cellStyle name="NoDataFound 2 2 3 7" xfId="16813" xr:uid="{00000000-0005-0000-0000-00009D410000}"/>
    <cellStyle name="NoDataFound 2 2 4" xfId="16814" xr:uid="{00000000-0005-0000-0000-00009E410000}"/>
    <cellStyle name="NoDataFound 2 2 4 2" xfId="16815" xr:uid="{00000000-0005-0000-0000-00009F410000}"/>
    <cellStyle name="NoDataFound 2 2 4 2 2" xfId="16816" xr:uid="{00000000-0005-0000-0000-0000A0410000}"/>
    <cellStyle name="NoDataFound 2 2 4 2 3" xfId="16817" xr:uid="{00000000-0005-0000-0000-0000A1410000}"/>
    <cellStyle name="NoDataFound 2 2 4 2 4" xfId="16818" xr:uid="{00000000-0005-0000-0000-0000A2410000}"/>
    <cellStyle name="NoDataFound 2 2 4 3" xfId="16819" xr:uid="{00000000-0005-0000-0000-0000A3410000}"/>
    <cellStyle name="NoDataFound 2 2 4 4" xfId="16820" xr:uid="{00000000-0005-0000-0000-0000A4410000}"/>
    <cellStyle name="NoDataFound 2 2 4 5" xfId="16821" xr:uid="{00000000-0005-0000-0000-0000A5410000}"/>
    <cellStyle name="NoDataFound 2 2 5" xfId="16822" xr:uid="{00000000-0005-0000-0000-0000A6410000}"/>
    <cellStyle name="NoDataFound 2 2 5 2" xfId="16823" xr:uid="{00000000-0005-0000-0000-0000A7410000}"/>
    <cellStyle name="NoDataFound 2 2 5 3" xfId="16824" xr:uid="{00000000-0005-0000-0000-0000A8410000}"/>
    <cellStyle name="NoDataFound 2 2 5 4" xfId="16825" xr:uid="{00000000-0005-0000-0000-0000A9410000}"/>
    <cellStyle name="NoDataFound 2 2 5 5" xfId="16826" xr:uid="{00000000-0005-0000-0000-0000AA410000}"/>
    <cellStyle name="NoDataFound 2 2 6" xfId="16827" xr:uid="{00000000-0005-0000-0000-0000AB410000}"/>
    <cellStyle name="NoDataFound 2 2 6 2" xfId="16828" xr:uid="{00000000-0005-0000-0000-0000AC410000}"/>
    <cellStyle name="NoDataFound 2 2 6 3" xfId="16829" xr:uid="{00000000-0005-0000-0000-0000AD410000}"/>
    <cellStyle name="NoDataFound 2 2 6 4" xfId="16830" xr:uid="{00000000-0005-0000-0000-0000AE410000}"/>
    <cellStyle name="NoDataFound 2 2 6 5" xfId="16831" xr:uid="{00000000-0005-0000-0000-0000AF410000}"/>
    <cellStyle name="NoDataFound 2 2 7" xfId="16832" xr:uid="{00000000-0005-0000-0000-0000B0410000}"/>
    <cellStyle name="NoDataFound 2 2 8" xfId="16833" xr:uid="{00000000-0005-0000-0000-0000B1410000}"/>
    <cellStyle name="NoDataFound 2 2 9" xfId="16834" xr:uid="{00000000-0005-0000-0000-0000B2410000}"/>
    <cellStyle name="NoDataFound 2 3" xfId="16835" xr:uid="{00000000-0005-0000-0000-0000B3410000}"/>
    <cellStyle name="NoDataFound 2 3 2" xfId="16836" xr:uid="{00000000-0005-0000-0000-0000B4410000}"/>
    <cellStyle name="NoDataFound 2 3 2 2" xfId="16837" xr:uid="{00000000-0005-0000-0000-0000B5410000}"/>
    <cellStyle name="NoDataFound 2 3 2 2 2" xfId="16838" xr:uid="{00000000-0005-0000-0000-0000B6410000}"/>
    <cellStyle name="NoDataFound 2 3 2 2 3" xfId="16839" xr:uid="{00000000-0005-0000-0000-0000B7410000}"/>
    <cellStyle name="NoDataFound 2 3 2 2 4" xfId="16840" xr:uid="{00000000-0005-0000-0000-0000B8410000}"/>
    <cellStyle name="NoDataFound 2 3 2 2 5" xfId="16841" xr:uid="{00000000-0005-0000-0000-0000B9410000}"/>
    <cellStyle name="NoDataFound 2 3 2 3" xfId="16842" xr:uid="{00000000-0005-0000-0000-0000BA410000}"/>
    <cellStyle name="NoDataFound 2 3 2 4" xfId="16843" xr:uid="{00000000-0005-0000-0000-0000BB410000}"/>
    <cellStyle name="NoDataFound 2 3 2 5" xfId="16844" xr:uid="{00000000-0005-0000-0000-0000BC410000}"/>
    <cellStyle name="NoDataFound 2 3 2 6" xfId="16845" xr:uid="{00000000-0005-0000-0000-0000BD410000}"/>
    <cellStyle name="NoDataFound 2 3 2 7" xfId="16846" xr:uid="{00000000-0005-0000-0000-0000BE410000}"/>
    <cellStyle name="NoDataFound 2 3 3" xfId="16847" xr:uid="{00000000-0005-0000-0000-0000BF410000}"/>
    <cellStyle name="NoDataFound 2 3 3 2" xfId="16848" xr:uid="{00000000-0005-0000-0000-0000C0410000}"/>
    <cellStyle name="NoDataFound 2 3 3 2 2" xfId="16849" xr:uid="{00000000-0005-0000-0000-0000C1410000}"/>
    <cellStyle name="NoDataFound 2 3 3 2 3" xfId="16850" xr:uid="{00000000-0005-0000-0000-0000C2410000}"/>
    <cellStyle name="NoDataFound 2 3 3 2 4" xfId="16851" xr:uid="{00000000-0005-0000-0000-0000C3410000}"/>
    <cellStyle name="NoDataFound 2 3 3 3" xfId="16852" xr:uid="{00000000-0005-0000-0000-0000C4410000}"/>
    <cellStyle name="NoDataFound 2 3 3 4" xfId="16853" xr:uid="{00000000-0005-0000-0000-0000C5410000}"/>
    <cellStyle name="NoDataFound 2 3 3 5" xfId="16854" xr:uid="{00000000-0005-0000-0000-0000C6410000}"/>
    <cellStyle name="NoDataFound 2 3 4" xfId="16855" xr:uid="{00000000-0005-0000-0000-0000C7410000}"/>
    <cellStyle name="NoDataFound 2 3 4 2" xfId="16856" xr:uid="{00000000-0005-0000-0000-0000C8410000}"/>
    <cellStyle name="NoDataFound 2 3 4 3" xfId="16857" xr:uid="{00000000-0005-0000-0000-0000C9410000}"/>
    <cellStyle name="NoDataFound 2 3 4 4" xfId="16858" xr:uid="{00000000-0005-0000-0000-0000CA410000}"/>
    <cellStyle name="NoDataFound 2 3 4 5" xfId="16859" xr:uid="{00000000-0005-0000-0000-0000CB410000}"/>
    <cellStyle name="NoDataFound 2 3 5" xfId="16860" xr:uid="{00000000-0005-0000-0000-0000CC410000}"/>
    <cellStyle name="NoDataFound 2 3 5 2" xfId="16861" xr:uid="{00000000-0005-0000-0000-0000CD410000}"/>
    <cellStyle name="NoDataFound 2 3 5 3" xfId="16862" xr:uid="{00000000-0005-0000-0000-0000CE410000}"/>
    <cellStyle name="NoDataFound 2 3 5 4" xfId="16863" xr:uid="{00000000-0005-0000-0000-0000CF410000}"/>
    <cellStyle name="NoDataFound 2 3 5 5" xfId="16864" xr:uid="{00000000-0005-0000-0000-0000D0410000}"/>
    <cellStyle name="NoDataFound 2 3 6" xfId="16865" xr:uid="{00000000-0005-0000-0000-0000D1410000}"/>
    <cellStyle name="NoDataFound 2 3 7" xfId="16866" xr:uid="{00000000-0005-0000-0000-0000D2410000}"/>
    <cellStyle name="NoDataFound 2 3 8" xfId="16867" xr:uid="{00000000-0005-0000-0000-0000D3410000}"/>
    <cellStyle name="NoDataFound 2 4" xfId="16868" xr:uid="{00000000-0005-0000-0000-0000D4410000}"/>
    <cellStyle name="NoDataFound 2 4 2" xfId="16869" xr:uid="{00000000-0005-0000-0000-0000D5410000}"/>
    <cellStyle name="NoDataFound 2 4 2 2" xfId="16870" xr:uid="{00000000-0005-0000-0000-0000D6410000}"/>
    <cellStyle name="NoDataFound 2 4 2 2 2" xfId="16871" xr:uid="{00000000-0005-0000-0000-0000D7410000}"/>
    <cellStyle name="NoDataFound 2 4 2 2 3" xfId="16872" xr:uid="{00000000-0005-0000-0000-0000D8410000}"/>
    <cellStyle name="NoDataFound 2 4 2 2 4" xfId="16873" xr:uid="{00000000-0005-0000-0000-0000D9410000}"/>
    <cellStyle name="NoDataFound 2 4 2 2 5" xfId="16874" xr:uid="{00000000-0005-0000-0000-0000DA410000}"/>
    <cellStyle name="NoDataFound 2 4 2 3" xfId="16875" xr:uid="{00000000-0005-0000-0000-0000DB410000}"/>
    <cellStyle name="NoDataFound 2 4 2 4" xfId="16876" xr:uid="{00000000-0005-0000-0000-0000DC410000}"/>
    <cellStyle name="NoDataFound 2 4 2 5" xfId="16877" xr:uid="{00000000-0005-0000-0000-0000DD410000}"/>
    <cellStyle name="NoDataFound 2 4 2 6" xfId="16878" xr:uid="{00000000-0005-0000-0000-0000DE410000}"/>
    <cellStyle name="NoDataFound 2 4 2 7" xfId="16879" xr:uid="{00000000-0005-0000-0000-0000DF410000}"/>
    <cellStyle name="NoDataFound 2 4 3" xfId="16880" xr:uid="{00000000-0005-0000-0000-0000E0410000}"/>
    <cellStyle name="NoDataFound 2 4 3 2" xfId="16881" xr:uid="{00000000-0005-0000-0000-0000E1410000}"/>
    <cellStyle name="NoDataFound 2 4 3 2 2" xfId="16882" xr:uid="{00000000-0005-0000-0000-0000E2410000}"/>
    <cellStyle name="NoDataFound 2 4 3 2 3" xfId="16883" xr:uid="{00000000-0005-0000-0000-0000E3410000}"/>
    <cellStyle name="NoDataFound 2 4 3 2 4" xfId="16884" xr:uid="{00000000-0005-0000-0000-0000E4410000}"/>
    <cellStyle name="NoDataFound 2 4 3 3" xfId="16885" xr:uid="{00000000-0005-0000-0000-0000E5410000}"/>
    <cellStyle name="NoDataFound 2 4 3 4" xfId="16886" xr:uid="{00000000-0005-0000-0000-0000E6410000}"/>
    <cellStyle name="NoDataFound 2 4 3 5" xfId="16887" xr:uid="{00000000-0005-0000-0000-0000E7410000}"/>
    <cellStyle name="NoDataFound 2 4 4" xfId="16888" xr:uid="{00000000-0005-0000-0000-0000E8410000}"/>
    <cellStyle name="NoDataFound 2 4 4 2" xfId="16889" xr:uid="{00000000-0005-0000-0000-0000E9410000}"/>
    <cellStyle name="NoDataFound 2 4 4 3" xfId="16890" xr:uid="{00000000-0005-0000-0000-0000EA410000}"/>
    <cellStyle name="NoDataFound 2 4 4 4" xfId="16891" xr:uid="{00000000-0005-0000-0000-0000EB410000}"/>
    <cellStyle name="NoDataFound 2 4 4 5" xfId="16892" xr:uid="{00000000-0005-0000-0000-0000EC410000}"/>
    <cellStyle name="NoDataFound 2 4 5" xfId="16893" xr:uid="{00000000-0005-0000-0000-0000ED410000}"/>
    <cellStyle name="NoDataFound 2 4 5 2" xfId="16894" xr:uid="{00000000-0005-0000-0000-0000EE410000}"/>
    <cellStyle name="NoDataFound 2 4 5 3" xfId="16895" xr:uid="{00000000-0005-0000-0000-0000EF410000}"/>
    <cellStyle name="NoDataFound 2 4 5 4" xfId="16896" xr:uid="{00000000-0005-0000-0000-0000F0410000}"/>
    <cellStyle name="NoDataFound 2 4 5 5" xfId="16897" xr:uid="{00000000-0005-0000-0000-0000F1410000}"/>
    <cellStyle name="NoDataFound 2 4 6" xfId="16898" xr:uid="{00000000-0005-0000-0000-0000F2410000}"/>
    <cellStyle name="NoDataFound 2 4 7" xfId="16899" xr:uid="{00000000-0005-0000-0000-0000F3410000}"/>
    <cellStyle name="NoDataFound 2 4 8" xfId="16900" xr:uid="{00000000-0005-0000-0000-0000F4410000}"/>
    <cellStyle name="NoDataFound 2 5" xfId="16901" xr:uid="{00000000-0005-0000-0000-0000F5410000}"/>
    <cellStyle name="NoDataFound 2 5 10" xfId="16902" xr:uid="{00000000-0005-0000-0000-0000F6410000}"/>
    <cellStyle name="NoDataFound 2 5 2" xfId="16903" xr:uid="{00000000-0005-0000-0000-0000F7410000}"/>
    <cellStyle name="NoDataFound 2 5 2 2" xfId="16904" xr:uid="{00000000-0005-0000-0000-0000F8410000}"/>
    <cellStyle name="NoDataFound 2 5 2 2 2" xfId="16905" xr:uid="{00000000-0005-0000-0000-0000F9410000}"/>
    <cellStyle name="NoDataFound 2 5 2 2 3" xfId="16906" xr:uid="{00000000-0005-0000-0000-0000FA410000}"/>
    <cellStyle name="NoDataFound 2 5 2 2 4" xfId="16907" xr:uid="{00000000-0005-0000-0000-0000FB410000}"/>
    <cellStyle name="NoDataFound 2 5 2 2 5" xfId="16908" xr:uid="{00000000-0005-0000-0000-0000FC410000}"/>
    <cellStyle name="NoDataFound 2 5 2 3" xfId="16909" xr:uid="{00000000-0005-0000-0000-0000FD410000}"/>
    <cellStyle name="NoDataFound 2 5 2 4" xfId="16910" xr:uid="{00000000-0005-0000-0000-0000FE410000}"/>
    <cellStyle name="NoDataFound 2 5 2 5" xfId="16911" xr:uid="{00000000-0005-0000-0000-0000FF410000}"/>
    <cellStyle name="NoDataFound 2 5 2 6" xfId="16912" xr:uid="{00000000-0005-0000-0000-000000420000}"/>
    <cellStyle name="NoDataFound 2 5 2 7" xfId="16913" xr:uid="{00000000-0005-0000-0000-000001420000}"/>
    <cellStyle name="NoDataFound 2 5 3" xfId="16914" xr:uid="{00000000-0005-0000-0000-000002420000}"/>
    <cellStyle name="NoDataFound 2 5 3 2" xfId="16915" xr:uid="{00000000-0005-0000-0000-000003420000}"/>
    <cellStyle name="NoDataFound 2 5 3 2 2" xfId="16916" xr:uid="{00000000-0005-0000-0000-000004420000}"/>
    <cellStyle name="NoDataFound 2 5 3 2 3" xfId="16917" xr:uid="{00000000-0005-0000-0000-000005420000}"/>
    <cellStyle name="NoDataFound 2 5 3 2 4" xfId="16918" xr:uid="{00000000-0005-0000-0000-000006420000}"/>
    <cellStyle name="NoDataFound 2 5 3 3" xfId="16919" xr:uid="{00000000-0005-0000-0000-000007420000}"/>
    <cellStyle name="NoDataFound 2 5 3 4" xfId="16920" xr:uid="{00000000-0005-0000-0000-000008420000}"/>
    <cellStyle name="NoDataFound 2 5 3 5" xfId="16921" xr:uid="{00000000-0005-0000-0000-000009420000}"/>
    <cellStyle name="NoDataFound 2 5 4" xfId="16922" xr:uid="{00000000-0005-0000-0000-00000A420000}"/>
    <cellStyle name="NoDataFound 2 5 4 2" xfId="16923" xr:uid="{00000000-0005-0000-0000-00000B420000}"/>
    <cellStyle name="NoDataFound 2 5 4 2 2" xfId="16924" xr:uid="{00000000-0005-0000-0000-00000C420000}"/>
    <cellStyle name="NoDataFound 2 5 4 2 3" xfId="16925" xr:uid="{00000000-0005-0000-0000-00000D420000}"/>
    <cellStyle name="NoDataFound 2 5 4 2 4" xfId="16926" xr:uid="{00000000-0005-0000-0000-00000E420000}"/>
    <cellStyle name="NoDataFound 2 5 4 3" xfId="16927" xr:uid="{00000000-0005-0000-0000-00000F420000}"/>
    <cellStyle name="NoDataFound 2 5 4 4" xfId="16928" xr:uid="{00000000-0005-0000-0000-000010420000}"/>
    <cellStyle name="NoDataFound 2 5 4 5" xfId="16929" xr:uid="{00000000-0005-0000-0000-000011420000}"/>
    <cellStyle name="NoDataFound 2 5 5" xfId="16930" xr:uid="{00000000-0005-0000-0000-000012420000}"/>
    <cellStyle name="NoDataFound 2 5 5 2" xfId="16931" xr:uid="{00000000-0005-0000-0000-000013420000}"/>
    <cellStyle name="NoDataFound 2 5 5 3" xfId="16932" xr:uid="{00000000-0005-0000-0000-000014420000}"/>
    <cellStyle name="NoDataFound 2 5 5 4" xfId="16933" xr:uid="{00000000-0005-0000-0000-000015420000}"/>
    <cellStyle name="NoDataFound 2 5 5 5" xfId="16934" xr:uid="{00000000-0005-0000-0000-000016420000}"/>
    <cellStyle name="NoDataFound 2 5 6" xfId="16935" xr:uid="{00000000-0005-0000-0000-000017420000}"/>
    <cellStyle name="NoDataFound 2 5 6 2" xfId="16936" xr:uid="{00000000-0005-0000-0000-000018420000}"/>
    <cellStyle name="NoDataFound 2 5 6 3" xfId="16937" xr:uid="{00000000-0005-0000-0000-000019420000}"/>
    <cellStyle name="NoDataFound 2 5 6 4" xfId="16938" xr:uid="{00000000-0005-0000-0000-00001A420000}"/>
    <cellStyle name="NoDataFound 2 5 6 5" xfId="16939" xr:uid="{00000000-0005-0000-0000-00001B420000}"/>
    <cellStyle name="NoDataFound 2 5 7" xfId="16940" xr:uid="{00000000-0005-0000-0000-00001C420000}"/>
    <cellStyle name="NoDataFound 2 5 8" xfId="16941" xr:uid="{00000000-0005-0000-0000-00001D420000}"/>
    <cellStyle name="NoDataFound 2 5 9" xfId="16942" xr:uid="{00000000-0005-0000-0000-00001E420000}"/>
    <cellStyle name="NoDataFound 2 6" xfId="16943" xr:uid="{00000000-0005-0000-0000-00001F420000}"/>
    <cellStyle name="NoDataFound 2 6 2" xfId="16944" xr:uid="{00000000-0005-0000-0000-000020420000}"/>
    <cellStyle name="NoDataFound 2 6 2 2" xfId="16945" xr:uid="{00000000-0005-0000-0000-000021420000}"/>
    <cellStyle name="NoDataFound 2 6 2 2 2" xfId="16946" xr:uid="{00000000-0005-0000-0000-000022420000}"/>
    <cellStyle name="NoDataFound 2 6 2 2 3" xfId="16947" xr:uid="{00000000-0005-0000-0000-000023420000}"/>
    <cellStyle name="NoDataFound 2 6 2 2 4" xfId="16948" xr:uid="{00000000-0005-0000-0000-000024420000}"/>
    <cellStyle name="NoDataFound 2 6 2 2 5" xfId="16949" xr:uid="{00000000-0005-0000-0000-000025420000}"/>
    <cellStyle name="NoDataFound 2 6 2 3" xfId="16950" xr:uid="{00000000-0005-0000-0000-000026420000}"/>
    <cellStyle name="NoDataFound 2 6 2 4" xfId="16951" xr:uid="{00000000-0005-0000-0000-000027420000}"/>
    <cellStyle name="NoDataFound 2 6 2 5" xfId="16952" xr:uid="{00000000-0005-0000-0000-000028420000}"/>
    <cellStyle name="NoDataFound 2 6 2 6" xfId="16953" xr:uid="{00000000-0005-0000-0000-000029420000}"/>
    <cellStyle name="NoDataFound 2 6 2 7" xfId="16954" xr:uid="{00000000-0005-0000-0000-00002A420000}"/>
    <cellStyle name="NoDataFound 2 6 3" xfId="16955" xr:uid="{00000000-0005-0000-0000-00002B420000}"/>
    <cellStyle name="NoDataFound 2 6 3 2" xfId="16956" xr:uid="{00000000-0005-0000-0000-00002C420000}"/>
    <cellStyle name="NoDataFound 2 6 3 2 2" xfId="16957" xr:uid="{00000000-0005-0000-0000-00002D420000}"/>
    <cellStyle name="NoDataFound 2 6 3 2 3" xfId="16958" xr:uid="{00000000-0005-0000-0000-00002E420000}"/>
    <cellStyle name="NoDataFound 2 6 3 2 4" xfId="16959" xr:uid="{00000000-0005-0000-0000-00002F420000}"/>
    <cellStyle name="NoDataFound 2 6 3 3" xfId="16960" xr:uid="{00000000-0005-0000-0000-000030420000}"/>
    <cellStyle name="NoDataFound 2 6 3 4" xfId="16961" xr:uid="{00000000-0005-0000-0000-000031420000}"/>
    <cellStyle name="NoDataFound 2 6 3 5" xfId="16962" xr:uid="{00000000-0005-0000-0000-000032420000}"/>
    <cellStyle name="NoDataFound 2 6 4" xfId="16963" xr:uid="{00000000-0005-0000-0000-000033420000}"/>
    <cellStyle name="NoDataFound 2 6 4 2" xfId="16964" xr:uid="{00000000-0005-0000-0000-000034420000}"/>
    <cellStyle name="NoDataFound 2 6 4 3" xfId="16965" xr:uid="{00000000-0005-0000-0000-000035420000}"/>
    <cellStyle name="NoDataFound 2 6 4 4" xfId="16966" xr:uid="{00000000-0005-0000-0000-000036420000}"/>
    <cellStyle name="NoDataFound 2 6 4 5" xfId="16967" xr:uid="{00000000-0005-0000-0000-000037420000}"/>
    <cellStyle name="NoDataFound 2 6 5" xfId="16968" xr:uid="{00000000-0005-0000-0000-000038420000}"/>
    <cellStyle name="NoDataFound 2 6 5 2" xfId="16969" xr:uid="{00000000-0005-0000-0000-000039420000}"/>
    <cellStyle name="NoDataFound 2 6 5 3" xfId="16970" xr:uid="{00000000-0005-0000-0000-00003A420000}"/>
    <cellStyle name="NoDataFound 2 6 5 4" xfId="16971" xr:uid="{00000000-0005-0000-0000-00003B420000}"/>
    <cellStyle name="NoDataFound 2 6 5 5" xfId="16972" xr:uid="{00000000-0005-0000-0000-00003C420000}"/>
    <cellStyle name="NoDataFound 2 6 6" xfId="16973" xr:uid="{00000000-0005-0000-0000-00003D420000}"/>
    <cellStyle name="NoDataFound 2 6 7" xfId="16974" xr:uid="{00000000-0005-0000-0000-00003E420000}"/>
    <cellStyle name="NoDataFound 2 6 8" xfId="16975" xr:uid="{00000000-0005-0000-0000-00003F420000}"/>
    <cellStyle name="NoDataFound 2 7" xfId="16976" xr:uid="{00000000-0005-0000-0000-000040420000}"/>
    <cellStyle name="NoDataFound 2 7 2" xfId="16977" xr:uid="{00000000-0005-0000-0000-000041420000}"/>
    <cellStyle name="NoDataFound 2 7 2 2" xfId="16978" xr:uid="{00000000-0005-0000-0000-000042420000}"/>
    <cellStyle name="NoDataFound 2 7 2 2 2" xfId="16979" xr:uid="{00000000-0005-0000-0000-000043420000}"/>
    <cellStyle name="NoDataFound 2 7 2 2 3" xfId="16980" xr:uid="{00000000-0005-0000-0000-000044420000}"/>
    <cellStyle name="NoDataFound 2 7 2 2 4" xfId="16981" xr:uid="{00000000-0005-0000-0000-000045420000}"/>
    <cellStyle name="NoDataFound 2 7 2 2 5" xfId="16982" xr:uid="{00000000-0005-0000-0000-000046420000}"/>
    <cellStyle name="NoDataFound 2 7 2 3" xfId="16983" xr:uid="{00000000-0005-0000-0000-000047420000}"/>
    <cellStyle name="NoDataFound 2 7 2 4" xfId="16984" xr:uid="{00000000-0005-0000-0000-000048420000}"/>
    <cellStyle name="NoDataFound 2 7 2 5" xfId="16985" xr:uid="{00000000-0005-0000-0000-000049420000}"/>
    <cellStyle name="NoDataFound 2 7 2 6" xfId="16986" xr:uid="{00000000-0005-0000-0000-00004A420000}"/>
    <cellStyle name="NoDataFound 2 7 2 7" xfId="16987" xr:uid="{00000000-0005-0000-0000-00004B420000}"/>
    <cellStyle name="NoDataFound 2 7 3" xfId="16988" xr:uid="{00000000-0005-0000-0000-00004C420000}"/>
    <cellStyle name="NoDataFound 2 7 3 2" xfId="16989" xr:uid="{00000000-0005-0000-0000-00004D420000}"/>
    <cellStyle name="NoDataFound 2 7 3 3" xfId="16990" xr:uid="{00000000-0005-0000-0000-00004E420000}"/>
    <cellStyle name="NoDataFound 2 7 3 4" xfId="16991" xr:uid="{00000000-0005-0000-0000-00004F420000}"/>
    <cellStyle name="NoDataFound 2 7 3 5" xfId="16992" xr:uid="{00000000-0005-0000-0000-000050420000}"/>
    <cellStyle name="NoDataFound 2 7 4" xfId="16993" xr:uid="{00000000-0005-0000-0000-000051420000}"/>
    <cellStyle name="NoDataFound 2 7 5" xfId="16994" xr:uid="{00000000-0005-0000-0000-000052420000}"/>
    <cellStyle name="NoDataFound 2 7 6" xfId="16995" xr:uid="{00000000-0005-0000-0000-000053420000}"/>
    <cellStyle name="NoDataFound 2 7 7" xfId="16996" xr:uid="{00000000-0005-0000-0000-000054420000}"/>
    <cellStyle name="NoDataFound 2 7 8" xfId="16997" xr:uid="{00000000-0005-0000-0000-000055420000}"/>
    <cellStyle name="NoDataFound 2 8" xfId="16998" xr:uid="{00000000-0005-0000-0000-000056420000}"/>
    <cellStyle name="NoDataFound 2 8 2" xfId="16999" xr:uid="{00000000-0005-0000-0000-000057420000}"/>
    <cellStyle name="NoDataFound 2 8 2 2" xfId="17000" xr:uid="{00000000-0005-0000-0000-000058420000}"/>
    <cellStyle name="NoDataFound 2 8 2 3" xfId="17001" xr:uid="{00000000-0005-0000-0000-000059420000}"/>
    <cellStyle name="NoDataFound 2 8 2 4" xfId="17002" xr:uid="{00000000-0005-0000-0000-00005A420000}"/>
    <cellStyle name="NoDataFound 2 8 2 5" xfId="17003" xr:uid="{00000000-0005-0000-0000-00005B420000}"/>
    <cellStyle name="NoDataFound 2 8 3" xfId="17004" xr:uid="{00000000-0005-0000-0000-00005C420000}"/>
    <cellStyle name="NoDataFound 2 8 4" xfId="17005" xr:uid="{00000000-0005-0000-0000-00005D420000}"/>
    <cellStyle name="NoDataFound 2 8 5" xfId="17006" xr:uid="{00000000-0005-0000-0000-00005E420000}"/>
    <cellStyle name="NoDataFound 2 8 6" xfId="17007" xr:uid="{00000000-0005-0000-0000-00005F420000}"/>
    <cellStyle name="NoDataFound 2 8 7" xfId="17008" xr:uid="{00000000-0005-0000-0000-000060420000}"/>
    <cellStyle name="NoDataFound 2 9" xfId="17009" xr:uid="{00000000-0005-0000-0000-000061420000}"/>
    <cellStyle name="NoDataFound 2 9 2" xfId="17010" xr:uid="{00000000-0005-0000-0000-000062420000}"/>
    <cellStyle name="NoDataFound 2 9 2 2" xfId="17011" xr:uid="{00000000-0005-0000-0000-000063420000}"/>
    <cellStyle name="NoDataFound 2 9 2 3" xfId="17012" xr:uid="{00000000-0005-0000-0000-000064420000}"/>
    <cellStyle name="NoDataFound 2 9 2 4" xfId="17013" xr:uid="{00000000-0005-0000-0000-000065420000}"/>
    <cellStyle name="NoDataFound 2 9 3" xfId="17014" xr:uid="{00000000-0005-0000-0000-000066420000}"/>
    <cellStyle name="NoDataFound 2 9 4" xfId="17015" xr:uid="{00000000-0005-0000-0000-000067420000}"/>
    <cellStyle name="NoDataFound 2 9 5" xfId="17016" xr:uid="{00000000-0005-0000-0000-000068420000}"/>
    <cellStyle name="NoDataFound 3" xfId="17017" xr:uid="{00000000-0005-0000-0000-000069420000}"/>
    <cellStyle name="NoDataFound 3 2" xfId="17018" xr:uid="{00000000-0005-0000-0000-00006A420000}"/>
    <cellStyle name="NoDataFound 3 2 2" xfId="17019" xr:uid="{00000000-0005-0000-0000-00006B420000}"/>
    <cellStyle name="NoDataFound 3 2 2 2" xfId="17020" xr:uid="{00000000-0005-0000-0000-00006C420000}"/>
    <cellStyle name="NoDataFound 3 2 2 3" xfId="17021" xr:uid="{00000000-0005-0000-0000-00006D420000}"/>
    <cellStyle name="NoDataFound 3 2 2 4" xfId="17022" xr:uid="{00000000-0005-0000-0000-00006E420000}"/>
    <cellStyle name="NoDataFound 3 2 2 5" xfId="17023" xr:uid="{00000000-0005-0000-0000-00006F420000}"/>
    <cellStyle name="NoDataFound 3 2 3" xfId="17024" xr:uid="{00000000-0005-0000-0000-000070420000}"/>
    <cellStyle name="NoDataFound 3 2 4" xfId="17025" xr:uid="{00000000-0005-0000-0000-000071420000}"/>
    <cellStyle name="NoDataFound 3 2 5" xfId="17026" xr:uid="{00000000-0005-0000-0000-000072420000}"/>
    <cellStyle name="NoDataFound 3 2 6" xfId="17027" xr:uid="{00000000-0005-0000-0000-000073420000}"/>
    <cellStyle name="NoDataFound 3 2 7" xfId="17028" xr:uid="{00000000-0005-0000-0000-000074420000}"/>
    <cellStyle name="NoDataFound 3 3" xfId="17029" xr:uid="{00000000-0005-0000-0000-000075420000}"/>
    <cellStyle name="NoDataFound 3 3 2" xfId="17030" xr:uid="{00000000-0005-0000-0000-000076420000}"/>
    <cellStyle name="NoDataFound 3 3 2 2" xfId="17031" xr:uid="{00000000-0005-0000-0000-000077420000}"/>
    <cellStyle name="NoDataFound 3 3 2 3" xfId="17032" xr:uid="{00000000-0005-0000-0000-000078420000}"/>
    <cellStyle name="NoDataFound 3 3 2 4" xfId="17033" xr:uid="{00000000-0005-0000-0000-000079420000}"/>
    <cellStyle name="NoDataFound 3 3 3" xfId="17034" xr:uid="{00000000-0005-0000-0000-00007A420000}"/>
    <cellStyle name="NoDataFound 3 3 4" xfId="17035" xr:uid="{00000000-0005-0000-0000-00007B420000}"/>
    <cellStyle name="NoDataFound 3 3 5" xfId="17036" xr:uid="{00000000-0005-0000-0000-00007C420000}"/>
    <cellStyle name="NoDataFound 3 4" xfId="17037" xr:uid="{00000000-0005-0000-0000-00007D420000}"/>
    <cellStyle name="NoDataFound 3 4 2" xfId="17038" xr:uid="{00000000-0005-0000-0000-00007E420000}"/>
    <cellStyle name="NoDataFound 3 4 3" xfId="17039" xr:uid="{00000000-0005-0000-0000-00007F420000}"/>
    <cellStyle name="NoDataFound 3 4 4" xfId="17040" xr:uid="{00000000-0005-0000-0000-000080420000}"/>
    <cellStyle name="NoDataFound 3 4 5" xfId="17041" xr:uid="{00000000-0005-0000-0000-000081420000}"/>
    <cellStyle name="NoDataFound 3 5" xfId="17042" xr:uid="{00000000-0005-0000-0000-000082420000}"/>
    <cellStyle name="NoDataFound 3 5 2" xfId="17043" xr:uid="{00000000-0005-0000-0000-000083420000}"/>
    <cellStyle name="NoDataFound 3 5 3" xfId="17044" xr:uid="{00000000-0005-0000-0000-000084420000}"/>
    <cellStyle name="NoDataFound 3 5 4" xfId="17045" xr:uid="{00000000-0005-0000-0000-000085420000}"/>
    <cellStyle name="NoDataFound 3 5 5" xfId="17046" xr:uid="{00000000-0005-0000-0000-000086420000}"/>
    <cellStyle name="NoDataFound 3 6" xfId="17047" xr:uid="{00000000-0005-0000-0000-000087420000}"/>
    <cellStyle name="NoDataFound 3 7" xfId="17048" xr:uid="{00000000-0005-0000-0000-000088420000}"/>
    <cellStyle name="NoDataFound 3 8" xfId="17049" xr:uid="{00000000-0005-0000-0000-000089420000}"/>
    <cellStyle name="NoDataFound 4" xfId="17050" xr:uid="{00000000-0005-0000-0000-00008A420000}"/>
    <cellStyle name="NoDataFound 4 2" xfId="17051" xr:uid="{00000000-0005-0000-0000-00008B420000}"/>
    <cellStyle name="NoDataFound 4 2 2" xfId="17052" xr:uid="{00000000-0005-0000-0000-00008C420000}"/>
    <cellStyle name="NoDataFound 4 2 3" xfId="17053" xr:uid="{00000000-0005-0000-0000-00008D420000}"/>
    <cellStyle name="NoDataFound 4 2 4" xfId="17054" xr:uid="{00000000-0005-0000-0000-00008E420000}"/>
    <cellStyle name="NoDataFound 4 2 5" xfId="17055" xr:uid="{00000000-0005-0000-0000-00008F420000}"/>
    <cellStyle name="NoDataFound 4 3" xfId="17056" xr:uid="{00000000-0005-0000-0000-000090420000}"/>
    <cellStyle name="NoDataFound 4 4" xfId="17057" xr:uid="{00000000-0005-0000-0000-000091420000}"/>
    <cellStyle name="NoDataFound 4 5" xfId="17058" xr:uid="{00000000-0005-0000-0000-000092420000}"/>
    <cellStyle name="NoDataFound 4 6" xfId="17059" xr:uid="{00000000-0005-0000-0000-000093420000}"/>
    <cellStyle name="NoDataFound 4 7" xfId="17060" xr:uid="{00000000-0005-0000-0000-000094420000}"/>
    <cellStyle name="NoDataFound 5" xfId="17061" xr:uid="{00000000-0005-0000-0000-000095420000}"/>
    <cellStyle name="NoDataFound 5 2" xfId="17062" xr:uid="{00000000-0005-0000-0000-000096420000}"/>
    <cellStyle name="NoDataFound 5 3" xfId="17063" xr:uid="{00000000-0005-0000-0000-000097420000}"/>
    <cellStyle name="NoDataFound 5 4" xfId="17064" xr:uid="{00000000-0005-0000-0000-000098420000}"/>
    <cellStyle name="NoDataFound 5 5" xfId="17065" xr:uid="{00000000-0005-0000-0000-000099420000}"/>
    <cellStyle name="NoDataFound 6" xfId="17066" xr:uid="{00000000-0005-0000-0000-00009A420000}"/>
    <cellStyle name="NoDataFound 7" xfId="17067" xr:uid="{00000000-0005-0000-0000-00009B420000}"/>
    <cellStyle name="NoDataFound 8" xfId="17068" xr:uid="{00000000-0005-0000-0000-00009C420000}"/>
    <cellStyle name="NoDataFound 9" xfId="17069" xr:uid="{00000000-0005-0000-0000-00009D420000}"/>
    <cellStyle name="NoDataInFy" xfId="17070" xr:uid="{00000000-0005-0000-0000-00009E420000}"/>
    <cellStyle name="NoDataInFy 2" xfId="17071" xr:uid="{00000000-0005-0000-0000-00009F420000}"/>
    <cellStyle name="NoDataInFy 2 10" xfId="17072" xr:uid="{00000000-0005-0000-0000-0000A0420000}"/>
    <cellStyle name="NoDataInFy 2 10 2" xfId="17073" xr:uid="{00000000-0005-0000-0000-0000A1420000}"/>
    <cellStyle name="NoDataInFy 2 10 3" xfId="17074" xr:uid="{00000000-0005-0000-0000-0000A2420000}"/>
    <cellStyle name="NoDataInFy 2 10 4" xfId="17075" xr:uid="{00000000-0005-0000-0000-0000A3420000}"/>
    <cellStyle name="NoDataInFy 2 10 5" xfId="17076" xr:uid="{00000000-0005-0000-0000-0000A4420000}"/>
    <cellStyle name="NoDataInFy 2 11" xfId="17077" xr:uid="{00000000-0005-0000-0000-0000A5420000}"/>
    <cellStyle name="NoDataInFy 2 11 2" xfId="17078" xr:uid="{00000000-0005-0000-0000-0000A6420000}"/>
    <cellStyle name="NoDataInFy 2 11 3" xfId="17079" xr:uid="{00000000-0005-0000-0000-0000A7420000}"/>
    <cellStyle name="NoDataInFy 2 11 4" xfId="17080" xr:uid="{00000000-0005-0000-0000-0000A8420000}"/>
    <cellStyle name="NoDataInFy 2 11 5" xfId="17081" xr:uid="{00000000-0005-0000-0000-0000A9420000}"/>
    <cellStyle name="NoDataInFy 2 12" xfId="17082" xr:uid="{00000000-0005-0000-0000-0000AA420000}"/>
    <cellStyle name="NoDataInFy 2 13" xfId="17083" xr:uid="{00000000-0005-0000-0000-0000AB420000}"/>
    <cellStyle name="NoDataInFy 2 14" xfId="17084" xr:uid="{00000000-0005-0000-0000-0000AC420000}"/>
    <cellStyle name="NoDataInFy 2 2" xfId="17085" xr:uid="{00000000-0005-0000-0000-0000AD420000}"/>
    <cellStyle name="NoDataInFy 2 2 2" xfId="17086" xr:uid="{00000000-0005-0000-0000-0000AE420000}"/>
    <cellStyle name="NoDataInFy 2 2 2 2" xfId="17087" xr:uid="{00000000-0005-0000-0000-0000AF420000}"/>
    <cellStyle name="NoDataInFy 2 2 2 2 2" xfId="17088" xr:uid="{00000000-0005-0000-0000-0000B0420000}"/>
    <cellStyle name="NoDataInFy 2 2 2 2 2 2" xfId="17089" xr:uid="{00000000-0005-0000-0000-0000B1420000}"/>
    <cellStyle name="NoDataInFy 2 2 2 2 2 3" xfId="17090" xr:uid="{00000000-0005-0000-0000-0000B2420000}"/>
    <cellStyle name="NoDataInFy 2 2 2 2 2 4" xfId="17091" xr:uid="{00000000-0005-0000-0000-0000B3420000}"/>
    <cellStyle name="NoDataInFy 2 2 2 2 2 5" xfId="17092" xr:uid="{00000000-0005-0000-0000-0000B4420000}"/>
    <cellStyle name="NoDataInFy 2 2 2 2 3" xfId="17093" xr:uid="{00000000-0005-0000-0000-0000B5420000}"/>
    <cellStyle name="NoDataInFy 2 2 2 2 4" xfId="17094" xr:uid="{00000000-0005-0000-0000-0000B6420000}"/>
    <cellStyle name="NoDataInFy 2 2 2 2 5" xfId="17095" xr:uid="{00000000-0005-0000-0000-0000B7420000}"/>
    <cellStyle name="NoDataInFy 2 2 2 2 6" xfId="17096" xr:uid="{00000000-0005-0000-0000-0000B8420000}"/>
    <cellStyle name="NoDataInFy 2 2 2 2 7" xfId="17097" xr:uid="{00000000-0005-0000-0000-0000B9420000}"/>
    <cellStyle name="NoDataInFy 2 2 2 3" xfId="17098" xr:uid="{00000000-0005-0000-0000-0000BA420000}"/>
    <cellStyle name="NoDataInFy 2 2 2 3 2" xfId="17099" xr:uid="{00000000-0005-0000-0000-0000BB420000}"/>
    <cellStyle name="NoDataInFy 2 2 2 3 3" xfId="17100" xr:uid="{00000000-0005-0000-0000-0000BC420000}"/>
    <cellStyle name="NoDataInFy 2 2 2 3 4" xfId="17101" xr:uid="{00000000-0005-0000-0000-0000BD420000}"/>
    <cellStyle name="NoDataInFy 2 2 2 3 5" xfId="17102" xr:uid="{00000000-0005-0000-0000-0000BE420000}"/>
    <cellStyle name="NoDataInFy 2 2 2 4" xfId="17103" xr:uid="{00000000-0005-0000-0000-0000BF420000}"/>
    <cellStyle name="NoDataInFy 2 2 2 5" xfId="17104" xr:uid="{00000000-0005-0000-0000-0000C0420000}"/>
    <cellStyle name="NoDataInFy 2 2 2 6" xfId="17105" xr:uid="{00000000-0005-0000-0000-0000C1420000}"/>
    <cellStyle name="NoDataInFy 2 2 2 7" xfId="17106" xr:uid="{00000000-0005-0000-0000-0000C2420000}"/>
    <cellStyle name="NoDataInFy 2 2 2 8" xfId="17107" xr:uid="{00000000-0005-0000-0000-0000C3420000}"/>
    <cellStyle name="NoDataInFy 2 2 3" xfId="17108" xr:uid="{00000000-0005-0000-0000-0000C4420000}"/>
    <cellStyle name="NoDataInFy 2 2 3 2" xfId="17109" xr:uid="{00000000-0005-0000-0000-0000C5420000}"/>
    <cellStyle name="NoDataInFy 2 2 3 2 2" xfId="17110" xr:uid="{00000000-0005-0000-0000-0000C6420000}"/>
    <cellStyle name="NoDataInFy 2 2 3 2 3" xfId="17111" xr:uid="{00000000-0005-0000-0000-0000C7420000}"/>
    <cellStyle name="NoDataInFy 2 2 3 2 4" xfId="17112" xr:uid="{00000000-0005-0000-0000-0000C8420000}"/>
    <cellStyle name="NoDataInFy 2 2 3 2 5" xfId="17113" xr:uid="{00000000-0005-0000-0000-0000C9420000}"/>
    <cellStyle name="NoDataInFy 2 2 3 3" xfId="17114" xr:uid="{00000000-0005-0000-0000-0000CA420000}"/>
    <cellStyle name="NoDataInFy 2 2 3 4" xfId="17115" xr:uid="{00000000-0005-0000-0000-0000CB420000}"/>
    <cellStyle name="NoDataInFy 2 2 3 5" xfId="17116" xr:uid="{00000000-0005-0000-0000-0000CC420000}"/>
    <cellStyle name="NoDataInFy 2 2 3 6" xfId="17117" xr:uid="{00000000-0005-0000-0000-0000CD420000}"/>
    <cellStyle name="NoDataInFy 2 2 3 7" xfId="17118" xr:uid="{00000000-0005-0000-0000-0000CE420000}"/>
    <cellStyle name="NoDataInFy 2 2 4" xfId="17119" xr:uid="{00000000-0005-0000-0000-0000CF420000}"/>
    <cellStyle name="NoDataInFy 2 2 4 2" xfId="17120" xr:uid="{00000000-0005-0000-0000-0000D0420000}"/>
    <cellStyle name="NoDataInFy 2 2 4 2 2" xfId="17121" xr:uid="{00000000-0005-0000-0000-0000D1420000}"/>
    <cellStyle name="NoDataInFy 2 2 4 2 3" xfId="17122" xr:uid="{00000000-0005-0000-0000-0000D2420000}"/>
    <cellStyle name="NoDataInFy 2 2 4 2 4" xfId="17123" xr:uid="{00000000-0005-0000-0000-0000D3420000}"/>
    <cellStyle name="NoDataInFy 2 2 4 3" xfId="17124" xr:uid="{00000000-0005-0000-0000-0000D4420000}"/>
    <cellStyle name="NoDataInFy 2 2 4 4" xfId="17125" xr:uid="{00000000-0005-0000-0000-0000D5420000}"/>
    <cellStyle name="NoDataInFy 2 2 4 5" xfId="17126" xr:uid="{00000000-0005-0000-0000-0000D6420000}"/>
    <cellStyle name="NoDataInFy 2 2 5" xfId="17127" xr:uid="{00000000-0005-0000-0000-0000D7420000}"/>
    <cellStyle name="NoDataInFy 2 2 5 2" xfId="17128" xr:uid="{00000000-0005-0000-0000-0000D8420000}"/>
    <cellStyle name="NoDataInFy 2 2 5 3" xfId="17129" xr:uid="{00000000-0005-0000-0000-0000D9420000}"/>
    <cellStyle name="NoDataInFy 2 2 5 4" xfId="17130" xr:uid="{00000000-0005-0000-0000-0000DA420000}"/>
    <cellStyle name="NoDataInFy 2 2 5 5" xfId="17131" xr:uid="{00000000-0005-0000-0000-0000DB420000}"/>
    <cellStyle name="NoDataInFy 2 2 6" xfId="17132" xr:uid="{00000000-0005-0000-0000-0000DC420000}"/>
    <cellStyle name="NoDataInFy 2 2 6 2" xfId="17133" xr:uid="{00000000-0005-0000-0000-0000DD420000}"/>
    <cellStyle name="NoDataInFy 2 2 6 3" xfId="17134" xr:uid="{00000000-0005-0000-0000-0000DE420000}"/>
    <cellStyle name="NoDataInFy 2 2 6 4" xfId="17135" xr:uid="{00000000-0005-0000-0000-0000DF420000}"/>
    <cellStyle name="NoDataInFy 2 2 6 5" xfId="17136" xr:uid="{00000000-0005-0000-0000-0000E0420000}"/>
    <cellStyle name="NoDataInFy 2 2 7" xfId="17137" xr:uid="{00000000-0005-0000-0000-0000E1420000}"/>
    <cellStyle name="NoDataInFy 2 2 8" xfId="17138" xr:uid="{00000000-0005-0000-0000-0000E2420000}"/>
    <cellStyle name="NoDataInFy 2 2 9" xfId="17139" xr:uid="{00000000-0005-0000-0000-0000E3420000}"/>
    <cellStyle name="NoDataInFy 2 3" xfId="17140" xr:uid="{00000000-0005-0000-0000-0000E4420000}"/>
    <cellStyle name="NoDataInFy 2 3 2" xfId="17141" xr:uid="{00000000-0005-0000-0000-0000E5420000}"/>
    <cellStyle name="NoDataInFy 2 3 2 2" xfId="17142" xr:uid="{00000000-0005-0000-0000-0000E6420000}"/>
    <cellStyle name="NoDataInFy 2 3 2 2 2" xfId="17143" xr:uid="{00000000-0005-0000-0000-0000E7420000}"/>
    <cellStyle name="NoDataInFy 2 3 2 2 3" xfId="17144" xr:uid="{00000000-0005-0000-0000-0000E8420000}"/>
    <cellStyle name="NoDataInFy 2 3 2 2 4" xfId="17145" xr:uid="{00000000-0005-0000-0000-0000E9420000}"/>
    <cellStyle name="NoDataInFy 2 3 2 2 5" xfId="17146" xr:uid="{00000000-0005-0000-0000-0000EA420000}"/>
    <cellStyle name="NoDataInFy 2 3 2 3" xfId="17147" xr:uid="{00000000-0005-0000-0000-0000EB420000}"/>
    <cellStyle name="NoDataInFy 2 3 2 4" xfId="17148" xr:uid="{00000000-0005-0000-0000-0000EC420000}"/>
    <cellStyle name="NoDataInFy 2 3 2 5" xfId="17149" xr:uid="{00000000-0005-0000-0000-0000ED420000}"/>
    <cellStyle name="NoDataInFy 2 3 2 6" xfId="17150" xr:uid="{00000000-0005-0000-0000-0000EE420000}"/>
    <cellStyle name="NoDataInFy 2 3 2 7" xfId="17151" xr:uid="{00000000-0005-0000-0000-0000EF420000}"/>
    <cellStyle name="NoDataInFy 2 3 3" xfId="17152" xr:uid="{00000000-0005-0000-0000-0000F0420000}"/>
    <cellStyle name="NoDataInFy 2 3 3 2" xfId="17153" xr:uid="{00000000-0005-0000-0000-0000F1420000}"/>
    <cellStyle name="NoDataInFy 2 3 3 2 2" xfId="17154" xr:uid="{00000000-0005-0000-0000-0000F2420000}"/>
    <cellStyle name="NoDataInFy 2 3 3 2 3" xfId="17155" xr:uid="{00000000-0005-0000-0000-0000F3420000}"/>
    <cellStyle name="NoDataInFy 2 3 3 2 4" xfId="17156" xr:uid="{00000000-0005-0000-0000-0000F4420000}"/>
    <cellStyle name="NoDataInFy 2 3 3 3" xfId="17157" xr:uid="{00000000-0005-0000-0000-0000F5420000}"/>
    <cellStyle name="NoDataInFy 2 3 3 4" xfId="17158" xr:uid="{00000000-0005-0000-0000-0000F6420000}"/>
    <cellStyle name="NoDataInFy 2 3 3 5" xfId="17159" xr:uid="{00000000-0005-0000-0000-0000F7420000}"/>
    <cellStyle name="NoDataInFy 2 3 4" xfId="17160" xr:uid="{00000000-0005-0000-0000-0000F8420000}"/>
    <cellStyle name="NoDataInFy 2 3 4 2" xfId="17161" xr:uid="{00000000-0005-0000-0000-0000F9420000}"/>
    <cellStyle name="NoDataInFy 2 3 4 3" xfId="17162" xr:uid="{00000000-0005-0000-0000-0000FA420000}"/>
    <cellStyle name="NoDataInFy 2 3 4 4" xfId="17163" xr:uid="{00000000-0005-0000-0000-0000FB420000}"/>
    <cellStyle name="NoDataInFy 2 3 4 5" xfId="17164" xr:uid="{00000000-0005-0000-0000-0000FC420000}"/>
    <cellStyle name="NoDataInFy 2 3 5" xfId="17165" xr:uid="{00000000-0005-0000-0000-0000FD420000}"/>
    <cellStyle name="NoDataInFy 2 3 5 2" xfId="17166" xr:uid="{00000000-0005-0000-0000-0000FE420000}"/>
    <cellStyle name="NoDataInFy 2 3 5 3" xfId="17167" xr:uid="{00000000-0005-0000-0000-0000FF420000}"/>
    <cellStyle name="NoDataInFy 2 3 5 4" xfId="17168" xr:uid="{00000000-0005-0000-0000-000000430000}"/>
    <cellStyle name="NoDataInFy 2 3 5 5" xfId="17169" xr:uid="{00000000-0005-0000-0000-000001430000}"/>
    <cellStyle name="NoDataInFy 2 3 6" xfId="17170" xr:uid="{00000000-0005-0000-0000-000002430000}"/>
    <cellStyle name="NoDataInFy 2 3 7" xfId="17171" xr:uid="{00000000-0005-0000-0000-000003430000}"/>
    <cellStyle name="NoDataInFy 2 3 8" xfId="17172" xr:uid="{00000000-0005-0000-0000-000004430000}"/>
    <cellStyle name="NoDataInFy 2 4" xfId="17173" xr:uid="{00000000-0005-0000-0000-000005430000}"/>
    <cellStyle name="NoDataInFy 2 4 2" xfId="17174" xr:uid="{00000000-0005-0000-0000-000006430000}"/>
    <cellStyle name="NoDataInFy 2 4 2 2" xfId="17175" xr:uid="{00000000-0005-0000-0000-000007430000}"/>
    <cellStyle name="NoDataInFy 2 4 2 2 2" xfId="17176" xr:uid="{00000000-0005-0000-0000-000008430000}"/>
    <cellStyle name="NoDataInFy 2 4 2 2 3" xfId="17177" xr:uid="{00000000-0005-0000-0000-000009430000}"/>
    <cellStyle name="NoDataInFy 2 4 2 2 4" xfId="17178" xr:uid="{00000000-0005-0000-0000-00000A430000}"/>
    <cellStyle name="NoDataInFy 2 4 2 2 5" xfId="17179" xr:uid="{00000000-0005-0000-0000-00000B430000}"/>
    <cellStyle name="NoDataInFy 2 4 2 3" xfId="17180" xr:uid="{00000000-0005-0000-0000-00000C430000}"/>
    <cellStyle name="NoDataInFy 2 4 2 4" xfId="17181" xr:uid="{00000000-0005-0000-0000-00000D430000}"/>
    <cellStyle name="NoDataInFy 2 4 2 5" xfId="17182" xr:uid="{00000000-0005-0000-0000-00000E430000}"/>
    <cellStyle name="NoDataInFy 2 4 2 6" xfId="17183" xr:uid="{00000000-0005-0000-0000-00000F430000}"/>
    <cellStyle name="NoDataInFy 2 4 2 7" xfId="17184" xr:uid="{00000000-0005-0000-0000-000010430000}"/>
    <cellStyle name="NoDataInFy 2 4 3" xfId="17185" xr:uid="{00000000-0005-0000-0000-000011430000}"/>
    <cellStyle name="NoDataInFy 2 4 3 2" xfId="17186" xr:uid="{00000000-0005-0000-0000-000012430000}"/>
    <cellStyle name="NoDataInFy 2 4 3 2 2" xfId="17187" xr:uid="{00000000-0005-0000-0000-000013430000}"/>
    <cellStyle name="NoDataInFy 2 4 3 2 3" xfId="17188" xr:uid="{00000000-0005-0000-0000-000014430000}"/>
    <cellStyle name="NoDataInFy 2 4 3 2 4" xfId="17189" xr:uid="{00000000-0005-0000-0000-000015430000}"/>
    <cellStyle name="NoDataInFy 2 4 3 3" xfId="17190" xr:uid="{00000000-0005-0000-0000-000016430000}"/>
    <cellStyle name="NoDataInFy 2 4 3 4" xfId="17191" xr:uid="{00000000-0005-0000-0000-000017430000}"/>
    <cellStyle name="NoDataInFy 2 4 3 5" xfId="17192" xr:uid="{00000000-0005-0000-0000-000018430000}"/>
    <cellStyle name="NoDataInFy 2 4 4" xfId="17193" xr:uid="{00000000-0005-0000-0000-000019430000}"/>
    <cellStyle name="NoDataInFy 2 4 4 2" xfId="17194" xr:uid="{00000000-0005-0000-0000-00001A430000}"/>
    <cellStyle name="NoDataInFy 2 4 4 3" xfId="17195" xr:uid="{00000000-0005-0000-0000-00001B430000}"/>
    <cellStyle name="NoDataInFy 2 4 4 4" xfId="17196" xr:uid="{00000000-0005-0000-0000-00001C430000}"/>
    <cellStyle name="NoDataInFy 2 4 4 5" xfId="17197" xr:uid="{00000000-0005-0000-0000-00001D430000}"/>
    <cellStyle name="NoDataInFy 2 4 5" xfId="17198" xr:uid="{00000000-0005-0000-0000-00001E430000}"/>
    <cellStyle name="NoDataInFy 2 4 5 2" xfId="17199" xr:uid="{00000000-0005-0000-0000-00001F430000}"/>
    <cellStyle name="NoDataInFy 2 4 5 3" xfId="17200" xr:uid="{00000000-0005-0000-0000-000020430000}"/>
    <cellStyle name="NoDataInFy 2 4 5 4" xfId="17201" xr:uid="{00000000-0005-0000-0000-000021430000}"/>
    <cellStyle name="NoDataInFy 2 4 5 5" xfId="17202" xr:uid="{00000000-0005-0000-0000-000022430000}"/>
    <cellStyle name="NoDataInFy 2 4 6" xfId="17203" xr:uid="{00000000-0005-0000-0000-000023430000}"/>
    <cellStyle name="NoDataInFy 2 4 7" xfId="17204" xr:uid="{00000000-0005-0000-0000-000024430000}"/>
    <cellStyle name="NoDataInFy 2 4 8" xfId="17205" xr:uid="{00000000-0005-0000-0000-000025430000}"/>
    <cellStyle name="NoDataInFy 2 5" xfId="17206" xr:uid="{00000000-0005-0000-0000-000026430000}"/>
    <cellStyle name="NoDataInFy 2 5 10" xfId="17207" xr:uid="{00000000-0005-0000-0000-000027430000}"/>
    <cellStyle name="NoDataInFy 2 5 2" xfId="17208" xr:uid="{00000000-0005-0000-0000-000028430000}"/>
    <cellStyle name="NoDataInFy 2 5 2 2" xfId="17209" xr:uid="{00000000-0005-0000-0000-000029430000}"/>
    <cellStyle name="NoDataInFy 2 5 2 2 2" xfId="17210" xr:uid="{00000000-0005-0000-0000-00002A430000}"/>
    <cellStyle name="NoDataInFy 2 5 2 2 3" xfId="17211" xr:uid="{00000000-0005-0000-0000-00002B430000}"/>
    <cellStyle name="NoDataInFy 2 5 2 2 4" xfId="17212" xr:uid="{00000000-0005-0000-0000-00002C430000}"/>
    <cellStyle name="NoDataInFy 2 5 2 2 5" xfId="17213" xr:uid="{00000000-0005-0000-0000-00002D430000}"/>
    <cellStyle name="NoDataInFy 2 5 2 3" xfId="17214" xr:uid="{00000000-0005-0000-0000-00002E430000}"/>
    <cellStyle name="NoDataInFy 2 5 2 4" xfId="17215" xr:uid="{00000000-0005-0000-0000-00002F430000}"/>
    <cellStyle name="NoDataInFy 2 5 2 5" xfId="17216" xr:uid="{00000000-0005-0000-0000-000030430000}"/>
    <cellStyle name="NoDataInFy 2 5 2 6" xfId="17217" xr:uid="{00000000-0005-0000-0000-000031430000}"/>
    <cellStyle name="NoDataInFy 2 5 2 7" xfId="17218" xr:uid="{00000000-0005-0000-0000-000032430000}"/>
    <cellStyle name="NoDataInFy 2 5 3" xfId="17219" xr:uid="{00000000-0005-0000-0000-000033430000}"/>
    <cellStyle name="NoDataInFy 2 5 3 2" xfId="17220" xr:uid="{00000000-0005-0000-0000-000034430000}"/>
    <cellStyle name="NoDataInFy 2 5 3 2 2" xfId="17221" xr:uid="{00000000-0005-0000-0000-000035430000}"/>
    <cellStyle name="NoDataInFy 2 5 3 2 3" xfId="17222" xr:uid="{00000000-0005-0000-0000-000036430000}"/>
    <cellStyle name="NoDataInFy 2 5 3 2 4" xfId="17223" xr:uid="{00000000-0005-0000-0000-000037430000}"/>
    <cellStyle name="NoDataInFy 2 5 3 3" xfId="17224" xr:uid="{00000000-0005-0000-0000-000038430000}"/>
    <cellStyle name="NoDataInFy 2 5 3 4" xfId="17225" xr:uid="{00000000-0005-0000-0000-000039430000}"/>
    <cellStyle name="NoDataInFy 2 5 3 5" xfId="17226" xr:uid="{00000000-0005-0000-0000-00003A430000}"/>
    <cellStyle name="NoDataInFy 2 5 4" xfId="17227" xr:uid="{00000000-0005-0000-0000-00003B430000}"/>
    <cellStyle name="NoDataInFy 2 5 4 2" xfId="17228" xr:uid="{00000000-0005-0000-0000-00003C430000}"/>
    <cellStyle name="NoDataInFy 2 5 4 2 2" xfId="17229" xr:uid="{00000000-0005-0000-0000-00003D430000}"/>
    <cellStyle name="NoDataInFy 2 5 4 2 3" xfId="17230" xr:uid="{00000000-0005-0000-0000-00003E430000}"/>
    <cellStyle name="NoDataInFy 2 5 4 2 4" xfId="17231" xr:uid="{00000000-0005-0000-0000-00003F430000}"/>
    <cellStyle name="NoDataInFy 2 5 4 3" xfId="17232" xr:uid="{00000000-0005-0000-0000-000040430000}"/>
    <cellStyle name="NoDataInFy 2 5 4 4" xfId="17233" xr:uid="{00000000-0005-0000-0000-000041430000}"/>
    <cellStyle name="NoDataInFy 2 5 4 5" xfId="17234" xr:uid="{00000000-0005-0000-0000-000042430000}"/>
    <cellStyle name="NoDataInFy 2 5 5" xfId="17235" xr:uid="{00000000-0005-0000-0000-000043430000}"/>
    <cellStyle name="NoDataInFy 2 5 5 2" xfId="17236" xr:uid="{00000000-0005-0000-0000-000044430000}"/>
    <cellStyle name="NoDataInFy 2 5 5 3" xfId="17237" xr:uid="{00000000-0005-0000-0000-000045430000}"/>
    <cellStyle name="NoDataInFy 2 5 5 4" xfId="17238" xr:uid="{00000000-0005-0000-0000-000046430000}"/>
    <cellStyle name="NoDataInFy 2 5 5 5" xfId="17239" xr:uid="{00000000-0005-0000-0000-000047430000}"/>
    <cellStyle name="NoDataInFy 2 5 6" xfId="17240" xr:uid="{00000000-0005-0000-0000-000048430000}"/>
    <cellStyle name="NoDataInFy 2 5 6 2" xfId="17241" xr:uid="{00000000-0005-0000-0000-000049430000}"/>
    <cellStyle name="NoDataInFy 2 5 6 3" xfId="17242" xr:uid="{00000000-0005-0000-0000-00004A430000}"/>
    <cellStyle name="NoDataInFy 2 5 6 4" xfId="17243" xr:uid="{00000000-0005-0000-0000-00004B430000}"/>
    <cellStyle name="NoDataInFy 2 5 6 5" xfId="17244" xr:uid="{00000000-0005-0000-0000-00004C430000}"/>
    <cellStyle name="NoDataInFy 2 5 7" xfId="17245" xr:uid="{00000000-0005-0000-0000-00004D430000}"/>
    <cellStyle name="NoDataInFy 2 5 8" xfId="17246" xr:uid="{00000000-0005-0000-0000-00004E430000}"/>
    <cellStyle name="NoDataInFy 2 5 9" xfId="17247" xr:uid="{00000000-0005-0000-0000-00004F430000}"/>
    <cellStyle name="NoDataInFy 2 6" xfId="17248" xr:uid="{00000000-0005-0000-0000-000050430000}"/>
    <cellStyle name="NoDataInFy 2 6 2" xfId="17249" xr:uid="{00000000-0005-0000-0000-000051430000}"/>
    <cellStyle name="NoDataInFy 2 6 2 2" xfId="17250" xr:uid="{00000000-0005-0000-0000-000052430000}"/>
    <cellStyle name="NoDataInFy 2 6 2 2 2" xfId="17251" xr:uid="{00000000-0005-0000-0000-000053430000}"/>
    <cellStyle name="NoDataInFy 2 6 2 2 3" xfId="17252" xr:uid="{00000000-0005-0000-0000-000054430000}"/>
    <cellStyle name="NoDataInFy 2 6 2 2 4" xfId="17253" xr:uid="{00000000-0005-0000-0000-000055430000}"/>
    <cellStyle name="NoDataInFy 2 6 2 2 5" xfId="17254" xr:uid="{00000000-0005-0000-0000-000056430000}"/>
    <cellStyle name="NoDataInFy 2 6 2 3" xfId="17255" xr:uid="{00000000-0005-0000-0000-000057430000}"/>
    <cellStyle name="NoDataInFy 2 6 2 4" xfId="17256" xr:uid="{00000000-0005-0000-0000-000058430000}"/>
    <cellStyle name="NoDataInFy 2 6 2 5" xfId="17257" xr:uid="{00000000-0005-0000-0000-000059430000}"/>
    <cellStyle name="NoDataInFy 2 6 2 6" xfId="17258" xr:uid="{00000000-0005-0000-0000-00005A430000}"/>
    <cellStyle name="NoDataInFy 2 6 2 7" xfId="17259" xr:uid="{00000000-0005-0000-0000-00005B430000}"/>
    <cellStyle name="NoDataInFy 2 6 3" xfId="17260" xr:uid="{00000000-0005-0000-0000-00005C430000}"/>
    <cellStyle name="NoDataInFy 2 6 3 2" xfId="17261" xr:uid="{00000000-0005-0000-0000-00005D430000}"/>
    <cellStyle name="NoDataInFy 2 6 3 2 2" xfId="17262" xr:uid="{00000000-0005-0000-0000-00005E430000}"/>
    <cellStyle name="NoDataInFy 2 6 3 2 3" xfId="17263" xr:uid="{00000000-0005-0000-0000-00005F430000}"/>
    <cellStyle name="NoDataInFy 2 6 3 2 4" xfId="17264" xr:uid="{00000000-0005-0000-0000-000060430000}"/>
    <cellStyle name="NoDataInFy 2 6 3 3" xfId="17265" xr:uid="{00000000-0005-0000-0000-000061430000}"/>
    <cellStyle name="NoDataInFy 2 6 3 4" xfId="17266" xr:uid="{00000000-0005-0000-0000-000062430000}"/>
    <cellStyle name="NoDataInFy 2 6 3 5" xfId="17267" xr:uid="{00000000-0005-0000-0000-000063430000}"/>
    <cellStyle name="NoDataInFy 2 6 4" xfId="17268" xr:uid="{00000000-0005-0000-0000-000064430000}"/>
    <cellStyle name="NoDataInFy 2 6 4 2" xfId="17269" xr:uid="{00000000-0005-0000-0000-000065430000}"/>
    <cellStyle name="NoDataInFy 2 6 4 3" xfId="17270" xr:uid="{00000000-0005-0000-0000-000066430000}"/>
    <cellStyle name="NoDataInFy 2 6 4 4" xfId="17271" xr:uid="{00000000-0005-0000-0000-000067430000}"/>
    <cellStyle name="NoDataInFy 2 6 4 5" xfId="17272" xr:uid="{00000000-0005-0000-0000-000068430000}"/>
    <cellStyle name="NoDataInFy 2 6 5" xfId="17273" xr:uid="{00000000-0005-0000-0000-000069430000}"/>
    <cellStyle name="NoDataInFy 2 6 5 2" xfId="17274" xr:uid="{00000000-0005-0000-0000-00006A430000}"/>
    <cellStyle name="NoDataInFy 2 6 5 3" xfId="17275" xr:uid="{00000000-0005-0000-0000-00006B430000}"/>
    <cellStyle name="NoDataInFy 2 6 5 4" xfId="17276" xr:uid="{00000000-0005-0000-0000-00006C430000}"/>
    <cellStyle name="NoDataInFy 2 6 5 5" xfId="17277" xr:uid="{00000000-0005-0000-0000-00006D430000}"/>
    <cellStyle name="NoDataInFy 2 6 6" xfId="17278" xr:uid="{00000000-0005-0000-0000-00006E430000}"/>
    <cellStyle name="NoDataInFy 2 6 7" xfId="17279" xr:uid="{00000000-0005-0000-0000-00006F430000}"/>
    <cellStyle name="NoDataInFy 2 6 8" xfId="17280" xr:uid="{00000000-0005-0000-0000-000070430000}"/>
    <cellStyle name="NoDataInFy 2 7" xfId="17281" xr:uid="{00000000-0005-0000-0000-000071430000}"/>
    <cellStyle name="NoDataInFy 2 7 2" xfId="17282" xr:uid="{00000000-0005-0000-0000-000072430000}"/>
    <cellStyle name="NoDataInFy 2 7 2 2" xfId="17283" xr:uid="{00000000-0005-0000-0000-000073430000}"/>
    <cellStyle name="NoDataInFy 2 7 2 2 2" xfId="17284" xr:uid="{00000000-0005-0000-0000-000074430000}"/>
    <cellStyle name="NoDataInFy 2 7 2 2 3" xfId="17285" xr:uid="{00000000-0005-0000-0000-000075430000}"/>
    <cellStyle name="NoDataInFy 2 7 2 2 4" xfId="17286" xr:uid="{00000000-0005-0000-0000-000076430000}"/>
    <cellStyle name="NoDataInFy 2 7 2 2 5" xfId="17287" xr:uid="{00000000-0005-0000-0000-000077430000}"/>
    <cellStyle name="NoDataInFy 2 7 2 3" xfId="17288" xr:uid="{00000000-0005-0000-0000-000078430000}"/>
    <cellStyle name="NoDataInFy 2 7 2 4" xfId="17289" xr:uid="{00000000-0005-0000-0000-000079430000}"/>
    <cellStyle name="NoDataInFy 2 7 2 5" xfId="17290" xr:uid="{00000000-0005-0000-0000-00007A430000}"/>
    <cellStyle name="NoDataInFy 2 7 2 6" xfId="17291" xr:uid="{00000000-0005-0000-0000-00007B430000}"/>
    <cellStyle name="NoDataInFy 2 7 2 7" xfId="17292" xr:uid="{00000000-0005-0000-0000-00007C430000}"/>
    <cellStyle name="NoDataInFy 2 7 3" xfId="17293" xr:uid="{00000000-0005-0000-0000-00007D430000}"/>
    <cellStyle name="NoDataInFy 2 7 3 2" xfId="17294" xr:uid="{00000000-0005-0000-0000-00007E430000}"/>
    <cellStyle name="NoDataInFy 2 7 3 3" xfId="17295" xr:uid="{00000000-0005-0000-0000-00007F430000}"/>
    <cellStyle name="NoDataInFy 2 7 3 4" xfId="17296" xr:uid="{00000000-0005-0000-0000-000080430000}"/>
    <cellStyle name="NoDataInFy 2 7 3 5" xfId="17297" xr:uid="{00000000-0005-0000-0000-000081430000}"/>
    <cellStyle name="NoDataInFy 2 7 4" xfId="17298" xr:uid="{00000000-0005-0000-0000-000082430000}"/>
    <cellStyle name="NoDataInFy 2 7 5" xfId="17299" xr:uid="{00000000-0005-0000-0000-000083430000}"/>
    <cellStyle name="NoDataInFy 2 7 6" xfId="17300" xr:uid="{00000000-0005-0000-0000-000084430000}"/>
    <cellStyle name="NoDataInFy 2 7 7" xfId="17301" xr:uid="{00000000-0005-0000-0000-000085430000}"/>
    <cellStyle name="NoDataInFy 2 7 8" xfId="17302" xr:uid="{00000000-0005-0000-0000-000086430000}"/>
    <cellStyle name="NoDataInFy 2 8" xfId="17303" xr:uid="{00000000-0005-0000-0000-000087430000}"/>
    <cellStyle name="NoDataInFy 2 8 2" xfId="17304" xr:uid="{00000000-0005-0000-0000-000088430000}"/>
    <cellStyle name="NoDataInFy 2 8 2 2" xfId="17305" xr:uid="{00000000-0005-0000-0000-000089430000}"/>
    <cellStyle name="NoDataInFy 2 8 2 3" xfId="17306" xr:uid="{00000000-0005-0000-0000-00008A430000}"/>
    <cellStyle name="NoDataInFy 2 8 2 4" xfId="17307" xr:uid="{00000000-0005-0000-0000-00008B430000}"/>
    <cellStyle name="NoDataInFy 2 8 2 5" xfId="17308" xr:uid="{00000000-0005-0000-0000-00008C430000}"/>
    <cellStyle name="NoDataInFy 2 8 3" xfId="17309" xr:uid="{00000000-0005-0000-0000-00008D430000}"/>
    <cellStyle name="NoDataInFy 2 8 4" xfId="17310" xr:uid="{00000000-0005-0000-0000-00008E430000}"/>
    <cellStyle name="NoDataInFy 2 8 5" xfId="17311" xr:uid="{00000000-0005-0000-0000-00008F430000}"/>
    <cellStyle name="NoDataInFy 2 8 6" xfId="17312" xr:uid="{00000000-0005-0000-0000-000090430000}"/>
    <cellStyle name="NoDataInFy 2 8 7" xfId="17313" xr:uid="{00000000-0005-0000-0000-000091430000}"/>
    <cellStyle name="NoDataInFy 2 9" xfId="17314" xr:uid="{00000000-0005-0000-0000-000092430000}"/>
    <cellStyle name="NoDataInFy 2 9 2" xfId="17315" xr:uid="{00000000-0005-0000-0000-000093430000}"/>
    <cellStyle name="NoDataInFy 2 9 2 2" xfId="17316" xr:uid="{00000000-0005-0000-0000-000094430000}"/>
    <cellStyle name="NoDataInFy 2 9 2 3" xfId="17317" xr:uid="{00000000-0005-0000-0000-000095430000}"/>
    <cellStyle name="NoDataInFy 2 9 2 4" xfId="17318" xr:uid="{00000000-0005-0000-0000-000096430000}"/>
    <cellStyle name="NoDataInFy 2 9 3" xfId="17319" xr:uid="{00000000-0005-0000-0000-000097430000}"/>
    <cellStyle name="NoDataInFy 2 9 4" xfId="17320" xr:uid="{00000000-0005-0000-0000-000098430000}"/>
    <cellStyle name="NoDataInFy 2 9 5" xfId="17321" xr:uid="{00000000-0005-0000-0000-000099430000}"/>
    <cellStyle name="NoDataInFy 3" xfId="17322" xr:uid="{00000000-0005-0000-0000-00009A430000}"/>
    <cellStyle name="NoDataInFy 3 2" xfId="17323" xr:uid="{00000000-0005-0000-0000-00009B430000}"/>
    <cellStyle name="NoDataInFy 3 2 2" xfId="17324" xr:uid="{00000000-0005-0000-0000-00009C430000}"/>
    <cellStyle name="NoDataInFy 3 2 2 2" xfId="17325" xr:uid="{00000000-0005-0000-0000-00009D430000}"/>
    <cellStyle name="NoDataInFy 3 2 2 3" xfId="17326" xr:uid="{00000000-0005-0000-0000-00009E430000}"/>
    <cellStyle name="NoDataInFy 3 2 2 4" xfId="17327" xr:uid="{00000000-0005-0000-0000-00009F430000}"/>
    <cellStyle name="NoDataInFy 3 2 2 5" xfId="17328" xr:uid="{00000000-0005-0000-0000-0000A0430000}"/>
    <cellStyle name="NoDataInFy 3 2 3" xfId="17329" xr:uid="{00000000-0005-0000-0000-0000A1430000}"/>
    <cellStyle name="NoDataInFy 3 2 4" xfId="17330" xr:uid="{00000000-0005-0000-0000-0000A2430000}"/>
    <cellStyle name="NoDataInFy 3 2 5" xfId="17331" xr:uid="{00000000-0005-0000-0000-0000A3430000}"/>
    <cellStyle name="NoDataInFy 3 2 6" xfId="17332" xr:uid="{00000000-0005-0000-0000-0000A4430000}"/>
    <cellStyle name="NoDataInFy 3 2 7" xfId="17333" xr:uid="{00000000-0005-0000-0000-0000A5430000}"/>
    <cellStyle name="NoDataInFy 3 3" xfId="17334" xr:uid="{00000000-0005-0000-0000-0000A6430000}"/>
    <cellStyle name="NoDataInFy 3 3 2" xfId="17335" xr:uid="{00000000-0005-0000-0000-0000A7430000}"/>
    <cellStyle name="NoDataInFy 3 3 2 2" xfId="17336" xr:uid="{00000000-0005-0000-0000-0000A8430000}"/>
    <cellStyle name="NoDataInFy 3 3 2 3" xfId="17337" xr:uid="{00000000-0005-0000-0000-0000A9430000}"/>
    <cellStyle name="NoDataInFy 3 3 2 4" xfId="17338" xr:uid="{00000000-0005-0000-0000-0000AA430000}"/>
    <cellStyle name="NoDataInFy 3 3 3" xfId="17339" xr:uid="{00000000-0005-0000-0000-0000AB430000}"/>
    <cellStyle name="NoDataInFy 3 3 4" xfId="17340" xr:uid="{00000000-0005-0000-0000-0000AC430000}"/>
    <cellStyle name="NoDataInFy 3 3 5" xfId="17341" xr:uid="{00000000-0005-0000-0000-0000AD430000}"/>
    <cellStyle name="NoDataInFy 3 4" xfId="17342" xr:uid="{00000000-0005-0000-0000-0000AE430000}"/>
    <cellStyle name="NoDataInFy 3 4 2" xfId="17343" xr:uid="{00000000-0005-0000-0000-0000AF430000}"/>
    <cellStyle name="NoDataInFy 3 4 3" xfId="17344" xr:uid="{00000000-0005-0000-0000-0000B0430000}"/>
    <cellStyle name="NoDataInFy 3 4 4" xfId="17345" xr:uid="{00000000-0005-0000-0000-0000B1430000}"/>
    <cellStyle name="NoDataInFy 3 4 5" xfId="17346" xr:uid="{00000000-0005-0000-0000-0000B2430000}"/>
    <cellStyle name="NoDataInFy 3 5" xfId="17347" xr:uid="{00000000-0005-0000-0000-0000B3430000}"/>
    <cellStyle name="NoDataInFy 3 5 2" xfId="17348" xr:uid="{00000000-0005-0000-0000-0000B4430000}"/>
    <cellStyle name="NoDataInFy 3 5 3" xfId="17349" xr:uid="{00000000-0005-0000-0000-0000B5430000}"/>
    <cellStyle name="NoDataInFy 3 5 4" xfId="17350" xr:uid="{00000000-0005-0000-0000-0000B6430000}"/>
    <cellStyle name="NoDataInFy 3 5 5" xfId="17351" xr:uid="{00000000-0005-0000-0000-0000B7430000}"/>
    <cellStyle name="NoDataInFy 3 6" xfId="17352" xr:uid="{00000000-0005-0000-0000-0000B8430000}"/>
    <cellStyle name="NoDataInFy 3 7" xfId="17353" xr:uid="{00000000-0005-0000-0000-0000B9430000}"/>
    <cellStyle name="NoDataInFy 3 8" xfId="17354" xr:uid="{00000000-0005-0000-0000-0000BA430000}"/>
    <cellStyle name="NoDataInFy 4" xfId="17355" xr:uid="{00000000-0005-0000-0000-0000BB430000}"/>
    <cellStyle name="NoDataInFy 4 2" xfId="17356" xr:uid="{00000000-0005-0000-0000-0000BC430000}"/>
    <cellStyle name="NoDataInFy 4 2 2" xfId="17357" xr:uid="{00000000-0005-0000-0000-0000BD430000}"/>
    <cellStyle name="NoDataInFy 4 2 3" xfId="17358" xr:uid="{00000000-0005-0000-0000-0000BE430000}"/>
    <cellStyle name="NoDataInFy 4 2 4" xfId="17359" xr:uid="{00000000-0005-0000-0000-0000BF430000}"/>
    <cellStyle name="NoDataInFy 4 2 5" xfId="17360" xr:uid="{00000000-0005-0000-0000-0000C0430000}"/>
    <cellStyle name="NoDataInFy 4 3" xfId="17361" xr:uid="{00000000-0005-0000-0000-0000C1430000}"/>
    <cellStyle name="NoDataInFy 4 4" xfId="17362" xr:uid="{00000000-0005-0000-0000-0000C2430000}"/>
    <cellStyle name="NoDataInFy 4 5" xfId="17363" xr:uid="{00000000-0005-0000-0000-0000C3430000}"/>
    <cellStyle name="NoDataInFy 4 6" xfId="17364" xr:uid="{00000000-0005-0000-0000-0000C4430000}"/>
    <cellStyle name="NoDataInFy 4 7" xfId="17365" xr:uid="{00000000-0005-0000-0000-0000C5430000}"/>
    <cellStyle name="NoDataInFy 5" xfId="17366" xr:uid="{00000000-0005-0000-0000-0000C6430000}"/>
    <cellStyle name="NoDataInFy 5 2" xfId="17367" xr:uid="{00000000-0005-0000-0000-0000C7430000}"/>
    <cellStyle name="NoDataInFy 5 3" xfId="17368" xr:uid="{00000000-0005-0000-0000-0000C8430000}"/>
    <cellStyle name="NoDataInFy 5 4" xfId="17369" xr:uid="{00000000-0005-0000-0000-0000C9430000}"/>
    <cellStyle name="NoDataInFy 5 5" xfId="17370" xr:uid="{00000000-0005-0000-0000-0000CA430000}"/>
    <cellStyle name="NoDataInFy 6" xfId="17371" xr:uid="{00000000-0005-0000-0000-0000CB430000}"/>
    <cellStyle name="NoDataInFy 7" xfId="17372" xr:uid="{00000000-0005-0000-0000-0000CC430000}"/>
    <cellStyle name="NoDataInFy 8" xfId="17373" xr:uid="{00000000-0005-0000-0000-0000CD430000}"/>
    <cellStyle name="NoDataInFy 9" xfId="17374" xr:uid="{00000000-0005-0000-0000-0000CE430000}"/>
    <cellStyle name="NoFileFound" xfId="17375" xr:uid="{00000000-0005-0000-0000-0000CF430000}"/>
    <cellStyle name="NoFileFound 2" xfId="17376" xr:uid="{00000000-0005-0000-0000-0000D0430000}"/>
    <cellStyle name="NoFileFound 2 10" xfId="17377" xr:uid="{00000000-0005-0000-0000-0000D1430000}"/>
    <cellStyle name="NoFileFound 2 10 2" xfId="17378" xr:uid="{00000000-0005-0000-0000-0000D2430000}"/>
    <cellStyle name="NoFileFound 2 10 3" xfId="17379" xr:uid="{00000000-0005-0000-0000-0000D3430000}"/>
    <cellStyle name="NoFileFound 2 10 4" xfId="17380" xr:uid="{00000000-0005-0000-0000-0000D4430000}"/>
    <cellStyle name="NoFileFound 2 10 5" xfId="17381" xr:uid="{00000000-0005-0000-0000-0000D5430000}"/>
    <cellStyle name="NoFileFound 2 11" xfId="17382" xr:uid="{00000000-0005-0000-0000-0000D6430000}"/>
    <cellStyle name="NoFileFound 2 11 2" xfId="17383" xr:uid="{00000000-0005-0000-0000-0000D7430000}"/>
    <cellStyle name="NoFileFound 2 11 3" xfId="17384" xr:uid="{00000000-0005-0000-0000-0000D8430000}"/>
    <cellStyle name="NoFileFound 2 11 4" xfId="17385" xr:uid="{00000000-0005-0000-0000-0000D9430000}"/>
    <cellStyle name="NoFileFound 2 11 5" xfId="17386" xr:uid="{00000000-0005-0000-0000-0000DA430000}"/>
    <cellStyle name="NoFileFound 2 12" xfId="17387" xr:uid="{00000000-0005-0000-0000-0000DB430000}"/>
    <cellStyle name="NoFileFound 2 13" xfId="17388" xr:uid="{00000000-0005-0000-0000-0000DC430000}"/>
    <cellStyle name="NoFileFound 2 14" xfId="17389" xr:uid="{00000000-0005-0000-0000-0000DD430000}"/>
    <cellStyle name="NoFileFound 2 2" xfId="17390" xr:uid="{00000000-0005-0000-0000-0000DE430000}"/>
    <cellStyle name="NoFileFound 2 2 2" xfId="17391" xr:uid="{00000000-0005-0000-0000-0000DF430000}"/>
    <cellStyle name="NoFileFound 2 2 2 2" xfId="17392" xr:uid="{00000000-0005-0000-0000-0000E0430000}"/>
    <cellStyle name="NoFileFound 2 2 2 2 2" xfId="17393" xr:uid="{00000000-0005-0000-0000-0000E1430000}"/>
    <cellStyle name="NoFileFound 2 2 2 2 2 2" xfId="17394" xr:uid="{00000000-0005-0000-0000-0000E2430000}"/>
    <cellStyle name="NoFileFound 2 2 2 2 2 3" xfId="17395" xr:uid="{00000000-0005-0000-0000-0000E3430000}"/>
    <cellStyle name="NoFileFound 2 2 2 2 2 4" xfId="17396" xr:uid="{00000000-0005-0000-0000-0000E4430000}"/>
    <cellStyle name="NoFileFound 2 2 2 2 2 5" xfId="17397" xr:uid="{00000000-0005-0000-0000-0000E5430000}"/>
    <cellStyle name="NoFileFound 2 2 2 2 3" xfId="17398" xr:uid="{00000000-0005-0000-0000-0000E6430000}"/>
    <cellStyle name="NoFileFound 2 2 2 2 4" xfId="17399" xr:uid="{00000000-0005-0000-0000-0000E7430000}"/>
    <cellStyle name="NoFileFound 2 2 2 2 5" xfId="17400" xr:uid="{00000000-0005-0000-0000-0000E8430000}"/>
    <cellStyle name="NoFileFound 2 2 2 2 6" xfId="17401" xr:uid="{00000000-0005-0000-0000-0000E9430000}"/>
    <cellStyle name="NoFileFound 2 2 2 2 7" xfId="17402" xr:uid="{00000000-0005-0000-0000-0000EA430000}"/>
    <cellStyle name="NoFileFound 2 2 2 3" xfId="17403" xr:uid="{00000000-0005-0000-0000-0000EB430000}"/>
    <cellStyle name="NoFileFound 2 2 2 3 2" xfId="17404" xr:uid="{00000000-0005-0000-0000-0000EC430000}"/>
    <cellStyle name="NoFileFound 2 2 2 3 3" xfId="17405" xr:uid="{00000000-0005-0000-0000-0000ED430000}"/>
    <cellStyle name="NoFileFound 2 2 2 3 4" xfId="17406" xr:uid="{00000000-0005-0000-0000-0000EE430000}"/>
    <cellStyle name="NoFileFound 2 2 2 3 5" xfId="17407" xr:uid="{00000000-0005-0000-0000-0000EF430000}"/>
    <cellStyle name="NoFileFound 2 2 2 4" xfId="17408" xr:uid="{00000000-0005-0000-0000-0000F0430000}"/>
    <cellStyle name="NoFileFound 2 2 2 5" xfId="17409" xr:uid="{00000000-0005-0000-0000-0000F1430000}"/>
    <cellStyle name="NoFileFound 2 2 2 6" xfId="17410" xr:uid="{00000000-0005-0000-0000-0000F2430000}"/>
    <cellStyle name="NoFileFound 2 2 2 7" xfId="17411" xr:uid="{00000000-0005-0000-0000-0000F3430000}"/>
    <cellStyle name="NoFileFound 2 2 2 8" xfId="17412" xr:uid="{00000000-0005-0000-0000-0000F4430000}"/>
    <cellStyle name="NoFileFound 2 2 3" xfId="17413" xr:uid="{00000000-0005-0000-0000-0000F5430000}"/>
    <cellStyle name="NoFileFound 2 2 3 2" xfId="17414" xr:uid="{00000000-0005-0000-0000-0000F6430000}"/>
    <cellStyle name="NoFileFound 2 2 3 2 2" xfId="17415" xr:uid="{00000000-0005-0000-0000-0000F7430000}"/>
    <cellStyle name="NoFileFound 2 2 3 2 3" xfId="17416" xr:uid="{00000000-0005-0000-0000-0000F8430000}"/>
    <cellStyle name="NoFileFound 2 2 3 2 4" xfId="17417" xr:uid="{00000000-0005-0000-0000-0000F9430000}"/>
    <cellStyle name="NoFileFound 2 2 3 2 5" xfId="17418" xr:uid="{00000000-0005-0000-0000-0000FA430000}"/>
    <cellStyle name="NoFileFound 2 2 3 3" xfId="17419" xr:uid="{00000000-0005-0000-0000-0000FB430000}"/>
    <cellStyle name="NoFileFound 2 2 3 4" xfId="17420" xr:uid="{00000000-0005-0000-0000-0000FC430000}"/>
    <cellStyle name="NoFileFound 2 2 3 5" xfId="17421" xr:uid="{00000000-0005-0000-0000-0000FD430000}"/>
    <cellStyle name="NoFileFound 2 2 3 6" xfId="17422" xr:uid="{00000000-0005-0000-0000-0000FE430000}"/>
    <cellStyle name="NoFileFound 2 2 3 7" xfId="17423" xr:uid="{00000000-0005-0000-0000-0000FF430000}"/>
    <cellStyle name="NoFileFound 2 2 4" xfId="17424" xr:uid="{00000000-0005-0000-0000-000000440000}"/>
    <cellStyle name="NoFileFound 2 2 4 2" xfId="17425" xr:uid="{00000000-0005-0000-0000-000001440000}"/>
    <cellStyle name="NoFileFound 2 2 4 2 2" xfId="17426" xr:uid="{00000000-0005-0000-0000-000002440000}"/>
    <cellStyle name="NoFileFound 2 2 4 2 3" xfId="17427" xr:uid="{00000000-0005-0000-0000-000003440000}"/>
    <cellStyle name="NoFileFound 2 2 4 2 4" xfId="17428" xr:uid="{00000000-0005-0000-0000-000004440000}"/>
    <cellStyle name="NoFileFound 2 2 4 3" xfId="17429" xr:uid="{00000000-0005-0000-0000-000005440000}"/>
    <cellStyle name="NoFileFound 2 2 4 4" xfId="17430" xr:uid="{00000000-0005-0000-0000-000006440000}"/>
    <cellStyle name="NoFileFound 2 2 4 5" xfId="17431" xr:uid="{00000000-0005-0000-0000-000007440000}"/>
    <cellStyle name="NoFileFound 2 2 5" xfId="17432" xr:uid="{00000000-0005-0000-0000-000008440000}"/>
    <cellStyle name="NoFileFound 2 2 5 2" xfId="17433" xr:uid="{00000000-0005-0000-0000-000009440000}"/>
    <cellStyle name="NoFileFound 2 2 5 3" xfId="17434" xr:uid="{00000000-0005-0000-0000-00000A440000}"/>
    <cellStyle name="NoFileFound 2 2 5 4" xfId="17435" xr:uid="{00000000-0005-0000-0000-00000B440000}"/>
    <cellStyle name="NoFileFound 2 2 5 5" xfId="17436" xr:uid="{00000000-0005-0000-0000-00000C440000}"/>
    <cellStyle name="NoFileFound 2 2 6" xfId="17437" xr:uid="{00000000-0005-0000-0000-00000D440000}"/>
    <cellStyle name="NoFileFound 2 2 6 2" xfId="17438" xr:uid="{00000000-0005-0000-0000-00000E440000}"/>
    <cellStyle name="NoFileFound 2 2 6 3" xfId="17439" xr:uid="{00000000-0005-0000-0000-00000F440000}"/>
    <cellStyle name="NoFileFound 2 2 6 4" xfId="17440" xr:uid="{00000000-0005-0000-0000-000010440000}"/>
    <cellStyle name="NoFileFound 2 2 6 5" xfId="17441" xr:uid="{00000000-0005-0000-0000-000011440000}"/>
    <cellStyle name="NoFileFound 2 2 7" xfId="17442" xr:uid="{00000000-0005-0000-0000-000012440000}"/>
    <cellStyle name="NoFileFound 2 2 8" xfId="17443" xr:uid="{00000000-0005-0000-0000-000013440000}"/>
    <cellStyle name="NoFileFound 2 2 9" xfId="17444" xr:uid="{00000000-0005-0000-0000-000014440000}"/>
    <cellStyle name="NoFileFound 2 3" xfId="17445" xr:uid="{00000000-0005-0000-0000-000015440000}"/>
    <cellStyle name="NoFileFound 2 3 2" xfId="17446" xr:uid="{00000000-0005-0000-0000-000016440000}"/>
    <cellStyle name="NoFileFound 2 3 2 2" xfId="17447" xr:uid="{00000000-0005-0000-0000-000017440000}"/>
    <cellStyle name="NoFileFound 2 3 2 2 2" xfId="17448" xr:uid="{00000000-0005-0000-0000-000018440000}"/>
    <cellStyle name="NoFileFound 2 3 2 2 3" xfId="17449" xr:uid="{00000000-0005-0000-0000-000019440000}"/>
    <cellStyle name="NoFileFound 2 3 2 2 4" xfId="17450" xr:uid="{00000000-0005-0000-0000-00001A440000}"/>
    <cellStyle name="NoFileFound 2 3 2 2 5" xfId="17451" xr:uid="{00000000-0005-0000-0000-00001B440000}"/>
    <cellStyle name="NoFileFound 2 3 2 3" xfId="17452" xr:uid="{00000000-0005-0000-0000-00001C440000}"/>
    <cellStyle name="NoFileFound 2 3 2 4" xfId="17453" xr:uid="{00000000-0005-0000-0000-00001D440000}"/>
    <cellStyle name="NoFileFound 2 3 2 5" xfId="17454" xr:uid="{00000000-0005-0000-0000-00001E440000}"/>
    <cellStyle name="NoFileFound 2 3 2 6" xfId="17455" xr:uid="{00000000-0005-0000-0000-00001F440000}"/>
    <cellStyle name="NoFileFound 2 3 2 7" xfId="17456" xr:uid="{00000000-0005-0000-0000-000020440000}"/>
    <cellStyle name="NoFileFound 2 3 3" xfId="17457" xr:uid="{00000000-0005-0000-0000-000021440000}"/>
    <cellStyle name="NoFileFound 2 3 3 2" xfId="17458" xr:uid="{00000000-0005-0000-0000-000022440000}"/>
    <cellStyle name="NoFileFound 2 3 3 2 2" xfId="17459" xr:uid="{00000000-0005-0000-0000-000023440000}"/>
    <cellStyle name="NoFileFound 2 3 3 2 3" xfId="17460" xr:uid="{00000000-0005-0000-0000-000024440000}"/>
    <cellStyle name="NoFileFound 2 3 3 2 4" xfId="17461" xr:uid="{00000000-0005-0000-0000-000025440000}"/>
    <cellStyle name="NoFileFound 2 3 3 3" xfId="17462" xr:uid="{00000000-0005-0000-0000-000026440000}"/>
    <cellStyle name="NoFileFound 2 3 3 4" xfId="17463" xr:uid="{00000000-0005-0000-0000-000027440000}"/>
    <cellStyle name="NoFileFound 2 3 3 5" xfId="17464" xr:uid="{00000000-0005-0000-0000-000028440000}"/>
    <cellStyle name="NoFileFound 2 3 4" xfId="17465" xr:uid="{00000000-0005-0000-0000-000029440000}"/>
    <cellStyle name="NoFileFound 2 3 4 2" xfId="17466" xr:uid="{00000000-0005-0000-0000-00002A440000}"/>
    <cellStyle name="NoFileFound 2 3 4 3" xfId="17467" xr:uid="{00000000-0005-0000-0000-00002B440000}"/>
    <cellStyle name="NoFileFound 2 3 4 4" xfId="17468" xr:uid="{00000000-0005-0000-0000-00002C440000}"/>
    <cellStyle name="NoFileFound 2 3 4 5" xfId="17469" xr:uid="{00000000-0005-0000-0000-00002D440000}"/>
    <cellStyle name="NoFileFound 2 3 5" xfId="17470" xr:uid="{00000000-0005-0000-0000-00002E440000}"/>
    <cellStyle name="NoFileFound 2 3 5 2" xfId="17471" xr:uid="{00000000-0005-0000-0000-00002F440000}"/>
    <cellStyle name="NoFileFound 2 3 5 3" xfId="17472" xr:uid="{00000000-0005-0000-0000-000030440000}"/>
    <cellStyle name="NoFileFound 2 3 5 4" xfId="17473" xr:uid="{00000000-0005-0000-0000-000031440000}"/>
    <cellStyle name="NoFileFound 2 3 5 5" xfId="17474" xr:uid="{00000000-0005-0000-0000-000032440000}"/>
    <cellStyle name="NoFileFound 2 3 6" xfId="17475" xr:uid="{00000000-0005-0000-0000-000033440000}"/>
    <cellStyle name="NoFileFound 2 3 7" xfId="17476" xr:uid="{00000000-0005-0000-0000-000034440000}"/>
    <cellStyle name="NoFileFound 2 3 8" xfId="17477" xr:uid="{00000000-0005-0000-0000-000035440000}"/>
    <cellStyle name="NoFileFound 2 4" xfId="17478" xr:uid="{00000000-0005-0000-0000-000036440000}"/>
    <cellStyle name="NoFileFound 2 4 2" xfId="17479" xr:uid="{00000000-0005-0000-0000-000037440000}"/>
    <cellStyle name="NoFileFound 2 4 2 2" xfId="17480" xr:uid="{00000000-0005-0000-0000-000038440000}"/>
    <cellStyle name="NoFileFound 2 4 2 2 2" xfId="17481" xr:uid="{00000000-0005-0000-0000-000039440000}"/>
    <cellStyle name="NoFileFound 2 4 2 2 3" xfId="17482" xr:uid="{00000000-0005-0000-0000-00003A440000}"/>
    <cellStyle name="NoFileFound 2 4 2 2 4" xfId="17483" xr:uid="{00000000-0005-0000-0000-00003B440000}"/>
    <cellStyle name="NoFileFound 2 4 2 2 5" xfId="17484" xr:uid="{00000000-0005-0000-0000-00003C440000}"/>
    <cellStyle name="NoFileFound 2 4 2 3" xfId="17485" xr:uid="{00000000-0005-0000-0000-00003D440000}"/>
    <cellStyle name="NoFileFound 2 4 2 4" xfId="17486" xr:uid="{00000000-0005-0000-0000-00003E440000}"/>
    <cellStyle name="NoFileFound 2 4 2 5" xfId="17487" xr:uid="{00000000-0005-0000-0000-00003F440000}"/>
    <cellStyle name="NoFileFound 2 4 2 6" xfId="17488" xr:uid="{00000000-0005-0000-0000-000040440000}"/>
    <cellStyle name="NoFileFound 2 4 2 7" xfId="17489" xr:uid="{00000000-0005-0000-0000-000041440000}"/>
    <cellStyle name="NoFileFound 2 4 3" xfId="17490" xr:uid="{00000000-0005-0000-0000-000042440000}"/>
    <cellStyle name="NoFileFound 2 4 3 2" xfId="17491" xr:uid="{00000000-0005-0000-0000-000043440000}"/>
    <cellStyle name="NoFileFound 2 4 3 2 2" xfId="17492" xr:uid="{00000000-0005-0000-0000-000044440000}"/>
    <cellStyle name="NoFileFound 2 4 3 2 3" xfId="17493" xr:uid="{00000000-0005-0000-0000-000045440000}"/>
    <cellStyle name="NoFileFound 2 4 3 2 4" xfId="17494" xr:uid="{00000000-0005-0000-0000-000046440000}"/>
    <cellStyle name="NoFileFound 2 4 3 3" xfId="17495" xr:uid="{00000000-0005-0000-0000-000047440000}"/>
    <cellStyle name="NoFileFound 2 4 3 4" xfId="17496" xr:uid="{00000000-0005-0000-0000-000048440000}"/>
    <cellStyle name="NoFileFound 2 4 3 5" xfId="17497" xr:uid="{00000000-0005-0000-0000-000049440000}"/>
    <cellStyle name="NoFileFound 2 4 4" xfId="17498" xr:uid="{00000000-0005-0000-0000-00004A440000}"/>
    <cellStyle name="NoFileFound 2 4 4 2" xfId="17499" xr:uid="{00000000-0005-0000-0000-00004B440000}"/>
    <cellStyle name="NoFileFound 2 4 4 3" xfId="17500" xr:uid="{00000000-0005-0000-0000-00004C440000}"/>
    <cellStyle name="NoFileFound 2 4 4 4" xfId="17501" xr:uid="{00000000-0005-0000-0000-00004D440000}"/>
    <cellStyle name="NoFileFound 2 4 4 5" xfId="17502" xr:uid="{00000000-0005-0000-0000-00004E440000}"/>
    <cellStyle name="NoFileFound 2 4 5" xfId="17503" xr:uid="{00000000-0005-0000-0000-00004F440000}"/>
    <cellStyle name="NoFileFound 2 4 5 2" xfId="17504" xr:uid="{00000000-0005-0000-0000-000050440000}"/>
    <cellStyle name="NoFileFound 2 4 5 3" xfId="17505" xr:uid="{00000000-0005-0000-0000-000051440000}"/>
    <cellStyle name="NoFileFound 2 4 5 4" xfId="17506" xr:uid="{00000000-0005-0000-0000-000052440000}"/>
    <cellStyle name="NoFileFound 2 4 5 5" xfId="17507" xr:uid="{00000000-0005-0000-0000-000053440000}"/>
    <cellStyle name="NoFileFound 2 4 6" xfId="17508" xr:uid="{00000000-0005-0000-0000-000054440000}"/>
    <cellStyle name="NoFileFound 2 4 7" xfId="17509" xr:uid="{00000000-0005-0000-0000-000055440000}"/>
    <cellStyle name="NoFileFound 2 4 8" xfId="17510" xr:uid="{00000000-0005-0000-0000-000056440000}"/>
    <cellStyle name="NoFileFound 2 5" xfId="17511" xr:uid="{00000000-0005-0000-0000-000057440000}"/>
    <cellStyle name="NoFileFound 2 5 10" xfId="17512" xr:uid="{00000000-0005-0000-0000-000058440000}"/>
    <cellStyle name="NoFileFound 2 5 2" xfId="17513" xr:uid="{00000000-0005-0000-0000-000059440000}"/>
    <cellStyle name="NoFileFound 2 5 2 2" xfId="17514" xr:uid="{00000000-0005-0000-0000-00005A440000}"/>
    <cellStyle name="NoFileFound 2 5 2 2 2" xfId="17515" xr:uid="{00000000-0005-0000-0000-00005B440000}"/>
    <cellStyle name="NoFileFound 2 5 2 2 3" xfId="17516" xr:uid="{00000000-0005-0000-0000-00005C440000}"/>
    <cellStyle name="NoFileFound 2 5 2 2 4" xfId="17517" xr:uid="{00000000-0005-0000-0000-00005D440000}"/>
    <cellStyle name="NoFileFound 2 5 2 2 5" xfId="17518" xr:uid="{00000000-0005-0000-0000-00005E440000}"/>
    <cellStyle name="NoFileFound 2 5 2 3" xfId="17519" xr:uid="{00000000-0005-0000-0000-00005F440000}"/>
    <cellStyle name="NoFileFound 2 5 2 4" xfId="17520" xr:uid="{00000000-0005-0000-0000-000060440000}"/>
    <cellStyle name="NoFileFound 2 5 2 5" xfId="17521" xr:uid="{00000000-0005-0000-0000-000061440000}"/>
    <cellStyle name="NoFileFound 2 5 2 6" xfId="17522" xr:uid="{00000000-0005-0000-0000-000062440000}"/>
    <cellStyle name="NoFileFound 2 5 2 7" xfId="17523" xr:uid="{00000000-0005-0000-0000-000063440000}"/>
    <cellStyle name="NoFileFound 2 5 3" xfId="17524" xr:uid="{00000000-0005-0000-0000-000064440000}"/>
    <cellStyle name="NoFileFound 2 5 3 2" xfId="17525" xr:uid="{00000000-0005-0000-0000-000065440000}"/>
    <cellStyle name="NoFileFound 2 5 3 2 2" xfId="17526" xr:uid="{00000000-0005-0000-0000-000066440000}"/>
    <cellStyle name="NoFileFound 2 5 3 2 3" xfId="17527" xr:uid="{00000000-0005-0000-0000-000067440000}"/>
    <cellStyle name="NoFileFound 2 5 3 2 4" xfId="17528" xr:uid="{00000000-0005-0000-0000-000068440000}"/>
    <cellStyle name="NoFileFound 2 5 3 3" xfId="17529" xr:uid="{00000000-0005-0000-0000-000069440000}"/>
    <cellStyle name="NoFileFound 2 5 3 4" xfId="17530" xr:uid="{00000000-0005-0000-0000-00006A440000}"/>
    <cellStyle name="NoFileFound 2 5 3 5" xfId="17531" xr:uid="{00000000-0005-0000-0000-00006B440000}"/>
    <cellStyle name="NoFileFound 2 5 4" xfId="17532" xr:uid="{00000000-0005-0000-0000-00006C440000}"/>
    <cellStyle name="NoFileFound 2 5 4 2" xfId="17533" xr:uid="{00000000-0005-0000-0000-00006D440000}"/>
    <cellStyle name="NoFileFound 2 5 4 2 2" xfId="17534" xr:uid="{00000000-0005-0000-0000-00006E440000}"/>
    <cellStyle name="NoFileFound 2 5 4 2 3" xfId="17535" xr:uid="{00000000-0005-0000-0000-00006F440000}"/>
    <cellStyle name="NoFileFound 2 5 4 2 4" xfId="17536" xr:uid="{00000000-0005-0000-0000-000070440000}"/>
    <cellStyle name="NoFileFound 2 5 4 3" xfId="17537" xr:uid="{00000000-0005-0000-0000-000071440000}"/>
    <cellStyle name="NoFileFound 2 5 4 4" xfId="17538" xr:uid="{00000000-0005-0000-0000-000072440000}"/>
    <cellStyle name="NoFileFound 2 5 4 5" xfId="17539" xr:uid="{00000000-0005-0000-0000-000073440000}"/>
    <cellStyle name="NoFileFound 2 5 5" xfId="17540" xr:uid="{00000000-0005-0000-0000-000074440000}"/>
    <cellStyle name="NoFileFound 2 5 5 2" xfId="17541" xr:uid="{00000000-0005-0000-0000-000075440000}"/>
    <cellStyle name="NoFileFound 2 5 5 3" xfId="17542" xr:uid="{00000000-0005-0000-0000-000076440000}"/>
    <cellStyle name="NoFileFound 2 5 5 4" xfId="17543" xr:uid="{00000000-0005-0000-0000-000077440000}"/>
    <cellStyle name="NoFileFound 2 5 5 5" xfId="17544" xr:uid="{00000000-0005-0000-0000-000078440000}"/>
    <cellStyle name="NoFileFound 2 5 6" xfId="17545" xr:uid="{00000000-0005-0000-0000-000079440000}"/>
    <cellStyle name="NoFileFound 2 5 6 2" xfId="17546" xr:uid="{00000000-0005-0000-0000-00007A440000}"/>
    <cellStyle name="NoFileFound 2 5 6 3" xfId="17547" xr:uid="{00000000-0005-0000-0000-00007B440000}"/>
    <cellStyle name="NoFileFound 2 5 6 4" xfId="17548" xr:uid="{00000000-0005-0000-0000-00007C440000}"/>
    <cellStyle name="NoFileFound 2 5 6 5" xfId="17549" xr:uid="{00000000-0005-0000-0000-00007D440000}"/>
    <cellStyle name="NoFileFound 2 5 7" xfId="17550" xr:uid="{00000000-0005-0000-0000-00007E440000}"/>
    <cellStyle name="NoFileFound 2 5 8" xfId="17551" xr:uid="{00000000-0005-0000-0000-00007F440000}"/>
    <cellStyle name="NoFileFound 2 5 9" xfId="17552" xr:uid="{00000000-0005-0000-0000-000080440000}"/>
    <cellStyle name="NoFileFound 2 6" xfId="17553" xr:uid="{00000000-0005-0000-0000-000081440000}"/>
    <cellStyle name="NoFileFound 2 6 2" xfId="17554" xr:uid="{00000000-0005-0000-0000-000082440000}"/>
    <cellStyle name="NoFileFound 2 6 2 2" xfId="17555" xr:uid="{00000000-0005-0000-0000-000083440000}"/>
    <cellStyle name="NoFileFound 2 6 2 2 2" xfId="17556" xr:uid="{00000000-0005-0000-0000-000084440000}"/>
    <cellStyle name="NoFileFound 2 6 2 2 3" xfId="17557" xr:uid="{00000000-0005-0000-0000-000085440000}"/>
    <cellStyle name="NoFileFound 2 6 2 2 4" xfId="17558" xr:uid="{00000000-0005-0000-0000-000086440000}"/>
    <cellStyle name="NoFileFound 2 6 2 2 5" xfId="17559" xr:uid="{00000000-0005-0000-0000-000087440000}"/>
    <cellStyle name="NoFileFound 2 6 2 3" xfId="17560" xr:uid="{00000000-0005-0000-0000-000088440000}"/>
    <cellStyle name="NoFileFound 2 6 2 4" xfId="17561" xr:uid="{00000000-0005-0000-0000-000089440000}"/>
    <cellStyle name="NoFileFound 2 6 2 5" xfId="17562" xr:uid="{00000000-0005-0000-0000-00008A440000}"/>
    <cellStyle name="NoFileFound 2 6 2 6" xfId="17563" xr:uid="{00000000-0005-0000-0000-00008B440000}"/>
    <cellStyle name="NoFileFound 2 6 2 7" xfId="17564" xr:uid="{00000000-0005-0000-0000-00008C440000}"/>
    <cellStyle name="NoFileFound 2 6 3" xfId="17565" xr:uid="{00000000-0005-0000-0000-00008D440000}"/>
    <cellStyle name="NoFileFound 2 6 3 2" xfId="17566" xr:uid="{00000000-0005-0000-0000-00008E440000}"/>
    <cellStyle name="NoFileFound 2 6 3 2 2" xfId="17567" xr:uid="{00000000-0005-0000-0000-00008F440000}"/>
    <cellStyle name="NoFileFound 2 6 3 2 3" xfId="17568" xr:uid="{00000000-0005-0000-0000-000090440000}"/>
    <cellStyle name="NoFileFound 2 6 3 2 4" xfId="17569" xr:uid="{00000000-0005-0000-0000-000091440000}"/>
    <cellStyle name="NoFileFound 2 6 3 3" xfId="17570" xr:uid="{00000000-0005-0000-0000-000092440000}"/>
    <cellStyle name="NoFileFound 2 6 3 4" xfId="17571" xr:uid="{00000000-0005-0000-0000-000093440000}"/>
    <cellStyle name="NoFileFound 2 6 3 5" xfId="17572" xr:uid="{00000000-0005-0000-0000-000094440000}"/>
    <cellStyle name="NoFileFound 2 6 4" xfId="17573" xr:uid="{00000000-0005-0000-0000-000095440000}"/>
    <cellStyle name="NoFileFound 2 6 4 2" xfId="17574" xr:uid="{00000000-0005-0000-0000-000096440000}"/>
    <cellStyle name="NoFileFound 2 6 4 3" xfId="17575" xr:uid="{00000000-0005-0000-0000-000097440000}"/>
    <cellStyle name="NoFileFound 2 6 4 4" xfId="17576" xr:uid="{00000000-0005-0000-0000-000098440000}"/>
    <cellStyle name="NoFileFound 2 6 4 5" xfId="17577" xr:uid="{00000000-0005-0000-0000-000099440000}"/>
    <cellStyle name="NoFileFound 2 6 5" xfId="17578" xr:uid="{00000000-0005-0000-0000-00009A440000}"/>
    <cellStyle name="NoFileFound 2 6 5 2" xfId="17579" xr:uid="{00000000-0005-0000-0000-00009B440000}"/>
    <cellStyle name="NoFileFound 2 6 5 3" xfId="17580" xr:uid="{00000000-0005-0000-0000-00009C440000}"/>
    <cellStyle name="NoFileFound 2 6 5 4" xfId="17581" xr:uid="{00000000-0005-0000-0000-00009D440000}"/>
    <cellStyle name="NoFileFound 2 6 5 5" xfId="17582" xr:uid="{00000000-0005-0000-0000-00009E440000}"/>
    <cellStyle name="NoFileFound 2 6 6" xfId="17583" xr:uid="{00000000-0005-0000-0000-00009F440000}"/>
    <cellStyle name="NoFileFound 2 6 7" xfId="17584" xr:uid="{00000000-0005-0000-0000-0000A0440000}"/>
    <cellStyle name="NoFileFound 2 6 8" xfId="17585" xr:uid="{00000000-0005-0000-0000-0000A1440000}"/>
    <cellStyle name="NoFileFound 2 7" xfId="17586" xr:uid="{00000000-0005-0000-0000-0000A2440000}"/>
    <cellStyle name="NoFileFound 2 7 2" xfId="17587" xr:uid="{00000000-0005-0000-0000-0000A3440000}"/>
    <cellStyle name="NoFileFound 2 7 2 2" xfId="17588" xr:uid="{00000000-0005-0000-0000-0000A4440000}"/>
    <cellStyle name="NoFileFound 2 7 2 2 2" xfId="17589" xr:uid="{00000000-0005-0000-0000-0000A5440000}"/>
    <cellStyle name="NoFileFound 2 7 2 2 3" xfId="17590" xr:uid="{00000000-0005-0000-0000-0000A6440000}"/>
    <cellStyle name="NoFileFound 2 7 2 2 4" xfId="17591" xr:uid="{00000000-0005-0000-0000-0000A7440000}"/>
    <cellStyle name="NoFileFound 2 7 2 2 5" xfId="17592" xr:uid="{00000000-0005-0000-0000-0000A8440000}"/>
    <cellStyle name="NoFileFound 2 7 2 3" xfId="17593" xr:uid="{00000000-0005-0000-0000-0000A9440000}"/>
    <cellStyle name="NoFileFound 2 7 2 4" xfId="17594" xr:uid="{00000000-0005-0000-0000-0000AA440000}"/>
    <cellStyle name="NoFileFound 2 7 2 5" xfId="17595" xr:uid="{00000000-0005-0000-0000-0000AB440000}"/>
    <cellStyle name="NoFileFound 2 7 2 6" xfId="17596" xr:uid="{00000000-0005-0000-0000-0000AC440000}"/>
    <cellStyle name="NoFileFound 2 7 2 7" xfId="17597" xr:uid="{00000000-0005-0000-0000-0000AD440000}"/>
    <cellStyle name="NoFileFound 2 7 3" xfId="17598" xr:uid="{00000000-0005-0000-0000-0000AE440000}"/>
    <cellStyle name="NoFileFound 2 7 3 2" xfId="17599" xr:uid="{00000000-0005-0000-0000-0000AF440000}"/>
    <cellStyle name="NoFileFound 2 7 3 3" xfId="17600" xr:uid="{00000000-0005-0000-0000-0000B0440000}"/>
    <cellStyle name="NoFileFound 2 7 3 4" xfId="17601" xr:uid="{00000000-0005-0000-0000-0000B1440000}"/>
    <cellStyle name="NoFileFound 2 7 3 5" xfId="17602" xr:uid="{00000000-0005-0000-0000-0000B2440000}"/>
    <cellStyle name="NoFileFound 2 7 4" xfId="17603" xr:uid="{00000000-0005-0000-0000-0000B3440000}"/>
    <cellStyle name="NoFileFound 2 7 5" xfId="17604" xr:uid="{00000000-0005-0000-0000-0000B4440000}"/>
    <cellStyle name="NoFileFound 2 7 6" xfId="17605" xr:uid="{00000000-0005-0000-0000-0000B5440000}"/>
    <cellStyle name="NoFileFound 2 7 7" xfId="17606" xr:uid="{00000000-0005-0000-0000-0000B6440000}"/>
    <cellStyle name="NoFileFound 2 7 8" xfId="17607" xr:uid="{00000000-0005-0000-0000-0000B7440000}"/>
    <cellStyle name="NoFileFound 2 8" xfId="17608" xr:uid="{00000000-0005-0000-0000-0000B8440000}"/>
    <cellStyle name="NoFileFound 2 8 2" xfId="17609" xr:uid="{00000000-0005-0000-0000-0000B9440000}"/>
    <cellStyle name="NoFileFound 2 8 2 2" xfId="17610" xr:uid="{00000000-0005-0000-0000-0000BA440000}"/>
    <cellStyle name="NoFileFound 2 8 2 3" xfId="17611" xr:uid="{00000000-0005-0000-0000-0000BB440000}"/>
    <cellStyle name="NoFileFound 2 8 2 4" xfId="17612" xr:uid="{00000000-0005-0000-0000-0000BC440000}"/>
    <cellStyle name="NoFileFound 2 8 2 5" xfId="17613" xr:uid="{00000000-0005-0000-0000-0000BD440000}"/>
    <cellStyle name="NoFileFound 2 8 3" xfId="17614" xr:uid="{00000000-0005-0000-0000-0000BE440000}"/>
    <cellStyle name="NoFileFound 2 8 4" xfId="17615" xr:uid="{00000000-0005-0000-0000-0000BF440000}"/>
    <cellStyle name="NoFileFound 2 8 5" xfId="17616" xr:uid="{00000000-0005-0000-0000-0000C0440000}"/>
    <cellStyle name="NoFileFound 2 8 6" xfId="17617" xr:uid="{00000000-0005-0000-0000-0000C1440000}"/>
    <cellStyle name="NoFileFound 2 8 7" xfId="17618" xr:uid="{00000000-0005-0000-0000-0000C2440000}"/>
    <cellStyle name="NoFileFound 2 9" xfId="17619" xr:uid="{00000000-0005-0000-0000-0000C3440000}"/>
    <cellStyle name="NoFileFound 2 9 2" xfId="17620" xr:uid="{00000000-0005-0000-0000-0000C4440000}"/>
    <cellStyle name="NoFileFound 2 9 2 2" xfId="17621" xr:uid="{00000000-0005-0000-0000-0000C5440000}"/>
    <cellStyle name="NoFileFound 2 9 2 3" xfId="17622" xr:uid="{00000000-0005-0000-0000-0000C6440000}"/>
    <cellStyle name="NoFileFound 2 9 2 4" xfId="17623" xr:uid="{00000000-0005-0000-0000-0000C7440000}"/>
    <cellStyle name="NoFileFound 2 9 3" xfId="17624" xr:uid="{00000000-0005-0000-0000-0000C8440000}"/>
    <cellStyle name="NoFileFound 2 9 4" xfId="17625" xr:uid="{00000000-0005-0000-0000-0000C9440000}"/>
    <cellStyle name="NoFileFound 2 9 5" xfId="17626" xr:uid="{00000000-0005-0000-0000-0000CA440000}"/>
    <cellStyle name="NoFileFound 3" xfId="17627" xr:uid="{00000000-0005-0000-0000-0000CB440000}"/>
    <cellStyle name="NoFileFound 3 2" xfId="17628" xr:uid="{00000000-0005-0000-0000-0000CC440000}"/>
    <cellStyle name="NoFileFound 3 2 2" xfId="17629" xr:uid="{00000000-0005-0000-0000-0000CD440000}"/>
    <cellStyle name="NoFileFound 3 2 2 2" xfId="17630" xr:uid="{00000000-0005-0000-0000-0000CE440000}"/>
    <cellStyle name="NoFileFound 3 2 2 3" xfId="17631" xr:uid="{00000000-0005-0000-0000-0000CF440000}"/>
    <cellStyle name="NoFileFound 3 2 2 4" xfId="17632" xr:uid="{00000000-0005-0000-0000-0000D0440000}"/>
    <cellStyle name="NoFileFound 3 2 2 5" xfId="17633" xr:uid="{00000000-0005-0000-0000-0000D1440000}"/>
    <cellStyle name="NoFileFound 3 2 3" xfId="17634" xr:uid="{00000000-0005-0000-0000-0000D2440000}"/>
    <cellStyle name="NoFileFound 3 2 4" xfId="17635" xr:uid="{00000000-0005-0000-0000-0000D3440000}"/>
    <cellStyle name="NoFileFound 3 2 5" xfId="17636" xr:uid="{00000000-0005-0000-0000-0000D4440000}"/>
    <cellStyle name="NoFileFound 3 2 6" xfId="17637" xr:uid="{00000000-0005-0000-0000-0000D5440000}"/>
    <cellStyle name="NoFileFound 3 2 7" xfId="17638" xr:uid="{00000000-0005-0000-0000-0000D6440000}"/>
    <cellStyle name="NoFileFound 3 3" xfId="17639" xr:uid="{00000000-0005-0000-0000-0000D7440000}"/>
    <cellStyle name="NoFileFound 3 3 2" xfId="17640" xr:uid="{00000000-0005-0000-0000-0000D8440000}"/>
    <cellStyle name="NoFileFound 3 3 2 2" xfId="17641" xr:uid="{00000000-0005-0000-0000-0000D9440000}"/>
    <cellStyle name="NoFileFound 3 3 2 3" xfId="17642" xr:uid="{00000000-0005-0000-0000-0000DA440000}"/>
    <cellStyle name="NoFileFound 3 3 2 4" xfId="17643" xr:uid="{00000000-0005-0000-0000-0000DB440000}"/>
    <cellStyle name="NoFileFound 3 3 3" xfId="17644" xr:uid="{00000000-0005-0000-0000-0000DC440000}"/>
    <cellStyle name="NoFileFound 3 3 4" xfId="17645" xr:uid="{00000000-0005-0000-0000-0000DD440000}"/>
    <cellStyle name="NoFileFound 3 3 5" xfId="17646" xr:uid="{00000000-0005-0000-0000-0000DE440000}"/>
    <cellStyle name="NoFileFound 3 4" xfId="17647" xr:uid="{00000000-0005-0000-0000-0000DF440000}"/>
    <cellStyle name="NoFileFound 3 4 2" xfId="17648" xr:uid="{00000000-0005-0000-0000-0000E0440000}"/>
    <cellStyle name="NoFileFound 3 4 3" xfId="17649" xr:uid="{00000000-0005-0000-0000-0000E1440000}"/>
    <cellStyle name="NoFileFound 3 4 4" xfId="17650" xr:uid="{00000000-0005-0000-0000-0000E2440000}"/>
    <cellStyle name="NoFileFound 3 4 5" xfId="17651" xr:uid="{00000000-0005-0000-0000-0000E3440000}"/>
    <cellStyle name="NoFileFound 3 5" xfId="17652" xr:uid="{00000000-0005-0000-0000-0000E4440000}"/>
    <cellStyle name="NoFileFound 3 5 2" xfId="17653" xr:uid="{00000000-0005-0000-0000-0000E5440000}"/>
    <cellStyle name="NoFileFound 3 5 3" xfId="17654" xr:uid="{00000000-0005-0000-0000-0000E6440000}"/>
    <cellStyle name="NoFileFound 3 5 4" xfId="17655" xr:uid="{00000000-0005-0000-0000-0000E7440000}"/>
    <cellStyle name="NoFileFound 3 5 5" xfId="17656" xr:uid="{00000000-0005-0000-0000-0000E8440000}"/>
    <cellStyle name="NoFileFound 3 6" xfId="17657" xr:uid="{00000000-0005-0000-0000-0000E9440000}"/>
    <cellStyle name="NoFileFound 3 7" xfId="17658" xr:uid="{00000000-0005-0000-0000-0000EA440000}"/>
    <cellStyle name="NoFileFound 3 8" xfId="17659" xr:uid="{00000000-0005-0000-0000-0000EB440000}"/>
    <cellStyle name="NoFileFound 4" xfId="17660" xr:uid="{00000000-0005-0000-0000-0000EC440000}"/>
    <cellStyle name="NoFileFound 4 2" xfId="17661" xr:uid="{00000000-0005-0000-0000-0000ED440000}"/>
    <cellStyle name="NoFileFound 4 2 2" xfId="17662" xr:uid="{00000000-0005-0000-0000-0000EE440000}"/>
    <cellStyle name="NoFileFound 4 2 3" xfId="17663" xr:uid="{00000000-0005-0000-0000-0000EF440000}"/>
    <cellStyle name="NoFileFound 4 2 4" xfId="17664" xr:uid="{00000000-0005-0000-0000-0000F0440000}"/>
    <cellStyle name="NoFileFound 4 2 5" xfId="17665" xr:uid="{00000000-0005-0000-0000-0000F1440000}"/>
    <cellStyle name="NoFileFound 4 3" xfId="17666" xr:uid="{00000000-0005-0000-0000-0000F2440000}"/>
    <cellStyle name="NoFileFound 4 4" xfId="17667" xr:uid="{00000000-0005-0000-0000-0000F3440000}"/>
    <cellStyle name="NoFileFound 4 5" xfId="17668" xr:uid="{00000000-0005-0000-0000-0000F4440000}"/>
    <cellStyle name="NoFileFound 4 6" xfId="17669" xr:uid="{00000000-0005-0000-0000-0000F5440000}"/>
    <cellStyle name="NoFileFound 4 7" xfId="17670" xr:uid="{00000000-0005-0000-0000-0000F6440000}"/>
    <cellStyle name="NoFileFound 5" xfId="17671" xr:uid="{00000000-0005-0000-0000-0000F7440000}"/>
    <cellStyle name="NoFileFound 5 2" xfId="17672" xr:uid="{00000000-0005-0000-0000-0000F8440000}"/>
    <cellStyle name="NoFileFound 5 3" xfId="17673" xr:uid="{00000000-0005-0000-0000-0000F9440000}"/>
    <cellStyle name="NoFileFound 5 4" xfId="17674" xr:uid="{00000000-0005-0000-0000-0000FA440000}"/>
    <cellStyle name="NoFileFound 5 5" xfId="17675" xr:uid="{00000000-0005-0000-0000-0000FB440000}"/>
    <cellStyle name="NoFileFound 6" xfId="17676" xr:uid="{00000000-0005-0000-0000-0000FC440000}"/>
    <cellStyle name="NoFileFound 7" xfId="17677" xr:uid="{00000000-0005-0000-0000-0000FD440000}"/>
    <cellStyle name="NoFileFound 8" xfId="17678" xr:uid="{00000000-0005-0000-0000-0000FE440000}"/>
    <cellStyle name="NoFileFound 9" xfId="17679" xr:uid="{00000000-0005-0000-0000-0000FF440000}"/>
    <cellStyle name="NoFiling" xfId="17680" xr:uid="{00000000-0005-0000-0000-000000450000}"/>
    <cellStyle name="NoFiling 2" xfId="17681" xr:uid="{00000000-0005-0000-0000-000001450000}"/>
    <cellStyle name="NoFiling 2 10" xfId="17682" xr:uid="{00000000-0005-0000-0000-000002450000}"/>
    <cellStyle name="NoFiling 2 10 2" xfId="17683" xr:uid="{00000000-0005-0000-0000-000003450000}"/>
    <cellStyle name="NoFiling 2 10 3" xfId="17684" xr:uid="{00000000-0005-0000-0000-000004450000}"/>
    <cellStyle name="NoFiling 2 10 4" xfId="17685" xr:uid="{00000000-0005-0000-0000-000005450000}"/>
    <cellStyle name="NoFiling 2 10 5" xfId="17686" xr:uid="{00000000-0005-0000-0000-000006450000}"/>
    <cellStyle name="NoFiling 2 11" xfId="17687" xr:uid="{00000000-0005-0000-0000-000007450000}"/>
    <cellStyle name="NoFiling 2 11 2" xfId="17688" xr:uid="{00000000-0005-0000-0000-000008450000}"/>
    <cellStyle name="NoFiling 2 11 3" xfId="17689" xr:uid="{00000000-0005-0000-0000-000009450000}"/>
    <cellStyle name="NoFiling 2 11 4" xfId="17690" xr:uid="{00000000-0005-0000-0000-00000A450000}"/>
    <cellStyle name="NoFiling 2 11 5" xfId="17691" xr:uid="{00000000-0005-0000-0000-00000B450000}"/>
    <cellStyle name="NoFiling 2 12" xfId="17692" xr:uid="{00000000-0005-0000-0000-00000C450000}"/>
    <cellStyle name="NoFiling 2 13" xfId="17693" xr:uid="{00000000-0005-0000-0000-00000D450000}"/>
    <cellStyle name="NoFiling 2 14" xfId="17694" xr:uid="{00000000-0005-0000-0000-00000E450000}"/>
    <cellStyle name="NoFiling 2 2" xfId="17695" xr:uid="{00000000-0005-0000-0000-00000F450000}"/>
    <cellStyle name="NoFiling 2 2 2" xfId="17696" xr:uid="{00000000-0005-0000-0000-000010450000}"/>
    <cellStyle name="NoFiling 2 2 2 2" xfId="17697" xr:uid="{00000000-0005-0000-0000-000011450000}"/>
    <cellStyle name="NoFiling 2 2 2 2 2" xfId="17698" xr:uid="{00000000-0005-0000-0000-000012450000}"/>
    <cellStyle name="NoFiling 2 2 2 2 2 2" xfId="17699" xr:uid="{00000000-0005-0000-0000-000013450000}"/>
    <cellStyle name="NoFiling 2 2 2 2 2 3" xfId="17700" xr:uid="{00000000-0005-0000-0000-000014450000}"/>
    <cellStyle name="NoFiling 2 2 2 2 2 4" xfId="17701" xr:uid="{00000000-0005-0000-0000-000015450000}"/>
    <cellStyle name="NoFiling 2 2 2 2 2 5" xfId="17702" xr:uid="{00000000-0005-0000-0000-000016450000}"/>
    <cellStyle name="NoFiling 2 2 2 2 3" xfId="17703" xr:uid="{00000000-0005-0000-0000-000017450000}"/>
    <cellStyle name="NoFiling 2 2 2 2 4" xfId="17704" xr:uid="{00000000-0005-0000-0000-000018450000}"/>
    <cellStyle name="NoFiling 2 2 2 2 5" xfId="17705" xr:uid="{00000000-0005-0000-0000-000019450000}"/>
    <cellStyle name="NoFiling 2 2 2 2 6" xfId="17706" xr:uid="{00000000-0005-0000-0000-00001A450000}"/>
    <cellStyle name="NoFiling 2 2 2 2 7" xfId="17707" xr:uid="{00000000-0005-0000-0000-00001B450000}"/>
    <cellStyle name="NoFiling 2 2 2 3" xfId="17708" xr:uid="{00000000-0005-0000-0000-00001C450000}"/>
    <cellStyle name="NoFiling 2 2 2 3 2" xfId="17709" xr:uid="{00000000-0005-0000-0000-00001D450000}"/>
    <cellStyle name="NoFiling 2 2 2 3 3" xfId="17710" xr:uid="{00000000-0005-0000-0000-00001E450000}"/>
    <cellStyle name="NoFiling 2 2 2 3 4" xfId="17711" xr:uid="{00000000-0005-0000-0000-00001F450000}"/>
    <cellStyle name="NoFiling 2 2 2 3 5" xfId="17712" xr:uid="{00000000-0005-0000-0000-000020450000}"/>
    <cellStyle name="NoFiling 2 2 2 4" xfId="17713" xr:uid="{00000000-0005-0000-0000-000021450000}"/>
    <cellStyle name="NoFiling 2 2 2 5" xfId="17714" xr:uid="{00000000-0005-0000-0000-000022450000}"/>
    <cellStyle name="NoFiling 2 2 2 6" xfId="17715" xr:uid="{00000000-0005-0000-0000-000023450000}"/>
    <cellStyle name="NoFiling 2 2 2 7" xfId="17716" xr:uid="{00000000-0005-0000-0000-000024450000}"/>
    <cellStyle name="NoFiling 2 2 2 8" xfId="17717" xr:uid="{00000000-0005-0000-0000-000025450000}"/>
    <cellStyle name="NoFiling 2 2 3" xfId="17718" xr:uid="{00000000-0005-0000-0000-000026450000}"/>
    <cellStyle name="NoFiling 2 2 3 2" xfId="17719" xr:uid="{00000000-0005-0000-0000-000027450000}"/>
    <cellStyle name="NoFiling 2 2 3 2 2" xfId="17720" xr:uid="{00000000-0005-0000-0000-000028450000}"/>
    <cellStyle name="NoFiling 2 2 3 2 3" xfId="17721" xr:uid="{00000000-0005-0000-0000-000029450000}"/>
    <cellStyle name="NoFiling 2 2 3 2 4" xfId="17722" xr:uid="{00000000-0005-0000-0000-00002A450000}"/>
    <cellStyle name="NoFiling 2 2 3 2 5" xfId="17723" xr:uid="{00000000-0005-0000-0000-00002B450000}"/>
    <cellStyle name="NoFiling 2 2 3 3" xfId="17724" xr:uid="{00000000-0005-0000-0000-00002C450000}"/>
    <cellStyle name="NoFiling 2 2 3 4" xfId="17725" xr:uid="{00000000-0005-0000-0000-00002D450000}"/>
    <cellStyle name="NoFiling 2 2 3 5" xfId="17726" xr:uid="{00000000-0005-0000-0000-00002E450000}"/>
    <cellStyle name="NoFiling 2 2 3 6" xfId="17727" xr:uid="{00000000-0005-0000-0000-00002F450000}"/>
    <cellStyle name="NoFiling 2 2 3 7" xfId="17728" xr:uid="{00000000-0005-0000-0000-000030450000}"/>
    <cellStyle name="NoFiling 2 2 4" xfId="17729" xr:uid="{00000000-0005-0000-0000-000031450000}"/>
    <cellStyle name="NoFiling 2 2 4 2" xfId="17730" xr:uid="{00000000-0005-0000-0000-000032450000}"/>
    <cellStyle name="NoFiling 2 2 4 2 2" xfId="17731" xr:uid="{00000000-0005-0000-0000-000033450000}"/>
    <cellStyle name="NoFiling 2 2 4 2 3" xfId="17732" xr:uid="{00000000-0005-0000-0000-000034450000}"/>
    <cellStyle name="NoFiling 2 2 4 2 4" xfId="17733" xr:uid="{00000000-0005-0000-0000-000035450000}"/>
    <cellStyle name="NoFiling 2 2 4 3" xfId="17734" xr:uid="{00000000-0005-0000-0000-000036450000}"/>
    <cellStyle name="NoFiling 2 2 4 4" xfId="17735" xr:uid="{00000000-0005-0000-0000-000037450000}"/>
    <cellStyle name="NoFiling 2 2 4 5" xfId="17736" xr:uid="{00000000-0005-0000-0000-000038450000}"/>
    <cellStyle name="NoFiling 2 2 5" xfId="17737" xr:uid="{00000000-0005-0000-0000-000039450000}"/>
    <cellStyle name="NoFiling 2 2 5 2" xfId="17738" xr:uid="{00000000-0005-0000-0000-00003A450000}"/>
    <cellStyle name="NoFiling 2 2 5 3" xfId="17739" xr:uid="{00000000-0005-0000-0000-00003B450000}"/>
    <cellStyle name="NoFiling 2 2 5 4" xfId="17740" xr:uid="{00000000-0005-0000-0000-00003C450000}"/>
    <cellStyle name="NoFiling 2 2 5 5" xfId="17741" xr:uid="{00000000-0005-0000-0000-00003D450000}"/>
    <cellStyle name="NoFiling 2 2 6" xfId="17742" xr:uid="{00000000-0005-0000-0000-00003E450000}"/>
    <cellStyle name="NoFiling 2 2 6 2" xfId="17743" xr:uid="{00000000-0005-0000-0000-00003F450000}"/>
    <cellStyle name="NoFiling 2 2 6 3" xfId="17744" xr:uid="{00000000-0005-0000-0000-000040450000}"/>
    <cellStyle name="NoFiling 2 2 6 4" xfId="17745" xr:uid="{00000000-0005-0000-0000-000041450000}"/>
    <cellStyle name="NoFiling 2 2 6 5" xfId="17746" xr:uid="{00000000-0005-0000-0000-000042450000}"/>
    <cellStyle name="NoFiling 2 2 7" xfId="17747" xr:uid="{00000000-0005-0000-0000-000043450000}"/>
    <cellStyle name="NoFiling 2 2 8" xfId="17748" xr:uid="{00000000-0005-0000-0000-000044450000}"/>
    <cellStyle name="NoFiling 2 2 9" xfId="17749" xr:uid="{00000000-0005-0000-0000-000045450000}"/>
    <cellStyle name="NoFiling 2 3" xfId="17750" xr:uid="{00000000-0005-0000-0000-000046450000}"/>
    <cellStyle name="NoFiling 2 3 2" xfId="17751" xr:uid="{00000000-0005-0000-0000-000047450000}"/>
    <cellStyle name="NoFiling 2 3 2 2" xfId="17752" xr:uid="{00000000-0005-0000-0000-000048450000}"/>
    <cellStyle name="NoFiling 2 3 2 2 2" xfId="17753" xr:uid="{00000000-0005-0000-0000-000049450000}"/>
    <cellStyle name="NoFiling 2 3 2 2 3" xfId="17754" xr:uid="{00000000-0005-0000-0000-00004A450000}"/>
    <cellStyle name="NoFiling 2 3 2 2 4" xfId="17755" xr:uid="{00000000-0005-0000-0000-00004B450000}"/>
    <cellStyle name="NoFiling 2 3 2 2 5" xfId="17756" xr:uid="{00000000-0005-0000-0000-00004C450000}"/>
    <cellStyle name="NoFiling 2 3 2 3" xfId="17757" xr:uid="{00000000-0005-0000-0000-00004D450000}"/>
    <cellStyle name="NoFiling 2 3 2 4" xfId="17758" xr:uid="{00000000-0005-0000-0000-00004E450000}"/>
    <cellStyle name="NoFiling 2 3 2 5" xfId="17759" xr:uid="{00000000-0005-0000-0000-00004F450000}"/>
    <cellStyle name="NoFiling 2 3 2 6" xfId="17760" xr:uid="{00000000-0005-0000-0000-000050450000}"/>
    <cellStyle name="NoFiling 2 3 2 7" xfId="17761" xr:uid="{00000000-0005-0000-0000-000051450000}"/>
    <cellStyle name="NoFiling 2 3 3" xfId="17762" xr:uid="{00000000-0005-0000-0000-000052450000}"/>
    <cellStyle name="NoFiling 2 3 3 2" xfId="17763" xr:uid="{00000000-0005-0000-0000-000053450000}"/>
    <cellStyle name="NoFiling 2 3 3 2 2" xfId="17764" xr:uid="{00000000-0005-0000-0000-000054450000}"/>
    <cellStyle name="NoFiling 2 3 3 2 3" xfId="17765" xr:uid="{00000000-0005-0000-0000-000055450000}"/>
    <cellStyle name="NoFiling 2 3 3 2 4" xfId="17766" xr:uid="{00000000-0005-0000-0000-000056450000}"/>
    <cellStyle name="NoFiling 2 3 3 3" xfId="17767" xr:uid="{00000000-0005-0000-0000-000057450000}"/>
    <cellStyle name="NoFiling 2 3 3 4" xfId="17768" xr:uid="{00000000-0005-0000-0000-000058450000}"/>
    <cellStyle name="NoFiling 2 3 3 5" xfId="17769" xr:uid="{00000000-0005-0000-0000-000059450000}"/>
    <cellStyle name="NoFiling 2 3 4" xfId="17770" xr:uid="{00000000-0005-0000-0000-00005A450000}"/>
    <cellStyle name="NoFiling 2 3 4 2" xfId="17771" xr:uid="{00000000-0005-0000-0000-00005B450000}"/>
    <cellStyle name="NoFiling 2 3 4 3" xfId="17772" xr:uid="{00000000-0005-0000-0000-00005C450000}"/>
    <cellStyle name="NoFiling 2 3 4 4" xfId="17773" xr:uid="{00000000-0005-0000-0000-00005D450000}"/>
    <cellStyle name="NoFiling 2 3 4 5" xfId="17774" xr:uid="{00000000-0005-0000-0000-00005E450000}"/>
    <cellStyle name="NoFiling 2 3 5" xfId="17775" xr:uid="{00000000-0005-0000-0000-00005F450000}"/>
    <cellStyle name="NoFiling 2 3 5 2" xfId="17776" xr:uid="{00000000-0005-0000-0000-000060450000}"/>
    <cellStyle name="NoFiling 2 3 5 3" xfId="17777" xr:uid="{00000000-0005-0000-0000-000061450000}"/>
    <cellStyle name="NoFiling 2 3 5 4" xfId="17778" xr:uid="{00000000-0005-0000-0000-000062450000}"/>
    <cellStyle name="NoFiling 2 3 5 5" xfId="17779" xr:uid="{00000000-0005-0000-0000-000063450000}"/>
    <cellStyle name="NoFiling 2 3 6" xfId="17780" xr:uid="{00000000-0005-0000-0000-000064450000}"/>
    <cellStyle name="NoFiling 2 3 7" xfId="17781" xr:uid="{00000000-0005-0000-0000-000065450000}"/>
    <cellStyle name="NoFiling 2 3 8" xfId="17782" xr:uid="{00000000-0005-0000-0000-000066450000}"/>
    <cellStyle name="NoFiling 2 4" xfId="17783" xr:uid="{00000000-0005-0000-0000-000067450000}"/>
    <cellStyle name="NoFiling 2 4 2" xfId="17784" xr:uid="{00000000-0005-0000-0000-000068450000}"/>
    <cellStyle name="NoFiling 2 4 2 2" xfId="17785" xr:uid="{00000000-0005-0000-0000-000069450000}"/>
    <cellStyle name="NoFiling 2 4 2 2 2" xfId="17786" xr:uid="{00000000-0005-0000-0000-00006A450000}"/>
    <cellStyle name="NoFiling 2 4 2 2 3" xfId="17787" xr:uid="{00000000-0005-0000-0000-00006B450000}"/>
    <cellStyle name="NoFiling 2 4 2 2 4" xfId="17788" xr:uid="{00000000-0005-0000-0000-00006C450000}"/>
    <cellStyle name="NoFiling 2 4 2 2 5" xfId="17789" xr:uid="{00000000-0005-0000-0000-00006D450000}"/>
    <cellStyle name="NoFiling 2 4 2 3" xfId="17790" xr:uid="{00000000-0005-0000-0000-00006E450000}"/>
    <cellStyle name="NoFiling 2 4 2 4" xfId="17791" xr:uid="{00000000-0005-0000-0000-00006F450000}"/>
    <cellStyle name="NoFiling 2 4 2 5" xfId="17792" xr:uid="{00000000-0005-0000-0000-000070450000}"/>
    <cellStyle name="NoFiling 2 4 2 6" xfId="17793" xr:uid="{00000000-0005-0000-0000-000071450000}"/>
    <cellStyle name="NoFiling 2 4 2 7" xfId="17794" xr:uid="{00000000-0005-0000-0000-000072450000}"/>
    <cellStyle name="NoFiling 2 4 3" xfId="17795" xr:uid="{00000000-0005-0000-0000-000073450000}"/>
    <cellStyle name="NoFiling 2 4 3 2" xfId="17796" xr:uid="{00000000-0005-0000-0000-000074450000}"/>
    <cellStyle name="NoFiling 2 4 3 2 2" xfId="17797" xr:uid="{00000000-0005-0000-0000-000075450000}"/>
    <cellStyle name="NoFiling 2 4 3 2 3" xfId="17798" xr:uid="{00000000-0005-0000-0000-000076450000}"/>
    <cellStyle name="NoFiling 2 4 3 2 4" xfId="17799" xr:uid="{00000000-0005-0000-0000-000077450000}"/>
    <cellStyle name="NoFiling 2 4 3 3" xfId="17800" xr:uid="{00000000-0005-0000-0000-000078450000}"/>
    <cellStyle name="NoFiling 2 4 3 4" xfId="17801" xr:uid="{00000000-0005-0000-0000-000079450000}"/>
    <cellStyle name="NoFiling 2 4 3 5" xfId="17802" xr:uid="{00000000-0005-0000-0000-00007A450000}"/>
    <cellStyle name="NoFiling 2 4 4" xfId="17803" xr:uid="{00000000-0005-0000-0000-00007B450000}"/>
    <cellStyle name="NoFiling 2 4 4 2" xfId="17804" xr:uid="{00000000-0005-0000-0000-00007C450000}"/>
    <cellStyle name="NoFiling 2 4 4 3" xfId="17805" xr:uid="{00000000-0005-0000-0000-00007D450000}"/>
    <cellStyle name="NoFiling 2 4 4 4" xfId="17806" xr:uid="{00000000-0005-0000-0000-00007E450000}"/>
    <cellStyle name="NoFiling 2 4 4 5" xfId="17807" xr:uid="{00000000-0005-0000-0000-00007F450000}"/>
    <cellStyle name="NoFiling 2 4 5" xfId="17808" xr:uid="{00000000-0005-0000-0000-000080450000}"/>
    <cellStyle name="NoFiling 2 4 5 2" xfId="17809" xr:uid="{00000000-0005-0000-0000-000081450000}"/>
    <cellStyle name="NoFiling 2 4 5 3" xfId="17810" xr:uid="{00000000-0005-0000-0000-000082450000}"/>
    <cellStyle name="NoFiling 2 4 5 4" xfId="17811" xr:uid="{00000000-0005-0000-0000-000083450000}"/>
    <cellStyle name="NoFiling 2 4 5 5" xfId="17812" xr:uid="{00000000-0005-0000-0000-000084450000}"/>
    <cellStyle name="NoFiling 2 4 6" xfId="17813" xr:uid="{00000000-0005-0000-0000-000085450000}"/>
    <cellStyle name="NoFiling 2 4 7" xfId="17814" xr:uid="{00000000-0005-0000-0000-000086450000}"/>
    <cellStyle name="NoFiling 2 4 8" xfId="17815" xr:uid="{00000000-0005-0000-0000-000087450000}"/>
    <cellStyle name="NoFiling 2 5" xfId="17816" xr:uid="{00000000-0005-0000-0000-000088450000}"/>
    <cellStyle name="NoFiling 2 5 10" xfId="17817" xr:uid="{00000000-0005-0000-0000-000089450000}"/>
    <cellStyle name="NoFiling 2 5 2" xfId="17818" xr:uid="{00000000-0005-0000-0000-00008A450000}"/>
    <cellStyle name="NoFiling 2 5 2 2" xfId="17819" xr:uid="{00000000-0005-0000-0000-00008B450000}"/>
    <cellStyle name="NoFiling 2 5 2 2 2" xfId="17820" xr:uid="{00000000-0005-0000-0000-00008C450000}"/>
    <cellStyle name="NoFiling 2 5 2 2 3" xfId="17821" xr:uid="{00000000-0005-0000-0000-00008D450000}"/>
    <cellStyle name="NoFiling 2 5 2 2 4" xfId="17822" xr:uid="{00000000-0005-0000-0000-00008E450000}"/>
    <cellStyle name="NoFiling 2 5 2 2 5" xfId="17823" xr:uid="{00000000-0005-0000-0000-00008F450000}"/>
    <cellStyle name="NoFiling 2 5 2 3" xfId="17824" xr:uid="{00000000-0005-0000-0000-000090450000}"/>
    <cellStyle name="NoFiling 2 5 2 4" xfId="17825" xr:uid="{00000000-0005-0000-0000-000091450000}"/>
    <cellStyle name="NoFiling 2 5 2 5" xfId="17826" xr:uid="{00000000-0005-0000-0000-000092450000}"/>
    <cellStyle name="NoFiling 2 5 2 6" xfId="17827" xr:uid="{00000000-0005-0000-0000-000093450000}"/>
    <cellStyle name="NoFiling 2 5 2 7" xfId="17828" xr:uid="{00000000-0005-0000-0000-000094450000}"/>
    <cellStyle name="NoFiling 2 5 3" xfId="17829" xr:uid="{00000000-0005-0000-0000-000095450000}"/>
    <cellStyle name="NoFiling 2 5 3 2" xfId="17830" xr:uid="{00000000-0005-0000-0000-000096450000}"/>
    <cellStyle name="NoFiling 2 5 3 2 2" xfId="17831" xr:uid="{00000000-0005-0000-0000-000097450000}"/>
    <cellStyle name="NoFiling 2 5 3 2 3" xfId="17832" xr:uid="{00000000-0005-0000-0000-000098450000}"/>
    <cellStyle name="NoFiling 2 5 3 2 4" xfId="17833" xr:uid="{00000000-0005-0000-0000-000099450000}"/>
    <cellStyle name="NoFiling 2 5 3 3" xfId="17834" xr:uid="{00000000-0005-0000-0000-00009A450000}"/>
    <cellStyle name="NoFiling 2 5 3 4" xfId="17835" xr:uid="{00000000-0005-0000-0000-00009B450000}"/>
    <cellStyle name="NoFiling 2 5 3 5" xfId="17836" xr:uid="{00000000-0005-0000-0000-00009C450000}"/>
    <cellStyle name="NoFiling 2 5 4" xfId="17837" xr:uid="{00000000-0005-0000-0000-00009D450000}"/>
    <cellStyle name="NoFiling 2 5 4 2" xfId="17838" xr:uid="{00000000-0005-0000-0000-00009E450000}"/>
    <cellStyle name="NoFiling 2 5 4 2 2" xfId="17839" xr:uid="{00000000-0005-0000-0000-00009F450000}"/>
    <cellStyle name="NoFiling 2 5 4 2 3" xfId="17840" xr:uid="{00000000-0005-0000-0000-0000A0450000}"/>
    <cellStyle name="NoFiling 2 5 4 2 4" xfId="17841" xr:uid="{00000000-0005-0000-0000-0000A1450000}"/>
    <cellStyle name="NoFiling 2 5 4 3" xfId="17842" xr:uid="{00000000-0005-0000-0000-0000A2450000}"/>
    <cellStyle name="NoFiling 2 5 4 4" xfId="17843" xr:uid="{00000000-0005-0000-0000-0000A3450000}"/>
    <cellStyle name="NoFiling 2 5 4 5" xfId="17844" xr:uid="{00000000-0005-0000-0000-0000A4450000}"/>
    <cellStyle name="NoFiling 2 5 5" xfId="17845" xr:uid="{00000000-0005-0000-0000-0000A5450000}"/>
    <cellStyle name="NoFiling 2 5 5 2" xfId="17846" xr:uid="{00000000-0005-0000-0000-0000A6450000}"/>
    <cellStyle name="NoFiling 2 5 5 3" xfId="17847" xr:uid="{00000000-0005-0000-0000-0000A7450000}"/>
    <cellStyle name="NoFiling 2 5 5 4" xfId="17848" xr:uid="{00000000-0005-0000-0000-0000A8450000}"/>
    <cellStyle name="NoFiling 2 5 5 5" xfId="17849" xr:uid="{00000000-0005-0000-0000-0000A9450000}"/>
    <cellStyle name="NoFiling 2 5 6" xfId="17850" xr:uid="{00000000-0005-0000-0000-0000AA450000}"/>
    <cellStyle name="NoFiling 2 5 6 2" xfId="17851" xr:uid="{00000000-0005-0000-0000-0000AB450000}"/>
    <cellStyle name="NoFiling 2 5 6 3" xfId="17852" xr:uid="{00000000-0005-0000-0000-0000AC450000}"/>
    <cellStyle name="NoFiling 2 5 6 4" xfId="17853" xr:uid="{00000000-0005-0000-0000-0000AD450000}"/>
    <cellStyle name="NoFiling 2 5 6 5" xfId="17854" xr:uid="{00000000-0005-0000-0000-0000AE450000}"/>
    <cellStyle name="NoFiling 2 5 7" xfId="17855" xr:uid="{00000000-0005-0000-0000-0000AF450000}"/>
    <cellStyle name="NoFiling 2 5 8" xfId="17856" xr:uid="{00000000-0005-0000-0000-0000B0450000}"/>
    <cellStyle name="NoFiling 2 5 9" xfId="17857" xr:uid="{00000000-0005-0000-0000-0000B1450000}"/>
    <cellStyle name="NoFiling 2 6" xfId="17858" xr:uid="{00000000-0005-0000-0000-0000B2450000}"/>
    <cellStyle name="NoFiling 2 6 2" xfId="17859" xr:uid="{00000000-0005-0000-0000-0000B3450000}"/>
    <cellStyle name="NoFiling 2 6 2 2" xfId="17860" xr:uid="{00000000-0005-0000-0000-0000B4450000}"/>
    <cellStyle name="NoFiling 2 6 2 2 2" xfId="17861" xr:uid="{00000000-0005-0000-0000-0000B5450000}"/>
    <cellStyle name="NoFiling 2 6 2 2 3" xfId="17862" xr:uid="{00000000-0005-0000-0000-0000B6450000}"/>
    <cellStyle name="NoFiling 2 6 2 2 4" xfId="17863" xr:uid="{00000000-0005-0000-0000-0000B7450000}"/>
    <cellStyle name="NoFiling 2 6 2 2 5" xfId="17864" xr:uid="{00000000-0005-0000-0000-0000B8450000}"/>
    <cellStyle name="NoFiling 2 6 2 3" xfId="17865" xr:uid="{00000000-0005-0000-0000-0000B9450000}"/>
    <cellStyle name="NoFiling 2 6 2 4" xfId="17866" xr:uid="{00000000-0005-0000-0000-0000BA450000}"/>
    <cellStyle name="NoFiling 2 6 2 5" xfId="17867" xr:uid="{00000000-0005-0000-0000-0000BB450000}"/>
    <cellStyle name="NoFiling 2 6 2 6" xfId="17868" xr:uid="{00000000-0005-0000-0000-0000BC450000}"/>
    <cellStyle name="NoFiling 2 6 2 7" xfId="17869" xr:uid="{00000000-0005-0000-0000-0000BD450000}"/>
    <cellStyle name="NoFiling 2 6 3" xfId="17870" xr:uid="{00000000-0005-0000-0000-0000BE450000}"/>
    <cellStyle name="NoFiling 2 6 3 2" xfId="17871" xr:uid="{00000000-0005-0000-0000-0000BF450000}"/>
    <cellStyle name="NoFiling 2 6 3 2 2" xfId="17872" xr:uid="{00000000-0005-0000-0000-0000C0450000}"/>
    <cellStyle name="NoFiling 2 6 3 2 3" xfId="17873" xr:uid="{00000000-0005-0000-0000-0000C1450000}"/>
    <cellStyle name="NoFiling 2 6 3 2 4" xfId="17874" xr:uid="{00000000-0005-0000-0000-0000C2450000}"/>
    <cellStyle name="NoFiling 2 6 3 3" xfId="17875" xr:uid="{00000000-0005-0000-0000-0000C3450000}"/>
    <cellStyle name="NoFiling 2 6 3 4" xfId="17876" xr:uid="{00000000-0005-0000-0000-0000C4450000}"/>
    <cellStyle name="NoFiling 2 6 3 5" xfId="17877" xr:uid="{00000000-0005-0000-0000-0000C5450000}"/>
    <cellStyle name="NoFiling 2 6 4" xfId="17878" xr:uid="{00000000-0005-0000-0000-0000C6450000}"/>
    <cellStyle name="NoFiling 2 6 4 2" xfId="17879" xr:uid="{00000000-0005-0000-0000-0000C7450000}"/>
    <cellStyle name="NoFiling 2 6 4 3" xfId="17880" xr:uid="{00000000-0005-0000-0000-0000C8450000}"/>
    <cellStyle name="NoFiling 2 6 4 4" xfId="17881" xr:uid="{00000000-0005-0000-0000-0000C9450000}"/>
    <cellStyle name="NoFiling 2 6 4 5" xfId="17882" xr:uid="{00000000-0005-0000-0000-0000CA450000}"/>
    <cellStyle name="NoFiling 2 6 5" xfId="17883" xr:uid="{00000000-0005-0000-0000-0000CB450000}"/>
    <cellStyle name="NoFiling 2 6 5 2" xfId="17884" xr:uid="{00000000-0005-0000-0000-0000CC450000}"/>
    <cellStyle name="NoFiling 2 6 5 3" xfId="17885" xr:uid="{00000000-0005-0000-0000-0000CD450000}"/>
    <cellStyle name="NoFiling 2 6 5 4" xfId="17886" xr:uid="{00000000-0005-0000-0000-0000CE450000}"/>
    <cellStyle name="NoFiling 2 6 5 5" xfId="17887" xr:uid="{00000000-0005-0000-0000-0000CF450000}"/>
    <cellStyle name="NoFiling 2 6 6" xfId="17888" xr:uid="{00000000-0005-0000-0000-0000D0450000}"/>
    <cellStyle name="NoFiling 2 6 7" xfId="17889" xr:uid="{00000000-0005-0000-0000-0000D1450000}"/>
    <cellStyle name="NoFiling 2 6 8" xfId="17890" xr:uid="{00000000-0005-0000-0000-0000D2450000}"/>
    <cellStyle name="NoFiling 2 7" xfId="17891" xr:uid="{00000000-0005-0000-0000-0000D3450000}"/>
    <cellStyle name="NoFiling 2 7 2" xfId="17892" xr:uid="{00000000-0005-0000-0000-0000D4450000}"/>
    <cellStyle name="NoFiling 2 7 2 2" xfId="17893" xr:uid="{00000000-0005-0000-0000-0000D5450000}"/>
    <cellStyle name="NoFiling 2 7 2 2 2" xfId="17894" xr:uid="{00000000-0005-0000-0000-0000D6450000}"/>
    <cellStyle name="NoFiling 2 7 2 2 3" xfId="17895" xr:uid="{00000000-0005-0000-0000-0000D7450000}"/>
    <cellStyle name="NoFiling 2 7 2 2 4" xfId="17896" xr:uid="{00000000-0005-0000-0000-0000D8450000}"/>
    <cellStyle name="NoFiling 2 7 2 2 5" xfId="17897" xr:uid="{00000000-0005-0000-0000-0000D9450000}"/>
    <cellStyle name="NoFiling 2 7 2 3" xfId="17898" xr:uid="{00000000-0005-0000-0000-0000DA450000}"/>
    <cellStyle name="NoFiling 2 7 2 4" xfId="17899" xr:uid="{00000000-0005-0000-0000-0000DB450000}"/>
    <cellStyle name="NoFiling 2 7 2 5" xfId="17900" xr:uid="{00000000-0005-0000-0000-0000DC450000}"/>
    <cellStyle name="NoFiling 2 7 2 6" xfId="17901" xr:uid="{00000000-0005-0000-0000-0000DD450000}"/>
    <cellStyle name="NoFiling 2 7 2 7" xfId="17902" xr:uid="{00000000-0005-0000-0000-0000DE450000}"/>
    <cellStyle name="NoFiling 2 7 3" xfId="17903" xr:uid="{00000000-0005-0000-0000-0000DF450000}"/>
    <cellStyle name="NoFiling 2 7 3 2" xfId="17904" xr:uid="{00000000-0005-0000-0000-0000E0450000}"/>
    <cellStyle name="NoFiling 2 7 3 3" xfId="17905" xr:uid="{00000000-0005-0000-0000-0000E1450000}"/>
    <cellStyle name="NoFiling 2 7 3 4" xfId="17906" xr:uid="{00000000-0005-0000-0000-0000E2450000}"/>
    <cellStyle name="NoFiling 2 7 3 5" xfId="17907" xr:uid="{00000000-0005-0000-0000-0000E3450000}"/>
    <cellStyle name="NoFiling 2 7 4" xfId="17908" xr:uid="{00000000-0005-0000-0000-0000E4450000}"/>
    <cellStyle name="NoFiling 2 7 5" xfId="17909" xr:uid="{00000000-0005-0000-0000-0000E5450000}"/>
    <cellStyle name="NoFiling 2 7 6" xfId="17910" xr:uid="{00000000-0005-0000-0000-0000E6450000}"/>
    <cellStyle name="NoFiling 2 7 7" xfId="17911" xr:uid="{00000000-0005-0000-0000-0000E7450000}"/>
    <cellStyle name="NoFiling 2 7 8" xfId="17912" xr:uid="{00000000-0005-0000-0000-0000E8450000}"/>
    <cellStyle name="NoFiling 2 8" xfId="17913" xr:uid="{00000000-0005-0000-0000-0000E9450000}"/>
    <cellStyle name="NoFiling 2 8 2" xfId="17914" xr:uid="{00000000-0005-0000-0000-0000EA450000}"/>
    <cellStyle name="NoFiling 2 8 2 2" xfId="17915" xr:uid="{00000000-0005-0000-0000-0000EB450000}"/>
    <cellStyle name="NoFiling 2 8 2 3" xfId="17916" xr:uid="{00000000-0005-0000-0000-0000EC450000}"/>
    <cellStyle name="NoFiling 2 8 2 4" xfId="17917" xr:uid="{00000000-0005-0000-0000-0000ED450000}"/>
    <cellStyle name="NoFiling 2 8 2 5" xfId="17918" xr:uid="{00000000-0005-0000-0000-0000EE450000}"/>
    <cellStyle name="NoFiling 2 8 3" xfId="17919" xr:uid="{00000000-0005-0000-0000-0000EF450000}"/>
    <cellStyle name="NoFiling 2 8 4" xfId="17920" xr:uid="{00000000-0005-0000-0000-0000F0450000}"/>
    <cellStyle name="NoFiling 2 8 5" xfId="17921" xr:uid="{00000000-0005-0000-0000-0000F1450000}"/>
    <cellStyle name="NoFiling 2 8 6" xfId="17922" xr:uid="{00000000-0005-0000-0000-0000F2450000}"/>
    <cellStyle name="NoFiling 2 8 7" xfId="17923" xr:uid="{00000000-0005-0000-0000-0000F3450000}"/>
    <cellStyle name="NoFiling 2 9" xfId="17924" xr:uid="{00000000-0005-0000-0000-0000F4450000}"/>
    <cellStyle name="NoFiling 2 9 2" xfId="17925" xr:uid="{00000000-0005-0000-0000-0000F5450000}"/>
    <cellStyle name="NoFiling 2 9 2 2" xfId="17926" xr:uid="{00000000-0005-0000-0000-0000F6450000}"/>
    <cellStyle name="NoFiling 2 9 2 3" xfId="17927" xr:uid="{00000000-0005-0000-0000-0000F7450000}"/>
    <cellStyle name="NoFiling 2 9 2 4" xfId="17928" xr:uid="{00000000-0005-0000-0000-0000F8450000}"/>
    <cellStyle name="NoFiling 2 9 3" xfId="17929" xr:uid="{00000000-0005-0000-0000-0000F9450000}"/>
    <cellStyle name="NoFiling 2 9 4" xfId="17930" xr:uid="{00000000-0005-0000-0000-0000FA450000}"/>
    <cellStyle name="NoFiling 2 9 5" xfId="17931" xr:uid="{00000000-0005-0000-0000-0000FB450000}"/>
    <cellStyle name="NoFiling 3" xfId="17932" xr:uid="{00000000-0005-0000-0000-0000FC450000}"/>
    <cellStyle name="NoFiling 3 2" xfId="17933" xr:uid="{00000000-0005-0000-0000-0000FD450000}"/>
    <cellStyle name="NoFiling 3 2 2" xfId="17934" xr:uid="{00000000-0005-0000-0000-0000FE450000}"/>
    <cellStyle name="NoFiling 3 2 2 2" xfId="17935" xr:uid="{00000000-0005-0000-0000-0000FF450000}"/>
    <cellStyle name="NoFiling 3 2 2 3" xfId="17936" xr:uid="{00000000-0005-0000-0000-000000460000}"/>
    <cellStyle name="NoFiling 3 2 2 4" xfId="17937" xr:uid="{00000000-0005-0000-0000-000001460000}"/>
    <cellStyle name="NoFiling 3 2 2 5" xfId="17938" xr:uid="{00000000-0005-0000-0000-000002460000}"/>
    <cellStyle name="NoFiling 3 2 3" xfId="17939" xr:uid="{00000000-0005-0000-0000-000003460000}"/>
    <cellStyle name="NoFiling 3 2 4" xfId="17940" xr:uid="{00000000-0005-0000-0000-000004460000}"/>
    <cellStyle name="NoFiling 3 2 5" xfId="17941" xr:uid="{00000000-0005-0000-0000-000005460000}"/>
    <cellStyle name="NoFiling 3 2 6" xfId="17942" xr:uid="{00000000-0005-0000-0000-000006460000}"/>
    <cellStyle name="NoFiling 3 2 7" xfId="17943" xr:uid="{00000000-0005-0000-0000-000007460000}"/>
    <cellStyle name="NoFiling 3 3" xfId="17944" xr:uid="{00000000-0005-0000-0000-000008460000}"/>
    <cellStyle name="NoFiling 3 3 2" xfId="17945" xr:uid="{00000000-0005-0000-0000-000009460000}"/>
    <cellStyle name="NoFiling 3 3 2 2" xfId="17946" xr:uid="{00000000-0005-0000-0000-00000A460000}"/>
    <cellStyle name="NoFiling 3 3 2 3" xfId="17947" xr:uid="{00000000-0005-0000-0000-00000B460000}"/>
    <cellStyle name="NoFiling 3 3 2 4" xfId="17948" xr:uid="{00000000-0005-0000-0000-00000C460000}"/>
    <cellStyle name="NoFiling 3 3 3" xfId="17949" xr:uid="{00000000-0005-0000-0000-00000D460000}"/>
    <cellStyle name="NoFiling 3 3 4" xfId="17950" xr:uid="{00000000-0005-0000-0000-00000E460000}"/>
    <cellStyle name="NoFiling 3 3 5" xfId="17951" xr:uid="{00000000-0005-0000-0000-00000F460000}"/>
    <cellStyle name="NoFiling 3 4" xfId="17952" xr:uid="{00000000-0005-0000-0000-000010460000}"/>
    <cellStyle name="NoFiling 3 4 2" xfId="17953" xr:uid="{00000000-0005-0000-0000-000011460000}"/>
    <cellStyle name="NoFiling 3 4 3" xfId="17954" xr:uid="{00000000-0005-0000-0000-000012460000}"/>
    <cellStyle name="NoFiling 3 4 4" xfId="17955" xr:uid="{00000000-0005-0000-0000-000013460000}"/>
    <cellStyle name="NoFiling 3 4 5" xfId="17956" xr:uid="{00000000-0005-0000-0000-000014460000}"/>
    <cellStyle name="NoFiling 3 5" xfId="17957" xr:uid="{00000000-0005-0000-0000-000015460000}"/>
    <cellStyle name="NoFiling 3 5 2" xfId="17958" xr:uid="{00000000-0005-0000-0000-000016460000}"/>
    <cellStyle name="NoFiling 3 5 3" xfId="17959" xr:uid="{00000000-0005-0000-0000-000017460000}"/>
    <cellStyle name="NoFiling 3 5 4" xfId="17960" xr:uid="{00000000-0005-0000-0000-000018460000}"/>
    <cellStyle name="NoFiling 3 5 5" xfId="17961" xr:uid="{00000000-0005-0000-0000-000019460000}"/>
    <cellStyle name="NoFiling 3 6" xfId="17962" xr:uid="{00000000-0005-0000-0000-00001A460000}"/>
    <cellStyle name="NoFiling 3 7" xfId="17963" xr:uid="{00000000-0005-0000-0000-00001B460000}"/>
    <cellStyle name="NoFiling 3 8" xfId="17964" xr:uid="{00000000-0005-0000-0000-00001C460000}"/>
    <cellStyle name="NoFiling 4" xfId="17965" xr:uid="{00000000-0005-0000-0000-00001D460000}"/>
    <cellStyle name="NoFiling 4 2" xfId="17966" xr:uid="{00000000-0005-0000-0000-00001E460000}"/>
    <cellStyle name="NoFiling 4 2 2" xfId="17967" xr:uid="{00000000-0005-0000-0000-00001F460000}"/>
    <cellStyle name="NoFiling 4 2 3" xfId="17968" xr:uid="{00000000-0005-0000-0000-000020460000}"/>
    <cellStyle name="NoFiling 4 2 4" xfId="17969" xr:uid="{00000000-0005-0000-0000-000021460000}"/>
    <cellStyle name="NoFiling 4 2 5" xfId="17970" xr:uid="{00000000-0005-0000-0000-000022460000}"/>
    <cellStyle name="NoFiling 4 3" xfId="17971" xr:uid="{00000000-0005-0000-0000-000023460000}"/>
    <cellStyle name="NoFiling 4 4" xfId="17972" xr:uid="{00000000-0005-0000-0000-000024460000}"/>
    <cellStyle name="NoFiling 4 5" xfId="17973" xr:uid="{00000000-0005-0000-0000-000025460000}"/>
    <cellStyle name="NoFiling 4 6" xfId="17974" xr:uid="{00000000-0005-0000-0000-000026460000}"/>
    <cellStyle name="NoFiling 4 7" xfId="17975" xr:uid="{00000000-0005-0000-0000-000027460000}"/>
    <cellStyle name="NoFiling 5" xfId="17976" xr:uid="{00000000-0005-0000-0000-000028460000}"/>
    <cellStyle name="NoFiling 5 2" xfId="17977" xr:uid="{00000000-0005-0000-0000-000029460000}"/>
    <cellStyle name="NoFiling 5 3" xfId="17978" xr:uid="{00000000-0005-0000-0000-00002A460000}"/>
    <cellStyle name="NoFiling 5 4" xfId="17979" xr:uid="{00000000-0005-0000-0000-00002B460000}"/>
    <cellStyle name="NoFiling 5 5" xfId="17980" xr:uid="{00000000-0005-0000-0000-00002C460000}"/>
    <cellStyle name="NoFiling 6" xfId="17981" xr:uid="{00000000-0005-0000-0000-00002D460000}"/>
    <cellStyle name="NoFiling 7" xfId="17982" xr:uid="{00000000-0005-0000-0000-00002E460000}"/>
    <cellStyle name="NoFiling 8" xfId="17983" xr:uid="{00000000-0005-0000-0000-00002F460000}"/>
    <cellStyle name="NoFiling 9" xfId="17984" xr:uid="{00000000-0005-0000-0000-000030460000}"/>
    <cellStyle name="Normal" xfId="0" builtinId="0"/>
    <cellStyle name="Normal - Style1" xfId="17985" xr:uid="{00000000-0005-0000-0000-000032460000}"/>
    <cellStyle name="Normal 10" xfId="17986" xr:uid="{00000000-0005-0000-0000-000033460000}"/>
    <cellStyle name="Normal 10 2" xfId="19" xr:uid="{00000000-0005-0000-0000-000034460000}"/>
    <cellStyle name="Normal 10 2 2" xfId="17987" xr:uid="{00000000-0005-0000-0000-000035460000}"/>
    <cellStyle name="Normal 10 2 3" xfId="17988" xr:uid="{00000000-0005-0000-0000-000036460000}"/>
    <cellStyle name="Normal 10 2 3 2" xfId="17989" xr:uid="{00000000-0005-0000-0000-000037460000}"/>
    <cellStyle name="Normal 10 2 4" xfId="17990" xr:uid="{00000000-0005-0000-0000-000038460000}"/>
    <cellStyle name="Normal 10 2 5" xfId="17991" xr:uid="{00000000-0005-0000-0000-000039460000}"/>
    <cellStyle name="Normal 10 2 6" xfId="17992" xr:uid="{00000000-0005-0000-0000-00003A460000}"/>
    <cellStyle name="Normal 10 2 7" xfId="17993" xr:uid="{00000000-0005-0000-0000-00003B460000}"/>
    <cellStyle name="Normal 10 3" xfId="21" xr:uid="{00000000-0005-0000-0000-00003C460000}"/>
    <cellStyle name="Normal 10 3 2" xfId="17994" xr:uid="{00000000-0005-0000-0000-00003D460000}"/>
    <cellStyle name="Normal 10 4" xfId="17995" xr:uid="{00000000-0005-0000-0000-00003E460000}"/>
    <cellStyle name="Normal 10 5" xfId="17996" xr:uid="{00000000-0005-0000-0000-00003F460000}"/>
    <cellStyle name="Normal 10 6" xfId="17997" xr:uid="{00000000-0005-0000-0000-000040460000}"/>
    <cellStyle name="Normal 10 6 2" xfId="17998" xr:uid="{00000000-0005-0000-0000-000041460000}"/>
    <cellStyle name="Normal 10 7" xfId="17999" xr:uid="{00000000-0005-0000-0000-000042460000}"/>
    <cellStyle name="Normal 10 7 2" xfId="18000" xr:uid="{00000000-0005-0000-0000-000043460000}"/>
    <cellStyle name="Normal 10 8" xfId="18001" xr:uid="{00000000-0005-0000-0000-000044460000}"/>
    <cellStyle name="Normal 100" xfId="18002" xr:uid="{00000000-0005-0000-0000-000045460000}"/>
    <cellStyle name="Normal 100 2" xfId="18003" xr:uid="{00000000-0005-0000-0000-000046460000}"/>
    <cellStyle name="Normal 100 3" xfId="18004" xr:uid="{00000000-0005-0000-0000-000047460000}"/>
    <cellStyle name="Normal 100 4" xfId="18005" xr:uid="{00000000-0005-0000-0000-000048460000}"/>
    <cellStyle name="Normal 100 5" xfId="18006" xr:uid="{00000000-0005-0000-0000-000049460000}"/>
    <cellStyle name="Normal 101" xfId="18007" xr:uid="{00000000-0005-0000-0000-00004A460000}"/>
    <cellStyle name="Normal 101 2" xfId="18008" xr:uid="{00000000-0005-0000-0000-00004B460000}"/>
    <cellStyle name="Normal 101 2 2" xfId="18009" xr:uid="{00000000-0005-0000-0000-00004C460000}"/>
    <cellStyle name="Normal 101 2 2 2" xfId="18010" xr:uid="{00000000-0005-0000-0000-00004D460000}"/>
    <cellStyle name="Normal 101 2 2 3" xfId="18011" xr:uid="{00000000-0005-0000-0000-00004E460000}"/>
    <cellStyle name="Normal 101 3" xfId="18012" xr:uid="{00000000-0005-0000-0000-00004F460000}"/>
    <cellStyle name="Normal 101 4" xfId="18013" xr:uid="{00000000-0005-0000-0000-000050460000}"/>
    <cellStyle name="Normal 101 4 2" xfId="18014" xr:uid="{00000000-0005-0000-0000-000051460000}"/>
    <cellStyle name="Normal 101 4 3" xfId="18015" xr:uid="{00000000-0005-0000-0000-000052460000}"/>
    <cellStyle name="Normal 102" xfId="18016" xr:uid="{00000000-0005-0000-0000-000053460000}"/>
    <cellStyle name="Normal 102 2" xfId="18017" xr:uid="{00000000-0005-0000-0000-000054460000}"/>
    <cellStyle name="Normal 102 3" xfId="18018" xr:uid="{00000000-0005-0000-0000-000055460000}"/>
    <cellStyle name="Normal 103" xfId="18019" xr:uid="{00000000-0005-0000-0000-000056460000}"/>
    <cellStyle name="Normal 103 2" xfId="18020" xr:uid="{00000000-0005-0000-0000-000057460000}"/>
    <cellStyle name="Normal 103 2 2" xfId="18021" xr:uid="{00000000-0005-0000-0000-000058460000}"/>
    <cellStyle name="Normal 103 2 2 2" xfId="18022" xr:uid="{00000000-0005-0000-0000-000059460000}"/>
    <cellStyle name="Normal 103 2 2 3" xfId="18023" xr:uid="{00000000-0005-0000-0000-00005A460000}"/>
    <cellStyle name="Normal 103 3" xfId="18024" xr:uid="{00000000-0005-0000-0000-00005B460000}"/>
    <cellStyle name="Normal 103 4" xfId="18025" xr:uid="{00000000-0005-0000-0000-00005C460000}"/>
    <cellStyle name="Normal 103 4 2" xfId="18026" xr:uid="{00000000-0005-0000-0000-00005D460000}"/>
    <cellStyle name="Normal 103 4 3" xfId="18027" xr:uid="{00000000-0005-0000-0000-00005E460000}"/>
    <cellStyle name="Normal 104" xfId="18028" xr:uid="{00000000-0005-0000-0000-00005F460000}"/>
    <cellStyle name="Normal 104 2" xfId="18029" xr:uid="{00000000-0005-0000-0000-000060460000}"/>
    <cellStyle name="Normal 104 3" xfId="18030" xr:uid="{00000000-0005-0000-0000-000061460000}"/>
    <cellStyle name="Normal 105" xfId="18031" xr:uid="{00000000-0005-0000-0000-000062460000}"/>
    <cellStyle name="Normal 105 2" xfId="18032" xr:uid="{00000000-0005-0000-0000-000063460000}"/>
    <cellStyle name="Normal 105 3" xfId="18033" xr:uid="{00000000-0005-0000-0000-000064460000}"/>
    <cellStyle name="Normal 105 3 2" xfId="18034" xr:uid="{00000000-0005-0000-0000-000065460000}"/>
    <cellStyle name="Normal 105 4" xfId="18035" xr:uid="{00000000-0005-0000-0000-000066460000}"/>
    <cellStyle name="Normal 105 4 2" xfId="18036" xr:uid="{00000000-0005-0000-0000-000067460000}"/>
    <cellStyle name="Normal 105 4 3" xfId="18037" xr:uid="{00000000-0005-0000-0000-000068460000}"/>
    <cellStyle name="Normal 106" xfId="18038" xr:uid="{00000000-0005-0000-0000-000069460000}"/>
    <cellStyle name="Normal 106 2" xfId="18039" xr:uid="{00000000-0005-0000-0000-00006A460000}"/>
    <cellStyle name="Normal 106 3" xfId="18040" xr:uid="{00000000-0005-0000-0000-00006B460000}"/>
    <cellStyle name="Normal 106 3 2" xfId="18041" xr:uid="{00000000-0005-0000-0000-00006C460000}"/>
    <cellStyle name="Normal 106 4" xfId="18042" xr:uid="{00000000-0005-0000-0000-00006D460000}"/>
    <cellStyle name="Normal 106 4 2" xfId="18043" xr:uid="{00000000-0005-0000-0000-00006E460000}"/>
    <cellStyle name="Normal 106 4 3" xfId="18044" xr:uid="{00000000-0005-0000-0000-00006F460000}"/>
    <cellStyle name="Normal 107" xfId="18045" xr:uid="{00000000-0005-0000-0000-000070460000}"/>
    <cellStyle name="Normal 107 2" xfId="18046" xr:uid="{00000000-0005-0000-0000-000071460000}"/>
    <cellStyle name="Normal 107 2 2" xfId="18047" xr:uid="{00000000-0005-0000-0000-000072460000}"/>
    <cellStyle name="Normal 107 2 3" xfId="18048" xr:uid="{00000000-0005-0000-0000-000073460000}"/>
    <cellStyle name="Normal 108" xfId="18049" xr:uid="{00000000-0005-0000-0000-000074460000}"/>
    <cellStyle name="Normal 108 2" xfId="18050" xr:uid="{00000000-0005-0000-0000-000075460000}"/>
    <cellStyle name="Normal 108 3" xfId="18051" xr:uid="{00000000-0005-0000-0000-000076460000}"/>
    <cellStyle name="Normal 108 3 2" xfId="18052" xr:uid="{00000000-0005-0000-0000-000077460000}"/>
    <cellStyle name="Normal 108 3 3" xfId="18053" xr:uid="{00000000-0005-0000-0000-000078460000}"/>
    <cellStyle name="Normal 109" xfId="18054" xr:uid="{00000000-0005-0000-0000-000079460000}"/>
    <cellStyle name="Normal 109 2" xfId="18055" xr:uid="{00000000-0005-0000-0000-00007A460000}"/>
    <cellStyle name="Normal 109 3" xfId="18056" xr:uid="{00000000-0005-0000-0000-00007B460000}"/>
    <cellStyle name="Normal 109 3 2" xfId="18057" xr:uid="{00000000-0005-0000-0000-00007C460000}"/>
    <cellStyle name="Normal 109 3 3" xfId="18058" xr:uid="{00000000-0005-0000-0000-00007D460000}"/>
    <cellStyle name="Normal 11" xfId="18059" xr:uid="{00000000-0005-0000-0000-00007E460000}"/>
    <cellStyle name="Normal 11 2" xfId="18060" xr:uid="{00000000-0005-0000-0000-00007F460000}"/>
    <cellStyle name="Normal 11 2 2" xfId="18061" xr:uid="{00000000-0005-0000-0000-000080460000}"/>
    <cellStyle name="Normal 11 2 3" xfId="18062" xr:uid="{00000000-0005-0000-0000-000081460000}"/>
    <cellStyle name="Normal 11 2 4" xfId="18063" xr:uid="{00000000-0005-0000-0000-000082460000}"/>
    <cellStyle name="Normal 11 2 4 2" xfId="18064" xr:uid="{00000000-0005-0000-0000-000083460000}"/>
    <cellStyle name="Normal 11 2 5" xfId="18065" xr:uid="{00000000-0005-0000-0000-000084460000}"/>
    <cellStyle name="Normal 11 2 5 2" xfId="18066" xr:uid="{00000000-0005-0000-0000-000085460000}"/>
    <cellStyle name="Normal 11 2 6" xfId="18067" xr:uid="{00000000-0005-0000-0000-000086460000}"/>
    <cellStyle name="Normal 11 2 6 2" xfId="18068" xr:uid="{00000000-0005-0000-0000-000087460000}"/>
    <cellStyle name="Normal 11 2 7" xfId="18069" xr:uid="{00000000-0005-0000-0000-000088460000}"/>
    <cellStyle name="Normal 11 3" xfId="18070" xr:uid="{00000000-0005-0000-0000-000089460000}"/>
    <cellStyle name="Normal 11 3 2" xfId="18071" xr:uid="{00000000-0005-0000-0000-00008A460000}"/>
    <cellStyle name="Normal 11 4" xfId="18072" xr:uid="{00000000-0005-0000-0000-00008B460000}"/>
    <cellStyle name="Normal 11 4 2" xfId="18073" xr:uid="{00000000-0005-0000-0000-00008C460000}"/>
    <cellStyle name="Normal 11 5" xfId="18074" xr:uid="{00000000-0005-0000-0000-00008D460000}"/>
    <cellStyle name="Normal 11 6" xfId="18075" xr:uid="{00000000-0005-0000-0000-00008E460000}"/>
    <cellStyle name="Normal 11 7" xfId="18076" xr:uid="{00000000-0005-0000-0000-00008F460000}"/>
    <cellStyle name="Normal 11 8" xfId="18077" xr:uid="{00000000-0005-0000-0000-000090460000}"/>
    <cellStyle name="Normal 11 9" xfId="18078" xr:uid="{00000000-0005-0000-0000-000091460000}"/>
    <cellStyle name="Normal 110" xfId="18079" xr:uid="{00000000-0005-0000-0000-000092460000}"/>
    <cellStyle name="Normal 110 2" xfId="18080" xr:uid="{00000000-0005-0000-0000-000093460000}"/>
    <cellStyle name="Normal 111" xfId="18081" xr:uid="{00000000-0005-0000-0000-000094460000}"/>
    <cellStyle name="Normal 112" xfId="18082" xr:uid="{00000000-0005-0000-0000-000095460000}"/>
    <cellStyle name="Normal 113" xfId="18083" xr:uid="{00000000-0005-0000-0000-000096460000}"/>
    <cellStyle name="Normal 114" xfId="18084" xr:uid="{00000000-0005-0000-0000-000097460000}"/>
    <cellStyle name="Normal 115" xfId="18085" xr:uid="{00000000-0005-0000-0000-000098460000}"/>
    <cellStyle name="Normal 116" xfId="18086" xr:uid="{00000000-0005-0000-0000-000099460000}"/>
    <cellStyle name="Normal 117" xfId="18087" xr:uid="{00000000-0005-0000-0000-00009A460000}"/>
    <cellStyle name="Normal 118" xfId="18088" xr:uid="{00000000-0005-0000-0000-00009B460000}"/>
    <cellStyle name="Normal 119" xfId="18089" xr:uid="{00000000-0005-0000-0000-00009C460000}"/>
    <cellStyle name="Normal 119 2" xfId="18090" xr:uid="{00000000-0005-0000-0000-00009D460000}"/>
    <cellStyle name="Normal 12" xfId="18091" xr:uid="{00000000-0005-0000-0000-00009E460000}"/>
    <cellStyle name="Normal 12 10" xfId="18092" xr:uid="{00000000-0005-0000-0000-00009F460000}"/>
    <cellStyle name="Normal 12 11" xfId="18093" xr:uid="{00000000-0005-0000-0000-0000A0460000}"/>
    <cellStyle name="Normal 12 12" xfId="18094" xr:uid="{00000000-0005-0000-0000-0000A1460000}"/>
    <cellStyle name="Normal 12 13" xfId="18095" xr:uid="{00000000-0005-0000-0000-0000A2460000}"/>
    <cellStyle name="Normal 12 2" xfId="18096" xr:uid="{00000000-0005-0000-0000-0000A3460000}"/>
    <cellStyle name="Normal 12 2 2" xfId="18097" xr:uid="{00000000-0005-0000-0000-0000A4460000}"/>
    <cellStyle name="Normal 12 3" xfId="18098" xr:uid="{00000000-0005-0000-0000-0000A5460000}"/>
    <cellStyle name="Normal 12 3 2" xfId="18099" xr:uid="{00000000-0005-0000-0000-0000A6460000}"/>
    <cellStyle name="Normal 12 3 2 2" xfId="18100" xr:uid="{00000000-0005-0000-0000-0000A7460000}"/>
    <cellStyle name="Normal 12 3 3" xfId="18101" xr:uid="{00000000-0005-0000-0000-0000A8460000}"/>
    <cellStyle name="Normal 12 4" xfId="18102" xr:uid="{00000000-0005-0000-0000-0000A9460000}"/>
    <cellStyle name="Normal 12 5" xfId="18103" xr:uid="{00000000-0005-0000-0000-0000AA460000}"/>
    <cellStyle name="Normal 12 5 2" xfId="18104" xr:uid="{00000000-0005-0000-0000-0000AB460000}"/>
    <cellStyle name="Normal 12 6" xfId="18105" xr:uid="{00000000-0005-0000-0000-0000AC460000}"/>
    <cellStyle name="Normal 12 7" xfId="18106" xr:uid="{00000000-0005-0000-0000-0000AD460000}"/>
    <cellStyle name="Normal 12 8" xfId="18107" xr:uid="{00000000-0005-0000-0000-0000AE460000}"/>
    <cellStyle name="Normal 12 8 2" xfId="18108" xr:uid="{00000000-0005-0000-0000-0000AF460000}"/>
    <cellStyle name="Normal 12 9" xfId="18109" xr:uid="{00000000-0005-0000-0000-0000B0460000}"/>
    <cellStyle name="Normal 120" xfId="18110" xr:uid="{00000000-0005-0000-0000-0000B1460000}"/>
    <cellStyle name="Normal 120 2" xfId="18111" xr:uid="{00000000-0005-0000-0000-0000B2460000}"/>
    <cellStyle name="Normal 121" xfId="18112" xr:uid="{00000000-0005-0000-0000-0000B3460000}"/>
    <cellStyle name="Normal 121 2" xfId="18113" xr:uid="{00000000-0005-0000-0000-0000B4460000}"/>
    <cellStyle name="Normal 122" xfId="18114" xr:uid="{00000000-0005-0000-0000-0000B5460000}"/>
    <cellStyle name="Normal 122 2" xfId="18115" xr:uid="{00000000-0005-0000-0000-0000B6460000}"/>
    <cellStyle name="Normal 123" xfId="18116" xr:uid="{00000000-0005-0000-0000-0000B7460000}"/>
    <cellStyle name="Normal 123 2" xfId="18117" xr:uid="{00000000-0005-0000-0000-0000B8460000}"/>
    <cellStyle name="Normal 124" xfId="18118" xr:uid="{00000000-0005-0000-0000-0000B9460000}"/>
    <cellStyle name="Normal 125" xfId="18119" xr:uid="{00000000-0005-0000-0000-0000BA460000}"/>
    <cellStyle name="Normal 126" xfId="18120" xr:uid="{00000000-0005-0000-0000-0000BB460000}"/>
    <cellStyle name="Normal 127" xfId="18121" xr:uid="{00000000-0005-0000-0000-0000BC460000}"/>
    <cellStyle name="Normal 128" xfId="18122" xr:uid="{00000000-0005-0000-0000-0000BD460000}"/>
    <cellStyle name="Normal 129" xfId="18123" xr:uid="{00000000-0005-0000-0000-0000BE460000}"/>
    <cellStyle name="Normal 13" xfId="18124" xr:uid="{00000000-0005-0000-0000-0000BF460000}"/>
    <cellStyle name="Normal 13 2" xfId="18125" xr:uid="{00000000-0005-0000-0000-0000C0460000}"/>
    <cellStyle name="Normal 13 3" xfId="18126" xr:uid="{00000000-0005-0000-0000-0000C1460000}"/>
    <cellStyle name="Normal 13 4" xfId="18127" xr:uid="{00000000-0005-0000-0000-0000C2460000}"/>
    <cellStyle name="Normal 13 4 2" xfId="18128" xr:uid="{00000000-0005-0000-0000-0000C3460000}"/>
    <cellStyle name="Normal 13 5" xfId="18129" xr:uid="{00000000-0005-0000-0000-0000C4460000}"/>
    <cellStyle name="Normal 13 5 2" xfId="18130" xr:uid="{00000000-0005-0000-0000-0000C5460000}"/>
    <cellStyle name="Normal 130" xfId="18131" xr:uid="{00000000-0005-0000-0000-0000C6460000}"/>
    <cellStyle name="Normal 130 2" xfId="18132" xr:uid="{00000000-0005-0000-0000-0000C7460000}"/>
    <cellStyle name="Normal 130 2 2" xfId="18133" xr:uid="{00000000-0005-0000-0000-0000C8460000}"/>
    <cellStyle name="Normal 131" xfId="18134" xr:uid="{00000000-0005-0000-0000-0000C9460000}"/>
    <cellStyle name="Normal 131 2" xfId="18135" xr:uid="{00000000-0005-0000-0000-0000CA460000}"/>
    <cellStyle name="Normal 131 2 2" xfId="18136" xr:uid="{00000000-0005-0000-0000-0000CB460000}"/>
    <cellStyle name="Normal 132" xfId="18137" xr:uid="{00000000-0005-0000-0000-0000CC460000}"/>
    <cellStyle name="Normal 132 2" xfId="18138" xr:uid="{00000000-0005-0000-0000-0000CD460000}"/>
    <cellStyle name="Normal 132 2 2" xfId="18139" xr:uid="{00000000-0005-0000-0000-0000CE460000}"/>
    <cellStyle name="Normal 133" xfId="18140" xr:uid="{00000000-0005-0000-0000-0000CF460000}"/>
    <cellStyle name="Normal 133 2" xfId="18141" xr:uid="{00000000-0005-0000-0000-0000D0460000}"/>
    <cellStyle name="Normal 133 3" xfId="18142" xr:uid="{00000000-0005-0000-0000-0000D1460000}"/>
    <cellStyle name="Normal 133 3 2" xfId="18143" xr:uid="{00000000-0005-0000-0000-0000D2460000}"/>
    <cellStyle name="Normal 134" xfId="18144" xr:uid="{00000000-0005-0000-0000-0000D3460000}"/>
    <cellStyle name="Normal 134 2" xfId="18145" xr:uid="{00000000-0005-0000-0000-0000D4460000}"/>
    <cellStyle name="Normal 134 3" xfId="18146" xr:uid="{00000000-0005-0000-0000-0000D5460000}"/>
    <cellStyle name="Normal 134 3 2" xfId="18147" xr:uid="{00000000-0005-0000-0000-0000D6460000}"/>
    <cellStyle name="Normal 135" xfId="18148" xr:uid="{00000000-0005-0000-0000-0000D7460000}"/>
    <cellStyle name="Normal 136" xfId="18149" xr:uid="{00000000-0005-0000-0000-0000D8460000}"/>
    <cellStyle name="Normal 137" xfId="18150" xr:uid="{00000000-0005-0000-0000-0000D9460000}"/>
    <cellStyle name="Normal 138" xfId="18151" xr:uid="{00000000-0005-0000-0000-0000DA460000}"/>
    <cellStyle name="Normal 139" xfId="18152" xr:uid="{00000000-0005-0000-0000-0000DB460000}"/>
    <cellStyle name="Normal 14" xfId="18153" xr:uid="{00000000-0005-0000-0000-0000DC460000}"/>
    <cellStyle name="Normal 14 2" xfId="18154" xr:uid="{00000000-0005-0000-0000-0000DD460000}"/>
    <cellStyle name="Normal 14 3" xfId="18155" xr:uid="{00000000-0005-0000-0000-0000DE460000}"/>
    <cellStyle name="Normal 14 4" xfId="18156" xr:uid="{00000000-0005-0000-0000-0000DF460000}"/>
    <cellStyle name="Normal 14 4 2" xfId="18157" xr:uid="{00000000-0005-0000-0000-0000E0460000}"/>
    <cellStyle name="Normal 14 5" xfId="18158" xr:uid="{00000000-0005-0000-0000-0000E1460000}"/>
    <cellStyle name="Normal 14 5 2" xfId="18159" xr:uid="{00000000-0005-0000-0000-0000E2460000}"/>
    <cellStyle name="Normal 140" xfId="18160" xr:uid="{00000000-0005-0000-0000-0000E3460000}"/>
    <cellStyle name="Normal 141" xfId="18161" xr:uid="{00000000-0005-0000-0000-0000E4460000}"/>
    <cellStyle name="Normal 142" xfId="18162" xr:uid="{00000000-0005-0000-0000-0000E5460000}"/>
    <cellStyle name="Normal 143" xfId="18163" xr:uid="{00000000-0005-0000-0000-0000E6460000}"/>
    <cellStyle name="Normal 144" xfId="18164" xr:uid="{00000000-0005-0000-0000-0000E7460000}"/>
    <cellStyle name="Normal 145" xfId="18165" xr:uid="{00000000-0005-0000-0000-0000E8460000}"/>
    <cellStyle name="Normal 146" xfId="18166" xr:uid="{00000000-0005-0000-0000-0000E9460000}"/>
    <cellStyle name="Normal 147" xfId="18167" xr:uid="{00000000-0005-0000-0000-0000EA460000}"/>
    <cellStyle name="Normal 148" xfId="18168" xr:uid="{00000000-0005-0000-0000-0000EB460000}"/>
    <cellStyle name="Normal 149" xfId="18169" xr:uid="{00000000-0005-0000-0000-0000EC460000}"/>
    <cellStyle name="Normal 15" xfId="18170" xr:uid="{00000000-0005-0000-0000-0000ED460000}"/>
    <cellStyle name="Normal 15 2" xfId="18171" xr:uid="{00000000-0005-0000-0000-0000EE460000}"/>
    <cellStyle name="Normal 15 3" xfId="18172" xr:uid="{00000000-0005-0000-0000-0000EF460000}"/>
    <cellStyle name="Normal 15 4" xfId="18173" xr:uid="{00000000-0005-0000-0000-0000F0460000}"/>
    <cellStyle name="Normal 15 4 2" xfId="18174" xr:uid="{00000000-0005-0000-0000-0000F1460000}"/>
    <cellStyle name="Normal 15 5" xfId="18175" xr:uid="{00000000-0005-0000-0000-0000F2460000}"/>
    <cellStyle name="Normal 15 5 2" xfId="18176" xr:uid="{00000000-0005-0000-0000-0000F3460000}"/>
    <cellStyle name="Normal 15 6" xfId="18177" xr:uid="{00000000-0005-0000-0000-0000F4460000}"/>
    <cellStyle name="Normal 15 7" xfId="18178" xr:uid="{00000000-0005-0000-0000-0000F5460000}"/>
    <cellStyle name="Normal 150" xfId="18179" xr:uid="{00000000-0005-0000-0000-0000F6460000}"/>
    <cellStyle name="Normal 151" xfId="18180" xr:uid="{00000000-0005-0000-0000-0000F7460000}"/>
    <cellStyle name="Normal 152" xfId="18181" xr:uid="{00000000-0005-0000-0000-0000F8460000}"/>
    <cellStyle name="Normal 153" xfId="18182" xr:uid="{00000000-0005-0000-0000-0000F9460000}"/>
    <cellStyle name="Normal 154" xfId="18183" xr:uid="{00000000-0005-0000-0000-0000FA460000}"/>
    <cellStyle name="Normal 155" xfId="18184" xr:uid="{00000000-0005-0000-0000-0000FB460000}"/>
    <cellStyle name="Normal 156" xfId="18185" xr:uid="{00000000-0005-0000-0000-0000FC460000}"/>
    <cellStyle name="Normal 157" xfId="18186" xr:uid="{00000000-0005-0000-0000-0000FD460000}"/>
    <cellStyle name="Normal 16" xfId="18187" xr:uid="{00000000-0005-0000-0000-0000FE460000}"/>
    <cellStyle name="Normal 16 2" xfId="18188" xr:uid="{00000000-0005-0000-0000-0000FF460000}"/>
    <cellStyle name="Normal 16 3" xfId="18189" xr:uid="{00000000-0005-0000-0000-000000470000}"/>
    <cellStyle name="Normal 16 3 2" xfId="18190" xr:uid="{00000000-0005-0000-0000-000001470000}"/>
    <cellStyle name="Normal 16 4" xfId="18191" xr:uid="{00000000-0005-0000-0000-000002470000}"/>
    <cellStyle name="Normal 16 4 2" xfId="18192" xr:uid="{00000000-0005-0000-0000-000003470000}"/>
    <cellStyle name="Normal 16 5" xfId="18193" xr:uid="{00000000-0005-0000-0000-000004470000}"/>
    <cellStyle name="Normal 16 5 2" xfId="18194" xr:uid="{00000000-0005-0000-0000-000005470000}"/>
    <cellStyle name="Normal 16 6" xfId="18195" xr:uid="{00000000-0005-0000-0000-000006470000}"/>
    <cellStyle name="Normal 17" xfId="18196" xr:uid="{00000000-0005-0000-0000-000007470000}"/>
    <cellStyle name="Normal 17 2" xfId="18197" xr:uid="{00000000-0005-0000-0000-000008470000}"/>
    <cellStyle name="Normal 17 3" xfId="18198" xr:uid="{00000000-0005-0000-0000-000009470000}"/>
    <cellStyle name="Normal 17 3 2" xfId="18199" xr:uid="{00000000-0005-0000-0000-00000A470000}"/>
    <cellStyle name="Normal 17 4" xfId="18200" xr:uid="{00000000-0005-0000-0000-00000B470000}"/>
    <cellStyle name="Normal 17 5" xfId="18201" xr:uid="{00000000-0005-0000-0000-00000C470000}"/>
    <cellStyle name="Normal 17 6" xfId="18202" xr:uid="{00000000-0005-0000-0000-00000D470000}"/>
    <cellStyle name="Normal 18" xfId="18203" xr:uid="{00000000-0005-0000-0000-00000E470000}"/>
    <cellStyle name="Normal 18 2" xfId="18204" xr:uid="{00000000-0005-0000-0000-00000F470000}"/>
    <cellStyle name="Normal 18 2 2" xfId="18205" xr:uid="{00000000-0005-0000-0000-000010470000}"/>
    <cellStyle name="Normal 18 3" xfId="18206" xr:uid="{00000000-0005-0000-0000-000011470000}"/>
    <cellStyle name="Normal 18 3 2" xfId="18207" xr:uid="{00000000-0005-0000-0000-000012470000}"/>
    <cellStyle name="Normal 18 4" xfId="18208" xr:uid="{00000000-0005-0000-0000-000013470000}"/>
    <cellStyle name="Normal 18 5" xfId="18209" xr:uid="{00000000-0005-0000-0000-000014470000}"/>
    <cellStyle name="Normal 18 6" xfId="18210" xr:uid="{00000000-0005-0000-0000-000015470000}"/>
    <cellStyle name="Normal 19" xfId="18211" xr:uid="{00000000-0005-0000-0000-000016470000}"/>
    <cellStyle name="Normal 19 2" xfId="18212" xr:uid="{00000000-0005-0000-0000-000017470000}"/>
    <cellStyle name="Normal 19 2 2" xfId="18213" xr:uid="{00000000-0005-0000-0000-000018470000}"/>
    <cellStyle name="Normal 19 3" xfId="18214" xr:uid="{00000000-0005-0000-0000-000019470000}"/>
    <cellStyle name="Normal 19 4" xfId="18215" xr:uid="{00000000-0005-0000-0000-00001A470000}"/>
    <cellStyle name="Normal 19 4 2" xfId="18216" xr:uid="{00000000-0005-0000-0000-00001B470000}"/>
    <cellStyle name="Normal 19 5" xfId="18217" xr:uid="{00000000-0005-0000-0000-00001C470000}"/>
    <cellStyle name="Normal 19 5 2" xfId="18218" xr:uid="{00000000-0005-0000-0000-00001D470000}"/>
    <cellStyle name="Normal 19 6" xfId="18219" xr:uid="{00000000-0005-0000-0000-00001E470000}"/>
    <cellStyle name="Normal 19 7" xfId="18220" xr:uid="{00000000-0005-0000-0000-00001F470000}"/>
    <cellStyle name="Normal 2" xfId="18221" xr:uid="{00000000-0005-0000-0000-000020470000}"/>
    <cellStyle name="Normal 2 10" xfId="18222" xr:uid="{00000000-0005-0000-0000-000021470000}"/>
    <cellStyle name="Normal 2 10 2" xfId="18223" xr:uid="{00000000-0005-0000-0000-000022470000}"/>
    <cellStyle name="Normal 2 10 2 2" xfId="18224" xr:uid="{00000000-0005-0000-0000-000023470000}"/>
    <cellStyle name="Normal 2 11" xfId="18225" xr:uid="{00000000-0005-0000-0000-000024470000}"/>
    <cellStyle name="Normal 2 11 2" xfId="18226" xr:uid="{00000000-0005-0000-0000-000025470000}"/>
    <cellStyle name="Normal 2 11 2 2" xfId="18227" xr:uid="{00000000-0005-0000-0000-000026470000}"/>
    <cellStyle name="Normal 2 12" xfId="18228" xr:uid="{00000000-0005-0000-0000-000027470000}"/>
    <cellStyle name="Normal 2 12 2" xfId="18229" xr:uid="{00000000-0005-0000-0000-000028470000}"/>
    <cellStyle name="Normal 2 12 2 2" xfId="18230" xr:uid="{00000000-0005-0000-0000-000029470000}"/>
    <cellStyle name="Normal 2 12 3" xfId="18231" xr:uid="{00000000-0005-0000-0000-00002A470000}"/>
    <cellStyle name="Normal 2 13" xfId="18232" xr:uid="{00000000-0005-0000-0000-00002B470000}"/>
    <cellStyle name="Normal 2 13 2" xfId="18233" xr:uid="{00000000-0005-0000-0000-00002C470000}"/>
    <cellStyle name="Normal 2 13 2 2" xfId="18234" xr:uid="{00000000-0005-0000-0000-00002D470000}"/>
    <cellStyle name="Normal 2 13 3" xfId="18235" xr:uid="{00000000-0005-0000-0000-00002E470000}"/>
    <cellStyle name="Normal 2 14" xfId="18236" xr:uid="{00000000-0005-0000-0000-00002F470000}"/>
    <cellStyle name="Normal 2 14 2" xfId="18237" xr:uid="{00000000-0005-0000-0000-000030470000}"/>
    <cellStyle name="Normal 2 14 2 2" xfId="18238" xr:uid="{00000000-0005-0000-0000-000031470000}"/>
    <cellStyle name="Normal 2 14 3" xfId="18239" xr:uid="{00000000-0005-0000-0000-000032470000}"/>
    <cellStyle name="Normal 2 15" xfId="18240" xr:uid="{00000000-0005-0000-0000-000033470000}"/>
    <cellStyle name="Normal 2 15 2" xfId="18241" xr:uid="{00000000-0005-0000-0000-000034470000}"/>
    <cellStyle name="Normal 2 15 2 2" xfId="18242" xr:uid="{00000000-0005-0000-0000-000035470000}"/>
    <cellStyle name="Normal 2 15 3" xfId="18243" xr:uid="{00000000-0005-0000-0000-000036470000}"/>
    <cellStyle name="Normal 2 16" xfId="18244" xr:uid="{00000000-0005-0000-0000-000037470000}"/>
    <cellStyle name="Normal 2 16 2" xfId="18245" xr:uid="{00000000-0005-0000-0000-000038470000}"/>
    <cellStyle name="Normal 2 16 2 2" xfId="18246" xr:uid="{00000000-0005-0000-0000-000039470000}"/>
    <cellStyle name="Normal 2 16 3" xfId="18247" xr:uid="{00000000-0005-0000-0000-00003A470000}"/>
    <cellStyle name="Normal 2 17" xfId="18248" xr:uid="{00000000-0005-0000-0000-00003B470000}"/>
    <cellStyle name="Normal 2 17 2" xfId="18249" xr:uid="{00000000-0005-0000-0000-00003C470000}"/>
    <cellStyle name="Normal 2 17 2 2" xfId="18250" xr:uid="{00000000-0005-0000-0000-00003D470000}"/>
    <cellStyle name="Normal 2 17 3" xfId="18251" xr:uid="{00000000-0005-0000-0000-00003E470000}"/>
    <cellStyle name="Normal 2 18" xfId="18252" xr:uid="{00000000-0005-0000-0000-00003F470000}"/>
    <cellStyle name="Normal 2 18 2" xfId="18253" xr:uid="{00000000-0005-0000-0000-000040470000}"/>
    <cellStyle name="Normal 2 18 2 2" xfId="18254" xr:uid="{00000000-0005-0000-0000-000041470000}"/>
    <cellStyle name="Normal 2 18 3" xfId="18255" xr:uid="{00000000-0005-0000-0000-000042470000}"/>
    <cellStyle name="Normal 2 19" xfId="18256" xr:uid="{00000000-0005-0000-0000-000043470000}"/>
    <cellStyle name="Normal 2 19 2" xfId="18257" xr:uid="{00000000-0005-0000-0000-000044470000}"/>
    <cellStyle name="Normal 2 19 2 2" xfId="18258" xr:uid="{00000000-0005-0000-0000-000045470000}"/>
    <cellStyle name="Normal 2 19 3" xfId="18259" xr:uid="{00000000-0005-0000-0000-000046470000}"/>
    <cellStyle name="Normal 2 2" xfId="18260" xr:uid="{00000000-0005-0000-0000-000047470000}"/>
    <cellStyle name="Normal 2 2 10" xfId="18261" xr:uid="{00000000-0005-0000-0000-000048470000}"/>
    <cellStyle name="Normal 2 2 10 2" xfId="18262" xr:uid="{00000000-0005-0000-0000-000049470000}"/>
    <cellStyle name="Normal 2 2 10 3" xfId="18263" xr:uid="{00000000-0005-0000-0000-00004A470000}"/>
    <cellStyle name="Normal 2 2 11" xfId="18264" xr:uid="{00000000-0005-0000-0000-00004B470000}"/>
    <cellStyle name="Normal 2 2 11 2" xfId="18265" xr:uid="{00000000-0005-0000-0000-00004C470000}"/>
    <cellStyle name="Normal 2 2 11 3" xfId="18266" xr:uid="{00000000-0005-0000-0000-00004D470000}"/>
    <cellStyle name="Normal 2 2 12" xfId="18267" xr:uid="{00000000-0005-0000-0000-00004E470000}"/>
    <cellStyle name="Normal 2 2 12 2" xfId="18268" xr:uid="{00000000-0005-0000-0000-00004F470000}"/>
    <cellStyle name="Normal 2 2 13" xfId="18269" xr:uid="{00000000-0005-0000-0000-000050470000}"/>
    <cellStyle name="Normal 2 2 14" xfId="18270" xr:uid="{00000000-0005-0000-0000-000051470000}"/>
    <cellStyle name="Normal 2 2 2" xfId="18271" xr:uid="{00000000-0005-0000-0000-000052470000}"/>
    <cellStyle name="Normal 2 2 2 10" xfId="18272" xr:uid="{00000000-0005-0000-0000-000053470000}"/>
    <cellStyle name="Normal 2 2 2 11" xfId="18273" xr:uid="{00000000-0005-0000-0000-000054470000}"/>
    <cellStyle name="Normal 2 2 2 12" xfId="18274" xr:uid="{00000000-0005-0000-0000-000055470000}"/>
    <cellStyle name="Normal 2 2 2 13" xfId="18275" xr:uid="{00000000-0005-0000-0000-000056470000}"/>
    <cellStyle name="Normal 2 2 2 14" xfId="18276" xr:uid="{00000000-0005-0000-0000-000057470000}"/>
    <cellStyle name="Normal 2 2 2 15" xfId="18277" xr:uid="{00000000-0005-0000-0000-000058470000}"/>
    <cellStyle name="Normal 2 2 2 15 2" xfId="18278" xr:uid="{00000000-0005-0000-0000-000059470000}"/>
    <cellStyle name="Normal 2 2 2 16" xfId="18279" xr:uid="{00000000-0005-0000-0000-00005A470000}"/>
    <cellStyle name="Normal 2 2 2 16 2" xfId="18280" xr:uid="{00000000-0005-0000-0000-00005B470000}"/>
    <cellStyle name="Normal 2 2 2 17" xfId="18281" xr:uid="{00000000-0005-0000-0000-00005C470000}"/>
    <cellStyle name="Normal 2 2 2 17 2" xfId="18282" xr:uid="{00000000-0005-0000-0000-00005D470000}"/>
    <cellStyle name="Normal 2 2 2 18" xfId="18283" xr:uid="{00000000-0005-0000-0000-00005E470000}"/>
    <cellStyle name="Normal 2 2 2 19" xfId="18284" xr:uid="{00000000-0005-0000-0000-00005F470000}"/>
    <cellStyle name="Normal 2 2 2 2" xfId="18285" xr:uid="{00000000-0005-0000-0000-000060470000}"/>
    <cellStyle name="Normal 2 2 2 2 2" xfId="18286" xr:uid="{00000000-0005-0000-0000-000061470000}"/>
    <cellStyle name="Normal 2 2 2 3" xfId="18287" xr:uid="{00000000-0005-0000-0000-000062470000}"/>
    <cellStyle name="Normal 2 2 2 3 2" xfId="18288" xr:uid="{00000000-0005-0000-0000-000063470000}"/>
    <cellStyle name="Normal 2 2 2 3 3" xfId="18289" xr:uid="{00000000-0005-0000-0000-000064470000}"/>
    <cellStyle name="Normal 2 2 2 3 3 2" xfId="18290" xr:uid="{00000000-0005-0000-0000-000065470000}"/>
    <cellStyle name="Normal 2 2 2 3 4" xfId="18291" xr:uid="{00000000-0005-0000-0000-000066470000}"/>
    <cellStyle name="Normal 2 2 2 3 5" xfId="18292" xr:uid="{00000000-0005-0000-0000-000067470000}"/>
    <cellStyle name="Normal 2 2 2 3 6" xfId="18293" xr:uid="{00000000-0005-0000-0000-000068470000}"/>
    <cellStyle name="Normal 2 2 2 4" xfId="18294" xr:uid="{00000000-0005-0000-0000-000069470000}"/>
    <cellStyle name="Normal 2 2 2 4 2" xfId="18295" xr:uid="{00000000-0005-0000-0000-00006A470000}"/>
    <cellStyle name="Normal 2 2 2 4 3" xfId="18296" xr:uid="{00000000-0005-0000-0000-00006B470000}"/>
    <cellStyle name="Normal 2 2 2 5" xfId="18297" xr:uid="{00000000-0005-0000-0000-00006C470000}"/>
    <cellStyle name="Normal 2 2 2 5 2" xfId="18298" xr:uid="{00000000-0005-0000-0000-00006D470000}"/>
    <cellStyle name="Normal 2 2 2 6" xfId="18299" xr:uid="{00000000-0005-0000-0000-00006E470000}"/>
    <cellStyle name="Normal 2 2 2 6 2" xfId="18300" xr:uid="{00000000-0005-0000-0000-00006F470000}"/>
    <cellStyle name="Normal 2 2 2 7" xfId="18301" xr:uid="{00000000-0005-0000-0000-000070470000}"/>
    <cellStyle name="Normal 2 2 2 7 2" xfId="18302" xr:uid="{00000000-0005-0000-0000-000071470000}"/>
    <cellStyle name="Normal 2 2 2 8" xfId="18303" xr:uid="{00000000-0005-0000-0000-000072470000}"/>
    <cellStyle name="Normal 2 2 2 8 2" xfId="18304" xr:uid="{00000000-0005-0000-0000-000073470000}"/>
    <cellStyle name="Normal 2 2 2 9" xfId="18305" xr:uid="{00000000-0005-0000-0000-000074470000}"/>
    <cellStyle name="Normal 2 2 3" xfId="18306" xr:uid="{00000000-0005-0000-0000-000075470000}"/>
    <cellStyle name="Normal 2 2 3 10" xfId="18307" xr:uid="{00000000-0005-0000-0000-000076470000}"/>
    <cellStyle name="Normal 2 2 3 2" xfId="18308" xr:uid="{00000000-0005-0000-0000-000077470000}"/>
    <cellStyle name="Normal 2 2 3 2 2" xfId="18309" xr:uid="{00000000-0005-0000-0000-000078470000}"/>
    <cellStyle name="Normal 2 2 3 3" xfId="18310" xr:uid="{00000000-0005-0000-0000-000079470000}"/>
    <cellStyle name="Normal 2 2 3 3 2" xfId="18311" xr:uid="{00000000-0005-0000-0000-00007A470000}"/>
    <cellStyle name="Normal 2 2 3 4" xfId="18312" xr:uid="{00000000-0005-0000-0000-00007B470000}"/>
    <cellStyle name="Normal 2 2 3 4 2" xfId="18313" xr:uid="{00000000-0005-0000-0000-00007C470000}"/>
    <cellStyle name="Normal 2 2 3 5" xfId="18314" xr:uid="{00000000-0005-0000-0000-00007D470000}"/>
    <cellStyle name="Normal 2 2 3 5 2" xfId="18315" xr:uid="{00000000-0005-0000-0000-00007E470000}"/>
    <cellStyle name="Normal 2 2 3 6" xfId="18316" xr:uid="{00000000-0005-0000-0000-00007F470000}"/>
    <cellStyle name="Normal 2 2 3 6 2" xfId="18317" xr:uid="{00000000-0005-0000-0000-000080470000}"/>
    <cellStyle name="Normal 2 2 3 7" xfId="18318" xr:uid="{00000000-0005-0000-0000-000081470000}"/>
    <cellStyle name="Normal 2 2 3 8" xfId="18319" xr:uid="{00000000-0005-0000-0000-000082470000}"/>
    <cellStyle name="Normal 2 2 3 8 2" xfId="18320" xr:uid="{00000000-0005-0000-0000-000083470000}"/>
    <cellStyle name="Normal 2 2 3 9" xfId="18321" xr:uid="{00000000-0005-0000-0000-000084470000}"/>
    <cellStyle name="Normal 2 2 3 9 2" xfId="18322" xr:uid="{00000000-0005-0000-0000-000085470000}"/>
    <cellStyle name="Normal 2 2 4" xfId="18323" xr:uid="{00000000-0005-0000-0000-000086470000}"/>
    <cellStyle name="Normal 2 2 4 2" xfId="18324" xr:uid="{00000000-0005-0000-0000-000087470000}"/>
    <cellStyle name="Normal 2 2 4 2 2" xfId="18325" xr:uid="{00000000-0005-0000-0000-000088470000}"/>
    <cellStyle name="Normal 2 2 4 3" xfId="18326" xr:uid="{00000000-0005-0000-0000-000089470000}"/>
    <cellStyle name="Normal 2 2 4 3 2" xfId="18327" xr:uid="{00000000-0005-0000-0000-00008A470000}"/>
    <cellStyle name="Normal 2 2 4 4" xfId="18328" xr:uid="{00000000-0005-0000-0000-00008B470000}"/>
    <cellStyle name="Normal 2 2 4 4 2" xfId="18329" xr:uid="{00000000-0005-0000-0000-00008C470000}"/>
    <cellStyle name="Normal 2 2 4 5" xfId="18330" xr:uid="{00000000-0005-0000-0000-00008D470000}"/>
    <cellStyle name="Normal 2 2 4 5 2" xfId="18331" xr:uid="{00000000-0005-0000-0000-00008E470000}"/>
    <cellStyle name="Normal 2 2 4 6" xfId="18332" xr:uid="{00000000-0005-0000-0000-00008F470000}"/>
    <cellStyle name="Normal 2 2 4 6 2" xfId="18333" xr:uid="{00000000-0005-0000-0000-000090470000}"/>
    <cellStyle name="Normal 2 2 4 7" xfId="18334" xr:uid="{00000000-0005-0000-0000-000091470000}"/>
    <cellStyle name="Normal 2 2 4 7 2" xfId="18335" xr:uid="{00000000-0005-0000-0000-000092470000}"/>
    <cellStyle name="Normal 2 2 4 7 3" xfId="18336" xr:uid="{00000000-0005-0000-0000-000093470000}"/>
    <cellStyle name="Normal 2 2 4 7 4" xfId="18337" xr:uid="{00000000-0005-0000-0000-000094470000}"/>
    <cellStyle name="Normal 2 2 4 7 4 2" xfId="18338" xr:uid="{00000000-0005-0000-0000-000095470000}"/>
    <cellStyle name="Normal 2 2 4 7 4 3" xfId="18339" xr:uid="{00000000-0005-0000-0000-000096470000}"/>
    <cellStyle name="Normal 2 2 4 7 4 3 2" xfId="18340" xr:uid="{00000000-0005-0000-0000-000097470000}"/>
    <cellStyle name="Normal 2 2 4 7 4 3 3" xfId="18341" xr:uid="{00000000-0005-0000-0000-000098470000}"/>
    <cellStyle name="Normal 2 2 4 7 4 3 3 2" xfId="18342" xr:uid="{00000000-0005-0000-0000-000099470000}"/>
    <cellStyle name="Normal 2 2 4 7 4 3 3 3" xfId="18343" xr:uid="{00000000-0005-0000-0000-00009A470000}"/>
    <cellStyle name="Normal 2 2 4 7 4 3 3 3 2" xfId="18344" xr:uid="{00000000-0005-0000-0000-00009B470000}"/>
    <cellStyle name="Normal 2 2 4 7 4 3 3 3 3" xfId="18345" xr:uid="{00000000-0005-0000-0000-00009C470000}"/>
    <cellStyle name="Normal 2 2 4 7 4 3 3 3 3 2" xfId="18346" xr:uid="{00000000-0005-0000-0000-00009D470000}"/>
    <cellStyle name="Normal 2 2 4 7 4 3 3 4" xfId="18347" xr:uid="{00000000-0005-0000-0000-00009E470000}"/>
    <cellStyle name="Normal 2 2 4 7 4 3 4" xfId="18348" xr:uid="{00000000-0005-0000-0000-00009F470000}"/>
    <cellStyle name="Normal 2 2 4 7 4 3 5" xfId="18349" xr:uid="{00000000-0005-0000-0000-0000A0470000}"/>
    <cellStyle name="Normal 2 2 4 7 4 4" xfId="18350" xr:uid="{00000000-0005-0000-0000-0000A1470000}"/>
    <cellStyle name="Normal 2 2 4 7 4 5" xfId="18351" xr:uid="{00000000-0005-0000-0000-0000A2470000}"/>
    <cellStyle name="Normal 2 2 4 7 4 6" xfId="18352" xr:uid="{00000000-0005-0000-0000-0000A3470000}"/>
    <cellStyle name="Normal 2 2 4 7 5" xfId="18353" xr:uid="{00000000-0005-0000-0000-0000A4470000}"/>
    <cellStyle name="Normal 2 2 4 7 6" xfId="18354" xr:uid="{00000000-0005-0000-0000-0000A5470000}"/>
    <cellStyle name="Normal 2 2 4 7 7" xfId="18355" xr:uid="{00000000-0005-0000-0000-0000A6470000}"/>
    <cellStyle name="Normal 2 2 4 7 8" xfId="18356" xr:uid="{00000000-0005-0000-0000-0000A7470000}"/>
    <cellStyle name="Normal 2 2 4 8" xfId="18357" xr:uid="{00000000-0005-0000-0000-0000A8470000}"/>
    <cellStyle name="Normal 2 2 4 8 2" xfId="18358" xr:uid="{00000000-0005-0000-0000-0000A9470000}"/>
    <cellStyle name="Normal 2 2 4 9" xfId="18359" xr:uid="{00000000-0005-0000-0000-0000AA470000}"/>
    <cellStyle name="Normal 2 2 5" xfId="18360" xr:uid="{00000000-0005-0000-0000-0000AB470000}"/>
    <cellStyle name="Normal 2 2 5 2" xfId="18361" xr:uid="{00000000-0005-0000-0000-0000AC470000}"/>
    <cellStyle name="Normal 2 2 5 3" xfId="18362" xr:uid="{00000000-0005-0000-0000-0000AD470000}"/>
    <cellStyle name="Normal 2 2 6" xfId="18363" xr:uid="{00000000-0005-0000-0000-0000AE470000}"/>
    <cellStyle name="Normal 2 2 6 2" xfId="18364" xr:uid="{00000000-0005-0000-0000-0000AF470000}"/>
    <cellStyle name="Normal 2 2 6 3" xfId="18365" xr:uid="{00000000-0005-0000-0000-0000B0470000}"/>
    <cellStyle name="Normal 2 2 7" xfId="18366" xr:uid="{00000000-0005-0000-0000-0000B1470000}"/>
    <cellStyle name="Normal 2 2 7 2" xfId="18367" xr:uid="{00000000-0005-0000-0000-0000B2470000}"/>
    <cellStyle name="Normal 2 2 7 3" xfId="18368" xr:uid="{00000000-0005-0000-0000-0000B3470000}"/>
    <cellStyle name="Normal 2 2 8" xfId="18369" xr:uid="{00000000-0005-0000-0000-0000B4470000}"/>
    <cellStyle name="Normal 2 2 8 2" xfId="18370" xr:uid="{00000000-0005-0000-0000-0000B5470000}"/>
    <cellStyle name="Normal 2 2 8 3" xfId="18371" xr:uid="{00000000-0005-0000-0000-0000B6470000}"/>
    <cellStyle name="Normal 2 2 9" xfId="18372" xr:uid="{00000000-0005-0000-0000-0000B7470000}"/>
    <cellStyle name="Normal 2 2 9 2" xfId="18373" xr:uid="{00000000-0005-0000-0000-0000B8470000}"/>
    <cellStyle name="Normal 2 20" xfId="18374" xr:uid="{00000000-0005-0000-0000-0000B9470000}"/>
    <cellStyle name="Normal 2 20 2" xfId="18375" xr:uid="{00000000-0005-0000-0000-0000BA470000}"/>
    <cellStyle name="Normal 2 20 2 2" xfId="18376" xr:uid="{00000000-0005-0000-0000-0000BB470000}"/>
    <cellStyle name="Normal 2 20 3" xfId="18377" xr:uid="{00000000-0005-0000-0000-0000BC470000}"/>
    <cellStyle name="Normal 2 21" xfId="18378" xr:uid="{00000000-0005-0000-0000-0000BD470000}"/>
    <cellStyle name="Normal 2 21 2" xfId="18379" xr:uid="{00000000-0005-0000-0000-0000BE470000}"/>
    <cellStyle name="Normal 2 21 2 2" xfId="18380" xr:uid="{00000000-0005-0000-0000-0000BF470000}"/>
    <cellStyle name="Normal 2 21 3" xfId="18381" xr:uid="{00000000-0005-0000-0000-0000C0470000}"/>
    <cellStyle name="Normal 2 22" xfId="18382" xr:uid="{00000000-0005-0000-0000-0000C1470000}"/>
    <cellStyle name="Normal 2 22 2" xfId="18383" xr:uid="{00000000-0005-0000-0000-0000C2470000}"/>
    <cellStyle name="Normal 2 22 2 2" xfId="18384" xr:uid="{00000000-0005-0000-0000-0000C3470000}"/>
    <cellStyle name="Normal 2 22 3" xfId="18385" xr:uid="{00000000-0005-0000-0000-0000C4470000}"/>
    <cellStyle name="Normal 2 23" xfId="18386" xr:uid="{00000000-0005-0000-0000-0000C5470000}"/>
    <cellStyle name="Normal 2 23 2" xfId="18387" xr:uid="{00000000-0005-0000-0000-0000C6470000}"/>
    <cellStyle name="Normal 2 24" xfId="18388" xr:uid="{00000000-0005-0000-0000-0000C7470000}"/>
    <cellStyle name="Normal 2 25" xfId="18389" xr:uid="{00000000-0005-0000-0000-0000C8470000}"/>
    <cellStyle name="Normal 2 26" xfId="18390" xr:uid="{00000000-0005-0000-0000-0000C9470000}"/>
    <cellStyle name="Normal 2 27" xfId="18391" xr:uid="{00000000-0005-0000-0000-0000CA470000}"/>
    <cellStyle name="Normal 2 28" xfId="18392" xr:uid="{00000000-0005-0000-0000-0000CB470000}"/>
    <cellStyle name="Normal 2 29" xfId="18393" xr:uid="{00000000-0005-0000-0000-0000CC470000}"/>
    <cellStyle name="Normal 2 3" xfId="18394" xr:uid="{00000000-0005-0000-0000-0000CD470000}"/>
    <cellStyle name="Normal 2 3 10" xfId="18395" xr:uid="{00000000-0005-0000-0000-0000CE470000}"/>
    <cellStyle name="Normal 2 3 11" xfId="18396" xr:uid="{00000000-0005-0000-0000-0000CF470000}"/>
    <cellStyle name="Normal 2 3 2" xfId="18397" xr:uid="{00000000-0005-0000-0000-0000D0470000}"/>
    <cellStyle name="Normal 2 3 2 10" xfId="18398" xr:uid="{00000000-0005-0000-0000-0000D1470000}"/>
    <cellStyle name="Normal 2 3 2 2" xfId="18399" xr:uid="{00000000-0005-0000-0000-0000D2470000}"/>
    <cellStyle name="Normal 2 3 2 2 2" xfId="18400" xr:uid="{00000000-0005-0000-0000-0000D3470000}"/>
    <cellStyle name="Normal 2 3 2 2 2 2" xfId="18401" xr:uid="{00000000-0005-0000-0000-0000D4470000}"/>
    <cellStyle name="Normal 2 3 2 2 3" xfId="18402" xr:uid="{00000000-0005-0000-0000-0000D5470000}"/>
    <cellStyle name="Normal 2 3 2 3" xfId="18403" xr:uid="{00000000-0005-0000-0000-0000D6470000}"/>
    <cellStyle name="Normal 2 3 2 3 2" xfId="18404" xr:uid="{00000000-0005-0000-0000-0000D7470000}"/>
    <cellStyle name="Normal 2 3 2 4" xfId="18405" xr:uid="{00000000-0005-0000-0000-0000D8470000}"/>
    <cellStyle name="Normal 2 3 2 4 2" xfId="18406" xr:uid="{00000000-0005-0000-0000-0000D9470000}"/>
    <cellStyle name="Normal 2 3 2 5" xfId="18407" xr:uid="{00000000-0005-0000-0000-0000DA470000}"/>
    <cellStyle name="Normal 2 3 2 5 2" xfId="18408" xr:uid="{00000000-0005-0000-0000-0000DB470000}"/>
    <cellStyle name="Normal 2 3 2 6" xfId="18409" xr:uid="{00000000-0005-0000-0000-0000DC470000}"/>
    <cellStyle name="Normal 2 3 2 6 2" xfId="18410" xr:uid="{00000000-0005-0000-0000-0000DD470000}"/>
    <cellStyle name="Normal 2 3 2 7" xfId="18411" xr:uid="{00000000-0005-0000-0000-0000DE470000}"/>
    <cellStyle name="Normal 2 3 2 7 2" xfId="18412" xr:uid="{00000000-0005-0000-0000-0000DF470000}"/>
    <cellStyle name="Normal 2 3 2 8" xfId="18413" xr:uid="{00000000-0005-0000-0000-0000E0470000}"/>
    <cellStyle name="Normal 2 3 2 9" xfId="18414" xr:uid="{00000000-0005-0000-0000-0000E1470000}"/>
    <cellStyle name="Normal 2 3 3" xfId="18415" xr:uid="{00000000-0005-0000-0000-0000E2470000}"/>
    <cellStyle name="Normal 2 3 3 2" xfId="22" xr:uid="{00000000-0005-0000-0000-0000E3470000}"/>
    <cellStyle name="Normal 2 3 3 2 2" xfId="18416" xr:uid="{00000000-0005-0000-0000-0000E4470000}"/>
    <cellStyle name="Normal 2 3 3 2 3" xfId="18417" xr:uid="{00000000-0005-0000-0000-0000E5470000}"/>
    <cellStyle name="Normal 2 3 3 3" xfId="18418" xr:uid="{00000000-0005-0000-0000-0000E6470000}"/>
    <cellStyle name="Normal 2 3 3 3 2" xfId="18419" xr:uid="{00000000-0005-0000-0000-0000E7470000}"/>
    <cellStyle name="Normal 2 3 3 4" xfId="18420" xr:uid="{00000000-0005-0000-0000-0000E8470000}"/>
    <cellStyle name="Normal 2 3 3 4 2" xfId="18421" xr:uid="{00000000-0005-0000-0000-0000E9470000}"/>
    <cellStyle name="Normal 2 3 3 5" xfId="18422" xr:uid="{00000000-0005-0000-0000-0000EA470000}"/>
    <cellStyle name="Normal 2 3 3 5 2" xfId="18423" xr:uid="{00000000-0005-0000-0000-0000EB470000}"/>
    <cellStyle name="Normal 2 3 3 6" xfId="18424" xr:uid="{00000000-0005-0000-0000-0000EC470000}"/>
    <cellStyle name="Normal 2 3 3 6 2" xfId="18425" xr:uid="{00000000-0005-0000-0000-0000ED470000}"/>
    <cellStyle name="Normal 2 3 3 7" xfId="18426" xr:uid="{00000000-0005-0000-0000-0000EE470000}"/>
    <cellStyle name="Normal 2 3 4" xfId="18427" xr:uid="{00000000-0005-0000-0000-0000EF470000}"/>
    <cellStyle name="Normal 2 3 4 2" xfId="18428" xr:uid="{00000000-0005-0000-0000-0000F0470000}"/>
    <cellStyle name="Normal 2 3 5" xfId="18429" xr:uid="{00000000-0005-0000-0000-0000F1470000}"/>
    <cellStyle name="Normal 2 3 6" xfId="18430" xr:uid="{00000000-0005-0000-0000-0000F2470000}"/>
    <cellStyle name="Normal 2 3 7" xfId="18431" xr:uid="{00000000-0005-0000-0000-0000F3470000}"/>
    <cellStyle name="Normal 2 3 8" xfId="18432" xr:uid="{00000000-0005-0000-0000-0000F4470000}"/>
    <cellStyle name="Normal 2 3 9" xfId="18433" xr:uid="{00000000-0005-0000-0000-0000F5470000}"/>
    <cellStyle name="Normal 2 3 9 2" xfId="18434" xr:uid="{00000000-0005-0000-0000-0000F6470000}"/>
    <cellStyle name="Normal 2 4" xfId="18435" xr:uid="{00000000-0005-0000-0000-0000F7470000}"/>
    <cellStyle name="Normal 2 4 10" xfId="18436" xr:uid="{00000000-0005-0000-0000-0000F8470000}"/>
    <cellStyle name="Normal 2 4 10 2" xfId="18437" xr:uid="{00000000-0005-0000-0000-0000F9470000}"/>
    <cellStyle name="Normal 2 4 11" xfId="18438" xr:uid="{00000000-0005-0000-0000-0000FA470000}"/>
    <cellStyle name="Normal 2 4 12" xfId="18439" xr:uid="{00000000-0005-0000-0000-0000FB470000}"/>
    <cellStyle name="Normal 2 4 13" xfId="18440" xr:uid="{00000000-0005-0000-0000-0000FC470000}"/>
    <cellStyle name="Normal 2 4 13 2" xfId="18441" xr:uid="{00000000-0005-0000-0000-0000FD470000}"/>
    <cellStyle name="Normal 2 4 14" xfId="18442" xr:uid="{00000000-0005-0000-0000-0000FE470000}"/>
    <cellStyle name="Normal 2 4 15" xfId="18443" xr:uid="{00000000-0005-0000-0000-0000FF470000}"/>
    <cellStyle name="Normal 2 4 16" xfId="18444" xr:uid="{00000000-0005-0000-0000-000000480000}"/>
    <cellStyle name="Normal 2 4 2" xfId="18445" xr:uid="{00000000-0005-0000-0000-000001480000}"/>
    <cellStyle name="Normal 2 4 2 2" xfId="18446" xr:uid="{00000000-0005-0000-0000-000002480000}"/>
    <cellStyle name="Normal 2 4 2 2 2" xfId="18447" xr:uid="{00000000-0005-0000-0000-000003480000}"/>
    <cellStyle name="Normal 2 4 2 3" xfId="18448" xr:uid="{00000000-0005-0000-0000-000004480000}"/>
    <cellStyle name="Normal 2 4 2 3 2" xfId="18449" xr:uid="{00000000-0005-0000-0000-000005480000}"/>
    <cellStyle name="Normal 2 4 2 4" xfId="18450" xr:uid="{00000000-0005-0000-0000-000006480000}"/>
    <cellStyle name="Normal 2 4 2 4 2" xfId="18451" xr:uid="{00000000-0005-0000-0000-000007480000}"/>
    <cellStyle name="Normal 2 4 2 5" xfId="18452" xr:uid="{00000000-0005-0000-0000-000008480000}"/>
    <cellStyle name="Normal 2 4 2 5 2" xfId="18453" xr:uid="{00000000-0005-0000-0000-000009480000}"/>
    <cellStyle name="Normal 2 4 2 6" xfId="18454" xr:uid="{00000000-0005-0000-0000-00000A480000}"/>
    <cellStyle name="Normal 2 4 2 6 2" xfId="18455" xr:uid="{00000000-0005-0000-0000-00000B480000}"/>
    <cellStyle name="Normal 2 4 2 7" xfId="18456" xr:uid="{00000000-0005-0000-0000-00000C480000}"/>
    <cellStyle name="Normal 2 4 2 7 2" xfId="18457" xr:uid="{00000000-0005-0000-0000-00000D480000}"/>
    <cellStyle name="Normal 2 4 2 8" xfId="18458" xr:uid="{00000000-0005-0000-0000-00000E480000}"/>
    <cellStyle name="Normal 2 4 3" xfId="18459" xr:uid="{00000000-0005-0000-0000-00000F480000}"/>
    <cellStyle name="Normal 2 4 3 2" xfId="18460" xr:uid="{00000000-0005-0000-0000-000010480000}"/>
    <cellStyle name="Normal 2 4 3 2 2" xfId="18461" xr:uid="{00000000-0005-0000-0000-000011480000}"/>
    <cellStyle name="Normal 2 4 3 3" xfId="18462" xr:uid="{00000000-0005-0000-0000-000012480000}"/>
    <cellStyle name="Normal 2 4 3 3 2" xfId="18463" xr:uid="{00000000-0005-0000-0000-000013480000}"/>
    <cellStyle name="Normal 2 4 3 4" xfId="18464" xr:uid="{00000000-0005-0000-0000-000014480000}"/>
    <cellStyle name="Normal 2 4 3 4 2" xfId="18465" xr:uid="{00000000-0005-0000-0000-000015480000}"/>
    <cellStyle name="Normal 2 4 3 5" xfId="18466" xr:uid="{00000000-0005-0000-0000-000016480000}"/>
    <cellStyle name="Normal 2 4 3 5 2" xfId="18467" xr:uid="{00000000-0005-0000-0000-000017480000}"/>
    <cellStyle name="Normal 2 4 3 6" xfId="18468" xr:uid="{00000000-0005-0000-0000-000018480000}"/>
    <cellStyle name="Normal 2 4 3 6 2" xfId="18469" xr:uid="{00000000-0005-0000-0000-000019480000}"/>
    <cellStyle name="Normal 2 4 3 7" xfId="18470" xr:uid="{00000000-0005-0000-0000-00001A480000}"/>
    <cellStyle name="Normal 2 4 3 8" xfId="18471" xr:uid="{00000000-0005-0000-0000-00001B480000}"/>
    <cellStyle name="Normal 2 4 4" xfId="18472" xr:uid="{00000000-0005-0000-0000-00001C480000}"/>
    <cellStyle name="Normal 2 4 4 2" xfId="18473" xr:uid="{00000000-0005-0000-0000-00001D480000}"/>
    <cellStyle name="Normal 2 4 5" xfId="18474" xr:uid="{00000000-0005-0000-0000-00001E480000}"/>
    <cellStyle name="Normal 2 4 5 2" xfId="18475" xr:uid="{00000000-0005-0000-0000-00001F480000}"/>
    <cellStyle name="Normal 2 4 6" xfId="18476" xr:uid="{00000000-0005-0000-0000-000020480000}"/>
    <cellStyle name="Normal 2 4 6 2" xfId="18477" xr:uid="{00000000-0005-0000-0000-000021480000}"/>
    <cellStyle name="Normal 2 4 7" xfId="18478" xr:uid="{00000000-0005-0000-0000-000022480000}"/>
    <cellStyle name="Normal 2 4 7 2" xfId="18479" xr:uid="{00000000-0005-0000-0000-000023480000}"/>
    <cellStyle name="Normal 2 4 8" xfId="18480" xr:uid="{00000000-0005-0000-0000-000024480000}"/>
    <cellStyle name="Normal 2 4 8 2" xfId="18481" xr:uid="{00000000-0005-0000-0000-000025480000}"/>
    <cellStyle name="Normal 2 4 8 2 2" xfId="18482" xr:uid="{00000000-0005-0000-0000-000026480000}"/>
    <cellStyle name="Normal 2 4 8 3" xfId="18483" xr:uid="{00000000-0005-0000-0000-000027480000}"/>
    <cellStyle name="Normal 2 4 8 3 2" xfId="18484" xr:uid="{00000000-0005-0000-0000-000028480000}"/>
    <cellStyle name="Normal 2 4 8 4" xfId="18485" xr:uid="{00000000-0005-0000-0000-000029480000}"/>
    <cellStyle name="Normal 2 4 8 4 2" xfId="18486" xr:uid="{00000000-0005-0000-0000-00002A480000}"/>
    <cellStyle name="Normal 2 4 8 4 3" xfId="18487" xr:uid="{00000000-0005-0000-0000-00002B480000}"/>
    <cellStyle name="Normal 2 4 8 4 3 2" xfId="18488" xr:uid="{00000000-0005-0000-0000-00002C480000}"/>
    <cellStyle name="Normal 2 4 8 4 3 2 2" xfId="18489" xr:uid="{00000000-0005-0000-0000-00002D480000}"/>
    <cellStyle name="Normal 2 4 8 4 3 3" xfId="18490" xr:uid="{00000000-0005-0000-0000-00002E480000}"/>
    <cellStyle name="Normal 2 4 8 4 3 3 2" xfId="18491" xr:uid="{00000000-0005-0000-0000-00002F480000}"/>
    <cellStyle name="Normal 2 4 8 4 3 3 3" xfId="18492" xr:uid="{00000000-0005-0000-0000-000030480000}"/>
    <cellStyle name="Normal 2 4 8 4 3 3 3 2" xfId="18493" xr:uid="{00000000-0005-0000-0000-000031480000}"/>
    <cellStyle name="Normal 2 4 8 4 3 3 3 2 2" xfId="18494" xr:uid="{00000000-0005-0000-0000-000032480000}"/>
    <cellStyle name="Normal 2 4 8 4 3 3 3 3" xfId="18495" xr:uid="{00000000-0005-0000-0000-000033480000}"/>
    <cellStyle name="Normal 2 4 8 4 3 3 3 3 2" xfId="18496" xr:uid="{00000000-0005-0000-0000-000034480000}"/>
    <cellStyle name="Normal 2 4 8 4 3 3 3 3 3" xfId="18497" xr:uid="{00000000-0005-0000-0000-000035480000}"/>
    <cellStyle name="Normal 2 4 8 4 3 3 4" xfId="18498" xr:uid="{00000000-0005-0000-0000-000036480000}"/>
    <cellStyle name="Normal 2 4 8 4 3 3 5" xfId="18499" xr:uid="{00000000-0005-0000-0000-000037480000}"/>
    <cellStyle name="Normal 2 4 8 4 3 4" xfId="18500" xr:uid="{00000000-0005-0000-0000-000038480000}"/>
    <cellStyle name="Normal 2 4 8 4 3 4 2" xfId="18501" xr:uid="{00000000-0005-0000-0000-000039480000}"/>
    <cellStyle name="Normal 2 4 8 4 3 5" xfId="18502" xr:uid="{00000000-0005-0000-0000-00003A480000}"/>
    <cellStyle name="Normal 2 4 8 4 3 5 2" xfId="18503" xr:uid="{00000000-0005-0000-0000-00003B480000}"/>
    <cellStyle name="Normal 2 4 8 4 4" xfId="18504" xr:uid="{00000000-0005-0000-0000-00003C480000}"/>
    <cellStyle name="Normal 2 4 8 4 5" xfId="18505" xr:uid="{00000000-0005-0000-0000-00003D480000}"/>
    <cellStyle name="Normal 2 4 8 4 6" xfId="18506" xr:uid="{00000000-0005-0000-0000-00003E480000}"/>
    <cellStyle name="Normal 2 4 8 4 7" xfId="18507" xr:uid="{00000000-0005-0000-0000-00003F480000}"/>
    <cellStyle name="Normal 2 4 8 5" xfId="18508" xr:uid="{00000000-0005-0000-0000-000040480000}"/>
    <cellStyle name="Normal 2 4 8 5 2" xfId="18509" xr:uid="{00000000-0005-0000-0000-000041480000}"/>
    <cellStyle name="Normal 2 4 8 6" xfId="18510" xr:uid="{00000000-0005-0000-0000-000042480000}"/>
    <cellStyle name="Normal 2 4 8 6 2" xfId="18511" xr:uid="{00000000-0005-0000-0000-000043480000}"/>
    <cellStyle name="Normal 2 4 8 7" xfId="18512" xr:uid="{00000000-0005-0000-0000-000044480000}"/>
    <cellStyle name="Normal 2 4 8 7 2" xfId="18513" xr:uid="{00000000-0005-0000-0000-000045480000}"/>
    <cellStyle name="Normal 2 4 8 8" xfId="18514" xr:uid="{00000000-0005-0000-0000-000046480000}"/>
    <cellStyle name="Normal 2 4 8 8 2" xfId="18515" xr:uid="{00000000-0005-0000-0000-000047480000}"/>
    <cellStyle name="Normal 2 4 9" xfId="18516" xr:uid="{00000000-0005-0000-0000-000048480000}"/>
    <cellStyle name="Normal 2 4 9 2" xfId="18517" xr:uid="{00000000-0005-0000-0000-000049480000}"/>
    <cellStyle name="Normal 2 5" xfId="18518" xr:uid="{00000000-0005-0000-0000-00004A480000}"/>
    <cellStyle name="Normal 2 5 2" xfId="18519" xr:uid="{00000000-0005-0000-0000-00004B480000}"/>
    <cellStyle name="Normal 2 5 2 2" xfId="18520" xr:uid="{00000000-0005-0000-0000-00004C480000}"/>
    <cellStyle name="Normal 2 5 2 3" xfId="18521" xr:uid="{00000000-0005-0000-0000-00004D480000}"/>
    <cellStyle name="Normal 2 5 2 3 2" xfId="18522" xr:uid="{00000000-0005-0000-0000-00004E480000}"/>
    <cellStyle name="Normal 2 5 2 4" xfId="18523" xr:uid="{00000000-0005-0000-0000-00004F480000}"/>
    <cellStyle name="Normal 2 5 2 4 2" xfId="18524" xr:uid="{00000000-0005-0000-0000-000050480000}"/>
    <cellStyle name="Normal 2 5 2 5" xfId="18525" xr:uid="{00000000-0005-0000-0000-000051480000}"/>
    <cellStyle name="Normal 2 5 3" xfId="18526" xr:uid="{00000000-0005-0000-0000-000052480000}"/>
    <cellStyle name="Normal 2 5 3 2" xfId="18527" xr:uid="{00000000-0005-0000-0000-000053480000}"/>
    <cellStyle name="Normal 2 5 4" xfId="18528" xr:uid="{00000000-0005-0000-0000-000054480000}"/>
    <cellStyle name="Normal 2 5 5" xfId="18529" xr:uid="{00000000-0005-0000-0000-000055480000}"/>
    <cellStyle name="Normal 2 5 6" xfId="18530" xr:uid="{00000000-0005-0000-0000-000056480000}"/>
    <cellStyle name="Normal 2 6" xfId="18531" xr:uid="{00000000-0005-0000-0000-000057480000}"/>
    <cellStyle name="Normal 2 6 2" xfId="18532" xr:uid="{00000000-0005-0000-0000-000058480000}"/>
    <cellStyle name="Normal 2 6 2 2" xfId="18533" xr:uid="{00000000-0005-0000-0000-000059480000}"/>
    <cellStyle name="Normal 2 6 2 2 2" xfId="18534" xr:uid="{00000000-0005-0000-0000-00005A480000}"/>
    <cellStyle name="Normal 2 6 2 2 3" xfId="18535" xr:uid="{00000000-0005-0000-0000-00005B480000}"/>
    <cellStyle name="Normal 2 6 2 2 4" xfId="18536" xr:uid="{00000000-0005-0000-0000-00005C480000}"/>
    <cellStyle name="Normal 2 6 2 2 4 2" xfId="18537" xr:uid="{00000000-0005-0000-0000-00005D480000}"/>
    <cellStyle name="Normal 2 6 2 2 4 2 2" xfId="18538" xr:uid="{00000000-0005-0000-0000-00005E480000}"/>
    <cellStyle name="Normal 2 6 2 2 4 3" xfId="18539" xr:uid="{00000000-0005-0000-0000-00005F480000}"/>
    <cellStyle name="Normal 2 6 2 2 4 3 2" xfId="18540" xr:uid="{00000000-0005-0000-0000-000060480000}"/>
    <cellStyle name="Normal 2 6 2 2 4 3 3" xfId="18541" xr:uid="{00000000-0005-0000-0000-000061480000}"/>
    <cellStyle name="Normal 2 6 2 2 4 3 3 2" xfId="18542" xr:uid="{00000000-0005-0000-0000-000062480000}"/>
    <cellStyle name="Normal 2 6 2 2 4 3 3 2 2" xfId="18543" xr:uid="{00000000-0005-0000-0000-000063480000}"/>
    <cellStyle name="Normal 2 6 2 2 4 3 3 3" xfId="18544" xr:uid="{00000000-0005-0000-0000-000064480000}"/>
    <cellStyle name="Normal 2 6 2 2 4 3 3 3 2" xfId="18545" xr:uid="{00000000-0005-0000-0000-000065480000}"/>
    <cellStyle name="Normal 2 6 2 2 4 3 3 3 3" xfId="18546" xr:uid="{00000000-0005-0000-0000-000066480000}"/>
    <cellStyle name="Normal 2 6 2 2 4 3 3 3 3 2" xfId="18547" xr:uid="{00000000-0005-0000-0000-000067480000}"/>
    <cellStyle name="Normal 2 6 2 2 4 3 3 3 3 2 2" xfId="18548" xr:uid="{00000000-0005-0000-0000-000068480000}"/>
    <cellStyle name="Normal 2 6 2 2 4 3 3 3 4" xfId="18549" xr:uid="{00000000-0005-0000-0000-000069480000}"/>
    <cellStyle name="Normal 2 6 2 2 4 3 3 4" xfId="18550" xr:uid="{00000000-0005-0000-0000-00006A480000}"/>
    <cellStyle name="Normal 2 6 2 2 4 3 3 4 2" xfId="18551" xr:uid="{00000000-0005-0000-0000-00006B480000}"/>
    <cellStyle name="Normal 2 6 2 2 4 3 4" xfId="18552" xr:uid="{00000000-0005-0000-0000-00006C480000}"/>
    <cellStyle name="Normal 2 6 2 2 4 3 5" xfId="18553" xr:uid="{00000000-0005-0000-0000-00006D480000}"/>
    <cellStyle name="Normal 2 6 2 2 4 3 6" xfId="18554" xr:uid="{00000000-0005-0000-0000-00006E480000}"/>
    <cellStyle name="Normal 2 6 2 2 4 4" xfId="18555" xr:uid="{00000000-0005-0000-0000-00006F480000}"/>
    <cellStyle name="Normal 2 6 2 2 4 4 2" xfId="18556" xr:uid="{00000000-0005-0000-0000-000070480000}"/>
    <cellStyle name="Normal 2 6 2 2 4 5" xfId="18557" xr:uid="{00000000-0005-0000-0000-000071480000}"/>
    <cellStyle name="Normal 2 6 2 2 4 5 2" xfId="18558" xr:uid="{00000000-0005-0000-0000-000072480000}"/>
    <cellStyle name="Normal 2 6 2 2 4 6" xfId="18559" xr:uid="{00000000-0005-0000-0000-000073480000}"/>
    <cellStyle name="Normal 2 6 2 2 4 6 2" xfId="18560" xr:uid="{00000000-0005-0000-0000-000074480000}"/>
    <cellStyle name="Normal 2 6 2 2 5" xfId="18561" xr:uid="{00000000-0005-0000-0000-000075480000}"/>
    <cellStyle name="Normal 2 6 2 2 6" xfId="18562" xr:uid="{00000000-0005-0000-0000-000076480000}"/>
    <cellStyle name="Normal 2 6 2 2 7" xfId="18563" xr:uid="{00000000-0005-0000-0000-000077480000}"/>
    <cellStyle name="Normal 2 6 2 2 8" xfId="18564" xr:uid="{00000000-0005-0000-0000-000078480000}"/>
    <cellStyle name="Normal 2 6 2 2 9" xfId="18565" xr:uid="{00000000-0005-0000-0000-000079480000}"/>
    <cellStyle name="Normal 2 6 2 3" xfId="18566" xr:uid="{00000000-0005-0000-0000-00007A480000}"/>
    <cellStyle name="Normal 2 6 2 3 2" xfId="18567" xr:uid="{00000000-0005-0000-0000-00007B480000}"/>
    <cellStyle name="Normal 2 6 2 4" xfId="18568" xr:uid="{00000000-0005-0000-0000-00007C480000}"/>
    <cellStyle name="Normal 2 6 2 4 2" xfId="18569" xr:uid="{00000000-0005-0000-0000-00007D480000}"/>
    <cellStyle name="Normal 2 6 2 4 3" xfId="18570" xr:uid="{00000000-0005-0000-0000-00007E480000}"/>
    <cellStyle name="Normal 2 6 2 4 3 2" xfId="18571" xr:uid="{00000000-0005-0000-0000-00007F480000}"/>
    <cellStyle name="Normal 2 6 2 4 3 2 2" xfId="18572" xr:uid="{00000000-0005-0000-0000-000080480000}"/>
    <cellStyle name="Normal 2 6 2 4 3 3" xfId="18573" xr:uid="{00000000-0005-0000-0000-000081480000}"/>
    <cellStyle name="Normal 2 6 2 4 3 3 2" xfId="18574" xr:uid="{00000000-0005-0000-0000-000082480000}"/>
    <cellStyle name="Normal 2 6 2 4 3 3 3" xfId="18575" xr:uid="{00000000-0005-0000-0000-000083480000}"/>
    <cellStyle name="Normal 2 6 2 4 3 3 3 2" xfId="18576" xr:uid="{00000000-0005-0000-0000-000084480000}"/>
    <cellStyle name="Normal 2 6 2 4 3 3 3 2 2" xfId="18577" xr:uid="{00000000-0005-0000-0000-000085480000}"/>
    <cellStyle name="Normal 2 6 2 4 3 3 3 3" xfId="18578" xr:uid="{00000000-0005-0000-0000-000086480000}"/>
    <cellStyle name="Normal 2 6 2 4 3 3 3 3 2" xfId="18579" xr:uid="{00000000-0005-0000-0000-000087480000}"/>
    <cellStyle name="Normal 2 6 2 4 3 3 3 3 3" xfId="18580" xr:uid="{00000000-0005-0000-0000-000088480000}"/>
    <cellStyle name="Normal 2 6 2 4 3 3 4" xfId="18581" xr:uid="{00000000-0005-0000-0000-000089480000}"/>
    <cellStyle name="Normal 2 6 2 4 3 3 5" xfId="18582" xr:uid="{00000000-0005-0000-0000-00008A480000}"/>
    <cellStyle name="Normal 2 6 2 4 3 4" xfId="18583" xr:uid="{00000000-0005-0000-0000-00008B480000}"/>
    <cellStyle name="Normal 2 6 2 4 3 4 2" xfId="18584" xr:uid="{00000000-0005-0000-0000-00008C480000}"/>
    <cellStyle name="Normal 2 6 2 4 3 5" xfId="18585" xr:uid="{00000000-0005-0000-0000-00008D480000}"/>
    <cellStyle name="Normal 2 6 2 4 3 5 2" xfId="18586" xr:uid="{00000000-0005-0000-0000-00008E480000}"/>
    <cellStyle name="Normal 2 6 2 4 4" xfId="18587" xr:uid="{00000000-0005-0000-0000-00008F480000}"/>
    <cellStyle name="Normal 2 6 2 4 5" xfId="18588" xr:uid="{00000000-0005-0000-0000-000090480000}"/>
    <cellStyle name="Normal 2 6 2 4 6" xfId="18589" xr:uid="{00000000-0005-0000-0000-000091480000}"/>
    <cellStyle name="Normal 2 6 2 4 7" xfId="18590" xr:uid="{00000000-0005-0000-0000-000092480000}"/>
    <cellStyle name="Normal 2 6 2 5" xfId="18591" xr:uid="{00000000-0005-0000-0000-000093480000}"/>
    <cellStyle name="Normal 2 6 2 5 2" xfId="18592" xr:uid="{00000000-0005-0000-0000-000094480000}"/>
    <cellStyle name="Normal 2 6 2 6" xfId="18593" xr:uid="{00000000-0005-0000-0000-000095480000}"/>
    <cellStyle name="Normal 2 6 2 6 2" xfId="18594" xr:uid="{00000000-0005-0000-0000-000096480000}"/>
    <cellStyle name="Normal 2 6 2 7" xfId="18595" xr:uid="{00000000-0005-0000-0000-000097480000}"/>
    <cellStyle name="Normal 2 6 2 7 2" xfId="18596" xr:uid="{00000000-0005-0000-0000-000098480000}"/>
    <cellStyle name="Normal 2 6 2 8" xfId="18597" xr:uid="{00000000-0005-0000-0000-000099480000}"/>
    <cellStyle name="Normal 2 6 2 8 2" xfId="18598" xr:uid="{00000000-0005-0000-0000-00009A480000}"/>
    <cellStyle name="Normal 2 6 3" xfId="18599" xr:uid="{00000000-0005-0000-0000-00009B480000}"/>
    <cellStyle name="Normal 2 6 4" xfId="18600" xr:uid="{00000000-0005-0000-0000-00009C480000}"/>
    <cellStyle name="Normal 2 6 5" xfId="18601" xr:uid="{00000000-0005-0000-0000-00009D480000}"/>
    <cellStyle name="Normal 2 6 6" xfId="18602" xr:uid="{00000000-0005-0000-0000-00009E480000}"/>
    <cellStyle name="Normal 2 6 6 2" xfId="18603" xr:uid="{00000000-0005-0000-0000-00009F480000}"/>
    <cellStyle name="Normal 2 6 7" xfId="18604" xr:uid="{00000000-0005-0000-0000-0000A0480000}"/>
    <cellStyle name="Normal 2 7" xfId="18605" xr:uid="{00000000-0005-0000-0000-0000A1480000}"/>
    <cellStyle name="Normal 2 7 2" xfId="18606" xr:uid="{00000000-0005-0000-0000-0000A2480000}"/>
    <cellStyle name="Normal 2 7 2 2" xfId="18607" xr:uid="{00000000-0005-0000-0000-0000A3480000}"/>
    <cellStyle name="Normal 2 7 3" xfId="18608" xr:uid="{00000000-0005-0000-0000-0000A4480000}"/>
    <cellStyle name="Normal 2 7 3 2" xfId="18609" xr:uid="{00000000-0005-0000-0000-0000A5480000}"/>
    <cellStyle name="Normal 2 7 4" xfId="18610" xr:uid="{00000000-0005-0000-0000-0000A6480000}"/>
    <cellStyle name="Normal 2 7 5" xfId="18611" xr:uid="{00000000-0005-0000-0000-0000A7480000}"/>
    <cellStyle name="Normal 2 8" xfId="18612" xr:uid="{00000000-0005-0000-0000-0000A8480000}"/>
    <cellStyle name="Normal 2 8 2" xfId="18613" xr:uid="{00000000-0005-0000-0000-0000A9480000}"/>
    <cellStyle name="Normal 2 8 2 2" xfId="18614" xr:uid="{00000000-0005-0000-0000-0000AA480000}"/>
    <cellStyle name="Normal 2 9" xfId="18615" xr:uid="{00000000-0005-0000-0000-0000AB480000}"/>
    <cellStyle name="Normal 2 9 2" xfId="18616" xr:uid="{00000000-0005-0000-0000-0000AC480000}"/>
    <cellStyle name="Normal 2 9 2 2" xfId="18617" xr:uid="{00000000-0005-0000-0000-0000AD480000}"/>
    <cellStyle name="Normal 20" xfId="18618" xr:uid="{00000000-0005-0000-0000-0000AE480000}"/>
    <cellStyle name="Normal 20 2" xfId="18619" xr:uid="{00000000-0005-0000-0000-0000AF480000}"/>
    <cellStyle name="Normal 21" xfId="18620" xr:uid="{00000000-0005-0000-0000-0000B0480000}"/>
    <cellStyle name="Normal 21 2" xfId="18621" xr:uid="{00000000-0005-0000-0000-0000B1480000}"/>
    <cellStyle name="Normal 21 2 2" xfId="18622" xr:uid="{00000000-0005-0000-0000-0000B2480000}"/>
    <cellStyle name="Normal 21 2 2 2" xfId="18623" xr:uid="{00000000-0005-0000-0000-0000B3480000}"/>
    <cellStyle name="Normal 21 2 3" xfId="18624" xr:uid="{00000000-0005-0000-0000-0000B4480000}"/>
    <cellStyle name="Normal 21 3" xfId="18625" xr:uid="{00000000-0005-0000-0000-0000B5480000}"/>
    <cellStyle name="Normal 21 3 2" xfId="18626" xr:uid="{00000000-0005-0000-0000-0000B6480000}"/>
    <cellStyle name="Normal 21 3 2 2" xfId="18627" xr:uid="{00000000-0005-0000-0000-0000B7480000}"/>
    <cellStyle name="Normal 21 3 2 2 2" xfId="18628" xr:uid="{00000000-0005-0000-0000-0000B8480000}"/>
    <cellStyle name="Normal 21 3 2 3" xfId="18629" xr:uid="{00000000-0005-0000-0000-0000B9480000}"/>
    <cellStyle name="Normal 21 3 3" xfId="18630" xr:uid="{00000000-0005-0000-0000-0000BA480000}"/>
    <cellStyle name="Normal 21 3 3 2" xfId="18631" xr:uid="{00000000-0005-0000-0000-0000BB480000}"/>
    <cellStyle name="Normal 21 3 4" xfId="18632" xr:uid="{00000000-0005-0000-0000-0000BC480000}"/>
    <cellStyle name="Normal 21 3 4 2" xfId="18633" xr:uid="{00000000-0005-0000-0000-0000BD480000}"/>
    <cellStyle name="Normal 21 3 5" xfId="18634" xr:uid="{00000000-0005-0000-0000-0000BE480000}"/>
    <cellStyle name="Normal 21 3 5 2" xfId="18635" xr:uid="{00000000-0005-0000-0000-0000BF480000}"/>
    <cellStyle name="Normal 21 3 5 2 2" xfId="18636" xr:uid="{00000000-0005-0000-0000-0000C0480000}"/>
    <cellStyle name="Normal 21 3 5 3" xfId="18637" xr:uid="{00000000-0005-0000-0000-0000C1480000}"/>
    <cellStyle name="Normal 21 3 5 3 2" xfId="18638" xr:uid="{00000000-0005-0000-0000-0000C2480000}"/>
    <cellStyle name="Normal 21 3 5 4" xfId="18639" xr:uid="{00000000-0005-0000-0000-0000C3480000}"/>
    <cellStyle name="Normal 21 3 5 4 2" xfId="18640" xr:uid="{00000000-0005-0000-0000-0000C4480000}"/>
    <cellStyle name="Normal 21 3 5 4 3" xfId="18641" xr:uid="{00000000-0005-0000-0000-0000C5480000}"/>
    <cellStyle name="Normal 21 3 5 4 3 2" xfId="18642" xr:uid="{00000000-0005-0000-0000-0000C6480000}"/>
    <cellStyle name="Normal 21 3 5 4 3 2 2" xfId="18643" xr:uid="{00000000-0005-0000-0000-0000C7480000}"/>
    <cellStyle name="Normal 21 3 5 4 3 3" xfId="18644" xr:uid="{00000000-0005-0000-0000-0000C8480000}"/>
    <cellStyle name="Normal 21 3 5 4 3 3 2" xfId="18645" xr:uid="{00000000-0005-0000-0000-0000C9480000}"/>
    <cellStyle name="Normal 21 3 5 4 3 3 3" xfId="18646" xr:uid="{00000000-0005-0000-0000-0000CA480000}"/>
    <cellStyle name="Normal 21 3 5 4 3 3 3 2" xfId="18647" xr:uid="{00000000-0005-0000-0000-0000CB480000}"/>
    <cellStyle name="Normal 21 3 5 4 3 3 3 2 2" xfId="18648" xr:uid="{00000000-0005-0000-0000-0000CC480000}"/>
    <cellStyle name="Normal 21 3 5 4 3 3 3 3" xfId="18649" xr:uid="{00000000-0005-0000-0000-0000CD480000}"/>
    <cellStyle name="Normal 21 3 5 4 3 3 3 3 2" xfId="18650" xr:uid="{00000000-0005-0000-0000-0000CE480000}"/>
    <cellStyle name="Normal 21 3 5 4 3 3 3 3 3" xfId="18651" xr:uid="{00000000-0005-0000-0000-0000CF480000}"/>
    <cellStyle name="Normal 21 3 5 4 3 3 4" xfId="18652" xr:uid="{00000000-0005-0000-0000-0000D0480000}"/>
    <cellStyle name="Normal 21 3 5 4 3 3 5" xfId="18653" xr:uid="{00000000-0005-0000-0000-0000D1480000}"/>
    <cellStyle name="Normal 21 3 5 4 3 4" xfId="18654" xr:uid="{00000000-0005-0000-0000-0000D2480000}"/>
    <cellStyle name="Normal 21 3 5 4 3 4 2" xfId="18655" xr:uid="{00000000-0005-0000-0000-0000D3480000}"/>
    <cellStyle name="Normal 21 3 5 4 3 5" xfId="18656" xr:uid="{00000000-0005-0000-0000-0000D4480000}"/>
    <cellStyle name="Normal 21 3 5 4 3 5 2" xfId="18657" xr:uid="{00000000-0005-0000-0000-0000D5480000}"/>
    <cellStyle name="Normal 21 3 5 4 4" xfId="18658" xr:uid="{00000000-0005-0000-0000-0000D6480000}"/>
    <cellStyle name="Normal 21 3 5 4 5" xfId="18659" xr:uid="{00000000-0005-0000-0000-0000D7480000}"/>
    <cellStyle name="Normal 21 3 5 4 6" xfId="18660" xr:uid="{00000000-0005-0000-0000-0000D8480000}"/>
    <cellStyle name="Normal 21 3 5 4 7" xfId="18661" xr:uid="{00000000-0005-0000-0000-0000D9480000}"/>
    <cellStyle name="Normal 21 3 5 5" xfId="18662" xr:uid="{00000000-0005-0000-0000-0000DA480000}"/>
    <cellStyle name="Normal 21 3 5 5 2" xfId="18663" xr:uid="{00000000-0005-0000-0000-0000DB480000}"/>
    <cellStyle name="Normal 21 3 5 6" xfId="18664" xr:uid="{00000000-0005-0000-0000-0000DC480000}"/>
    <cellStyle name="Normal 21 3 5 6 2" xfId="18665" xr:uid="{00000000-0005-0000-0000-0000DD480000}"/>
    <cellStyle name="Normal 21 3 5 7" xfId="18666" xr:uid="{00000000-0005-0000-0000-0000DE480000}"/>
    <cellStyle name="Normal 21 3 5 7 2" xfId="18667" xr:uid="{00000000-0005-0000-0000-0000DF480000}"/>
    <cellStyle name="Normal 21 3 5 8" xfId="18668" xr:uid="{00000000-0005-0000-0000-0000E0480000}"/>
    <cellStyle name="Normal 21 3 5 8 2" xfId="18669" xr:uid="{00000000-0005-0000-0000-0000E1480000}"/>
    <cellStyle name="Normal 21 3 6" xfId="18670" xr:uid="{00000000-0005-0000-0000-0000E2480000}"/>
    <cellStyle name="Normal 21 3 6 2" xfId="18671" xr:uid="{00000000-0005-0000-0000-0000E3480000}"/>
    <cellStyle name="Normal 21 3 6 2 2" xfId="18672" xr:uid="{00000000-0005-0000-0000-0000E4480000}"/>
    <cellStyle name="Normal 21 3 6 3" xfId="18673" xr:uid="{00000000-0005-0000-0000-0000E5480000}"/>
    <cellStyle name="Normal 21 3 6 3 2" xfId="18674" xr:uid="{00000000-0005-0000-0000-0000E6480000}"/>
    <cellStyle name="Normal 21 3 6 4" xfId="18675" xr:uid="{00000000-0005-0000-0000-0000E7480000}"/>
    <cellStyle name="Normal 21 3 6 4 2" xfId="18676" xr:uid="{00000000-0005-0000-0000-0000E8480000}"/>
    <cellStyle name="Normal 21 3 6 4 2 2" xfId="18677" xr:uid="{00000000-0005-0000-0000-0000E9480000}"/>
    <cellStyle name="Normal 21 3 6 4 3" xfId="18678" xr:uid="{00000000-0005-0000-0000-0000EA480000}"/>
    <cellStyle name="Normal 21 3 6 4 3 2" xfId="18679" xr:uid="{00000000-0005-0000-0000-0000EB480000}"/>
    <cellStyle name="Normal 21 3 6 4 3 2 2" xfId="18680" xr:uid="{00000000-0005-0000-0000-0000EC480000}"/>
    <cellStyle name="Normal 21 3 6 4 3 3" xfId="18681" xr:uid="{00000000-0005-0000-0000-0000ED480000}"/>
    <cellStyle name="Normal 21 3 6 4 3 3 2" xfId="18682" xr:uid="{00000000-0005-0000-0000-0000EE480000}"/>
    <cellStyle name="Normal 21 3 6 4 3 3 2 2" xfId="18683" xr:uid="{00000000-0005-0000-0000-0000EF480000}"/>
    <cellStyle name="Normal 21 3 6 4 3 3 3" xfId="18684" xr:uid="{00000000-0005-0000-0000-0000F0480000}"/>
    <cellStyle name="Normal 21 3 6 4 3 3 3 2" xfId="18685" xr:uid="{00000000-0005-0000-0000-0000F1480000}"/>
    <cellStyle name="Normal 21 3 6 4 3 3 3 2 2" xfId="18686" xr:uid="{00000000-0005-0000-0000-0000F2480000}"/>
    <cellStyle name="Normal 21 3 6 4 3 3 3 3" xfId="18687" xr:uid="{00000000-0005-0000-0000-0000F3480000}"/>
    <cellStyle name="Normal 21 3 6 4 3 3 3 3 2" xfId="18688" xr:uid="{00000000-0005-0000-0000-0000F4480000}"/>
    <cellStyle name="Normal 21 3 6 4 3 3 3 3 2 2" xfId="18689" xr:uid="{00000000-0005-0000-0000-0000F5480000}"/>
    <cellStyle name="Normal 21 3 6 4 3 3 3 3 3" xfId="18690" xr:uid="{00000000-0005-0000-0000-0000F6480000}"/>
    <cellStyle name="Normal 21 3 6 4 3 3 3 4" xfId="18691" xr:uid="{00000000-0005-0000-0000-0000F7480000}"/>
    <cellStyle name="Normal 21 3 6 4 3 3 4" xfId="18692" xr:uid="{00000000-0005-0000-0000-0000F8480000}"/>
    <cellStyle name="Normal 21 3 6 4 3 3 4 2" xfId="18693" xr:uid="{00000000-0005-0000-0000-0000F9480000}"/>
    <cellStyle name="Normal 21 3 6 4 3 3 5" xfId="18694" xr:uid="{00000000-0005-0000-0000-0000FA480000}"/>
    <cellStyle name="Normal 21 3 6 4 3 4" xfId="18695" xr:uid="{00000000-0005-0000-0000-0000FB480000}"/>
    <cellStyle name="Normal 21 3 6 4 3 4 2" xfId="18696" xr:uid="{00000000-0005-0000-0000-0000FC480000}"/>
    <cellStyle name="Normal 21 3 6 4 3 5" xfId="18697" xr:uid="{00000000-0005-0000-0000-0000FD480000}"/>
    <cellStyle name="Normal 21 3 6 4 3 5 2" xfId="18698" xr:uid="{00000000-0005-0000-0000-0000FE480000}"/>
    <cellStyle name="Normal 21 3 6 4 3 6" xfId="18699" xr:uid="{00000000-0005-0000-0000-0000FF480000}"/>
    <cellStyle name="Normal 21 3 6 4 4" xfId="18700" xr:uid="{00000000-0005-0000-0000-000000490000}"/>
    <cellStyle name="Normal 21 3 6 4 4 2" xfId="18701" xr:uid="{00000000-0005-0000-0000-000001490000}"/>
    <cellStyle name="Normal 21 3 6 4 5" xfId="18702" xr:uid="{00000000-0005-0000-0000-000002490000}"/>
    <cellStyle name="Normal 21 3 6 4 5 2" xfId="18703" xr:uid="{00000000-0005-0000-0000-000003490000}"/>
    <cellStyle name="Normal 21 3 6 4 6" xfId="18704" xr:uid="{00000000-0005-0000-0000-000004490000}"/>
    <cellStyle name="Normal 21 3 6 4 6 2" xfId="18705" xr:uid="{00000000-0005-0000-0000-000005490000}"/>
    <cellStyle name="Normal 21 3 6 4 7" xfId="18706" xr:uid="{00000000-0005-0000-0000-000006490000}"/>
    <cellStyle name="Normal 21 3 6 5" xfId="18707" xr:uid="{00000000-0005-0000-0000-000007490000}"/>
    <cellStyle name="Normal 21 3 6 5 2" xfId="18708" xr:uid="{00000000-0005-0000-0000-000008490000}"/>
    <cellStyle name="Normal 21 3 6 6" xfId="18709" xr:uid="{00000000-0005-0000-0000-000009490000}"/>
    <cellStyle name="Normal 21 3 6 6 2" xfId="18710" xr:uid="{00000000-0005-0000-0000-00000A490000}"/>
    <cellStyle name="Normal 21 3 6 7" xfId="18711" xr:uid="{00000000-0005-0000-0000-00000B490000}"/>
    <cellStyle name="Normal 21 3 6 7 2" xfId="18712" xr:uid="{00000000-0005-0000-0000-00000C490000}"/>
    <cellStyle name="Normal 21 3 6 8" xfId="18713" xr:uid="{00000000-0005-0000-0000-00000D490000}"/>
    <cellStyle name="Normal 21 3 6 8 2" xfId="18714" xr:uid="{00000000-0005-0000-0000-00000E490000}"/>
    <cellStyle name="Normal 21 3 6 9" xfId="18715" xr:uid="{00000000-0005-0000-0000-00000F490000}"/>
    <cellStyle name="Normal 21 3 7" xfId="18716" xr:uid="{00000000-0005-0000-0000-000010490000}"/>
    <cellStyle name="Normal 21 4" xfId="18717" xr:uid="{00000000-0005-0000-0000-000011490000}"/>
    <cellStyle name="Normal 21 4 2" xfId="18718" xr:uid="{00000000-0005-0000-0000-000012490000}"/>
    <cellStyle name="Normal 21 4 2 2" xfId="18719" xr:uid="{00000000-0005-0000-0000-000013490000}"/>
    <cellStyle name="Normal 21 4 3" xfId="18720" xr:uid="{00000000-0005-0000-0000-000014490000}"/>
    <cellStyle name="Normal 21 5" xfId="18721" xr:uid="{00000000-0005-0000-0000-000015490000}"/>
    <cellStyle name="Normal 21 5 2" xfId="18722" xr:uid="{00000000-0005-0000-0000-000016490000}"/>
    <cellStyle name="Normal 21 5 2 2" xfId="18723" xr:uid="{00000000-0005-0000-0000-000017490000}"/>
    <cellStyle name="Normal 21 5 2 2 2" xfId="18724" xr:uid="{00000000-0005-0000-0000-000018490000}"/>
    <cellStyle name="Normal 21 5 2 3" xfId="18725" xr:uid="{00000000-0005-0000-0000-000019490000}"/>
    <cellStyle name="Normal 21 5 2 3 2" xfId="18726" xr:uid="{00000000-0005-0000-0000-00001A490000}"/>
    <cellStyle name="Normal 21 5 2 4" xfId="18727" xr:uid="{00000000-0005-0000-0000-00001B490000}"/>
    <cellStyle name="Normal 21 5 2 4 2" xfId="18728" xr:uid="{00000000-0005-0000-0000-00001C490000}"/>
    <cellStyle name="Normal 21 5 2 5" xfId="18729" xr:uid="{00000000-0005-0000-0000-00001D490000}"/>
    <cellStyle name="Normal 21 5 3" xfId="18730" xr:uid="{00000000-0005-0000-0000-00001E490000}"/>
    <cellStyle name="Normal 21 5 3 2" xfId="18731" xr:uid="{00000000-0005-0000-0000-00001F490000}"/>
    <cellStyle name="Normal 21 5 4" xfId="18732" xr:uid="{00000000-0005-0000-0000-000020490000}"/>
    <cellStyle name="Normal 21 6" xfId="18733" xr:uid="{00000000-0005-0000-0000-000021490000}"/>
    <cellStyle name="Normal 21 6 2" xfId="18734" xr:uid="{00000000-0005-0000-0000-000022490000}"/>
    <cellStyle name="Normal 21 7" xfId="18735" xr:uid="{00000000-0005-0000-0000-000023490000}"/>
    <cellStyle name="Normal 21 7 2" xfId="18736" xr:uid="{00000000-0005-0000-0000-000024490000}"/>
    <cellStyle name="Normal 21 8" xfId="18737" xr:uid="{00000000-0005-0000-0000-000025490000}"/>
    <cellStyle name="Normal 21 9" xfId="18738" xr:uid="{00000000-0005-0000-0000-000026490000}"/>
    <cellStyle name="Normal 22" xfId="18739" xr:uid="{00000000-0005-0000-0000-000027490000}"/>
    <cellStyle name="Normal 22 2" xfId="18740" xr:uid="{00000000-0005-0000-0000-000028490000}"/>
    <cellStyle name="Normal 22 2 2" xfId="18741" xr:uid="{00000000-0005-0000-0000-000029490000}"/>
    <cellStyle name="Normal 23" xfId="18742" xr:uid="{00000000-0005-0000-0000-00002A490000}"/>
    <cellStyle name="Normal 23 2" xfId="18743" xr:uid="{00000000-0005-0000-0000-00002B490000}"/>
    <cellStyle name="Normal 23 2 2" xfId="18744" xr:uid="{00000000-0005-0000-0000-00002C490000}"/>
    <cellStyle name="Normal 24" xfId="18745" xr:uid="{00000000-0005-0000-0000-00002D490000}"/>
    <cellStyle name="Normal 24 2" xfId="18746" xr:uid="{00000000-0005-0000-0000-00002E490000}"/>
    <cellStyle name="Normal 24 3" xfId="18747" xr:uid="{00000000-0005-0000-0000-00002F490000}"/>
    <cellStyle name="Normal 25" xfId="18748" xr:uid="{00000000-0005-0000-0000-000030490000}"/>
    <cellStyle name="Normal 25 2" xfId="18749" xr:uid="{00000000-0005-0000-0000-000031490000}"/>
    <cellStyle name="Normal 25 3" xfId="18750" xr:uid="{00000000-0005-0000-0000-000032490000}"/>
    <cellStyle name="Normal 26" xfId="18751" xr:uid="{00000000-0005-0000-0000-000033490000}"/>
    <cellStyle name="Normal 26 2" xfId="18752" xr:uid="{00000000-0005-0000-0000-000034490000}"/>
    <cellStyle name="Normal 26 3" xfId="18753" xr:uid="{00000000-0005-0000-0000-000035490000}"/>
    <cellStyle name="Normal 27" xfId="18754" xr:uid="{00000000-0005-0000-0000-000036490000}"/>
    <cellStyle name="Normal 27 2" xfId="18755" xr:uid="{00000000-0005-0000-0000-000037490000}"/>
    <cellStyle name="Normal 27 2 2" xfId="18756" xr:uid="{00000000-0005-0000-0000-000038490000}"/>
    <cellStyle name="Normal 27 3" xfId="18757" xr:uid="{00000000-0005-0000-0000-000039490000}"/>
    <cellStyle name="Normal 28" xfId="18758" xr:uid="{00000000-0005-0000-0000-00003A490000}"/>
    <cellStyle name="Normal 28 2" xfId="18759" xr:uid="{00000000-0005-0000-0000-00003B490000}"/>
    <cellStyle name="Normal 28 2 2" xfId="18760" xr:uid="{00000000-0005-0000-0000-00003C490000}"/>
    <cellStyle name="Normal 289" xfId="18761" xr:uid="{00000000-0005-0000-0000-00003D490000}"/>
    <cellStyle name="Normal 29" xfId="18762" xr:uid="{00000000-0005-0000-0000-00003E490000}"/>
    <cellStyle name="Normal 29 2" xfId="18763" xr:uid="{00000000-0005-0000-0000-00003F490000}"/>
    <cellStyle name="Normal 29 2 2" xfId="18764" xr:uid="{00000000-0005-0000-0000-000040490000}"/>
    <cellStyle name="Normal 291" xfId="18765" xr:uid="{00000000-0005-0000-0000-000041490000}"/>
    <cellStyle name="Normal 3" xfId="18766" xr:uid="{00000000-0005-0000-0000-000042490000}"/>
    <cellStyle name="Normal 3 10" xfId="18767" xr:uid="{00000000-0005-0000-0000-000043490000}"/>
    <cellStyle name="Normal 3 11" xfId="18768" xr:uid="{00000000-0005-0000-0000-000044490000}"/>
    <cellStyle name="Normal 3 12" xfId="18769" xr:uid="{00000000-0005-0000-0000-000045490000}"/>
    <cellStyle name="Normal 3 13" xfId="18770" xr:uid="{00000000-0005-0000-0000-000046490000}"/>
    <cellStyle name="Normal 3 13 2" xfId="18771" xr:uid="{00000000-0005-0000-0000-000047490000}"/>
    <cellStyle name="Normal 3 14" xfId="18772" xr:uid="{00000000-0005-0000-0000-000048490000}"/>
    <cellStyle name="Normal 3 14 2" xfId="18773" xr:uid="{00000000-0005-0000-0000-000049490000}"/>
    <cellStyle name="Normal 3 14 3" xfId="18774" xr:uid="{00000000-0005-0000-0000-00004A490000}"/>
    <cellStyle name="Normal 3 15" xfId="18775" xr:uid="{00000000-0005-0000-0000-00004B490000}"/>
    <cellStyle name="Normal 3 2" xfId="15" xr:uid="{00000000-0005-0000-0000-00004C490000}"/>
    <cellStyle name="Normal 3 2 10" xfId="18776" xr:uid="{00000000-0005-0000-0000-00004D490000}"/>
    <cellStyle name="Normal 3 2 10 2" xfId="18777" xr:uid="{00000000-0005-0000-0000-00004E490000}"/>
    <cellStyle name="Normal 3 2 11" xfId="18778" xr:uid="{00000000-0005-0000-0000-00004F490000}"/>
    <cellStyle name="Normal 3 2 11 2" xfId="18779" xr:uid="{00000000-0005-0000-0000-000050490000}"/>
    <cellStyle name="Normal 3 2 12" xfId="18780" xr:uid="{00000000-0005-0000-0000-000051490000}"/>
    <cellStyle name="Normal 3 2 12 2" xfId="18781" xr:uid="{00000000-0005-0000-0000-000052490000}"/>
    <cellStyle name="Normal 3 2 13" xfId="18782" xr:uid="{00000000-0005-0000-0000-000053490000}"/>
    <cellStyle name="Normal 3 2 14" xfId="18783" xr:uid="{00000000-0005-0000-0000-000054490000}"/>
    <cellStyle name="Normal 3 2 14 2" xfId="18784" xr:uid="{00000000-0005-0000-0000-000055490000}"/>
    <cellStyle name="Normal 3 2 15" xfId="18785" xr:uid="{00000000-0005-0000-0000-000056490000}"/>
    <cellStyle name="Normal 3 2 16" xfId="18786" xr:uid="{00000000-0005-0000-0000-000057490000}"/>
    <cellStyle name="Normal 3 2 2" xfId="18787" xr:uid="{00000000-0005-0000-0000-000058490000}"/>
    <cellStyle name="Normal 3 2 2 2" xfId="18788" xr:uid="{00000000-0005-0000-0000-000059490000}"/>
    <cellStyle name="Normal 3 2 2 2 2" xfId="18789" xr:uid="{00000000-0005-0000-0000-00005A490000}"/>
    <cellStyle name="Normal 3 2 2 3" xfId="18790" xr:uid="{00000000-0005-0000-0000-00005B490000}"/>
    <cellStyle name="Normal 3 2 2 3 2" xfId="18791" xr:uid="{00000000-0005-0000-0000-00005C490000}"/>
    <cellStyle name="Normal 3 2 2 4" xfId="18792" xr:uid="{00000000-0005-0000-0000-00005D490000}"/>
    <cellStyle name="Normal 3 2 3" xfId="18793" xr:uid="{00000000-0005-0000-0000-00005E490000}"/>
    <cellStyle name="Normal 3 2 3 2" xfId="18794" xr:uid="{00000000-0005-0000-0000-00005F490000}"/>
    <cellStyle name="Normal 3 2 3 2 2" xfId="18795" xr:uid="{00000000-0005-0000-0000-000060490000}"/>
    <cellStyle name="Normal 3 2 3 3" xfId="18796" xr:uid="{00000000-0005-0000-0000-000061490000}"/>
    <cellStyle name="Normal 3 2 3 3 2" xfId="18797" xr:uid="{00000000-0005-0000-0000-000062490000}"/>
    <cellStyle name="Normal 3 2 3 4" xfId="18798" xr:uid="{00000000-0005-0000-0000-000063490000}"/>
    <cellStyle name="Normal 3 2 4" xfId="18799" xr:uid="{00000000-0005-0000-0000-000064490000}"/>
    <cellStyle name="Normal 3 2 4 2" xfId="18800" xr:uid="{00000000-0005-0000-0000-000065490000}"/>
    <cellStyle name="Normal 3 2 4 3" xfId="18801" xr:uid="{00000000-0005-0000-0000-000066490000}"/>
    <cellStyle name="Normal 3 2 5" xfId="18802" xr:uid="{00000000-0005-0000-0000-000067490000}"/>
    <cellStyle name="Normal 3 2 5 2" xfId="18803" xr:uid="{00000000-0005-0000-0000-000068490000}"/>
    <cellStyle name="Normal 3 2 5 3" xfId="18804" xr:uid="{00000000-0005-0000-0000-000069490000}"/>
    <cellStyle name="Normal 3 2 6" xfId="18805" xr:uid="{00000000-0005-0000-0000-00006A490000}"/>
    <cellStyle name="Normal 3 2 6 2" xfId="18806" xr:uid="{00000000-0005-0000-0000-00006B490000}"/>
    <cellStyle name="Normal 3 2 7" xfId="18807" xr:uid="{00000000-0005-0000-0000-00006C490000}"/>
    <cellStyle name="Normal 3 2 7 2" xfId="18808" xr:uid="{00000000-0005-0000-0000-00006D490000}"/>
    <cellStyle name="Normal 3 2 8" xfId="18809" xr:uid="{00000000-0005-0000-0000-00006E490000}"/>
    <cellStyle name="Normal 3 2 8 2" xfId="18810" xr:uid="{00000000-0005-0000-0000-00006F490000}"/>
    <cellStyle name="Normal 3 2 9" xfId="18811" xr:uid="{00000000-0005-0000-0000-000070490000}"/>
    <cellStyle name="Normal 3 2 9 2" xfId="18812" xr:uid="{00000000-0005-0000-0000-000071490000}"/>
    <cellStyle name="Normal 3 3" xfId="18813" xr:uid="{00000000-0005-0000-0000-000072490000}"/>
    <cellStyle name="Normal 3 3 10" xfId="18814" xr:uid="{00000000-0005-0000-0000-000073490000}"/>
    <cellStyle name="Normal 3 3 10 2" xfId="18815" xr:uid="{00000000-0005-0000-0000-000074490000}"/>
    <cellStyle name="Normal 3 3 11" xfId="18816" xr:uid="{00000000-0005-0000-0000-000075490000}"/>
    <cellStyle name="Normal 3 3 11 2" xfId="18817" xr:uid="{00000000-0005-0000-0000-000076490000}"/>
    <cellStyle name="Normal 3 3 12" xfId="18818" xr:uid="{00000000-0005-0000-0000-000077490000}"/>
    <cellStyle name="Normal 3 3 12 2" xfId="18819" xr:uid="{00000000-0005-0000-0000-000078490000}"/>
    <cellStyle name="Normal 3 3 13" xfId="18820" xr:uid="{00000000-0005-0000-0000-000079490000}"/>
    <cellStyle name="Normal 3 3 14" xfId="18821" xr:uid="{00000000-0005-0000-0000-00007A490000}"/>
    <cellStyle name="Normal 3 3 15" xfId="18822" xr:uid="{00000000-0005-0000-0000-00007B490000}"/>
    <cellStyle name="Normal 3 3 2" xfId="18823" xr:uid="{00000000-0005-0000-0000-00007C490000}"/>
    <cellStyle name="Normal 3 3 2 2" xfId="18824" xr:uid="{00000000-0005-0000-0000-00007D490000}"/>
    <cellStyle name="Normal 3 3 2 2 2" xfId="18825" xr:uid="{00000000-0005-0000-0000-00007E490000}"/>
    <cellStyle name="Normal 3 3 2 2 3" xfId="18826" xr:uid="{00000000-0005-0000-0000-00007F490000}"/>
    <cellStyle name="Normal 3 3 2 2 3 2" xfId="18827" xr:uid="{00000000-0005-0000-0000-000080490000}"/>
    <cellStyle name="Normal 3 3 2 2 4" xfId="18828" xr:uid="{00000000-0005-0000-0000-000081490000}"/>
    <cellStyle name="Normal 3 3 2 2 4 2" xfId="18829" xr:uid="{00000000-0005-0000-0000-000082490000}"/>
    <cellStyle name="Normal 3 3 2 3" xfId="18830" xr:uid="{00000000-0005-0000-0000-000083490000}"/>
    <cellStyle name="Normal 3 3 2 3 2" xfId="18831" xr:uid="{00000000-0005-0000-0000-000084490000}"/>
    <cellStyle name="Normal 3 3 2 4" xfId="18832" xr:uid="{00000000-0005-0000-0000-000085490000}"/>
    <cellStyle name="Normal 3 3 2 4 2" xfId="18833" xr:uid="{00000000-0005-0000-0000-000086490000}"/>
    <cellStyle name="Normal 3 3 2 5" xfId="18834" xr:uid="{00000000-0005-0000-0000-000087490000}"/>
    <cellStyle name="Normal 3 3 3" xfId="18835" xr:uid="{00000000-0005-0000-0000-000088490000}"/>
    <cellStyle name="Normal 3 3 3 2" xfId="18836" xr:uid="{00000000-0005-0000-0000-000089490000}"/>
    <cellStyle name="Normal 3 3 3 2 2" xfId="18837" xr:uid="{00000000-0005-0000-0000-00008A490000}"/>
    <cellStyle name="Normal 3 3 3 2 2 2" xfId="18838" xr:uid="{00000000-0005-0000-0000-00008B490000}"/>
    <cellStyle name="Normal 3 3 3 2 3" xfId="18839" xr:uid="{00000000-0005-0000-0000-00008C490000}"/>
    <cellStyle name="Normal 3 3 3 2 4" xfId="18840" xr:uid="{00000000-0005-0000-0000-00008D490000}"/>
    <cellStyle name="Normal 3 3 3 2 5" xfId="18841" xr:uid="{00000000-0005-0000-0000-00008E490000}"/>
    <cellStyle name="Normal 3 3 3 3" xfId="18842" xr:uid="{00000000-0005-0000-0000-00008F490000}"/>
    <cellStyle name="Normal 3 3 3 3 2" xfId="18843" xr:uid="{00000000-0005-0000-0000-000090490000}"/>
    <cellStyle name="Normal 3 3 3 4" xfId="18844" xr:uid="{00000000-0005-0000-0000-000091490000}"/>
    <cellStyle name="Normal 3 3 3 4 2" xfId="18845" xr:uid="{00000000-0005-0000-0000-000092490000}"/>
    <cellStyle name="Normal 3 3 4" xfId="18846" xr:uid="{00000000-0005-0000-0000-000093490000}"/>
    <cellStyle name="Normal 3 3 4 2" xfId="18847" xr:uid="{00000000-0005-0000-0000-000094490000}"/>
    <cellStyle name="Normal 3 3 5" xfId="18848" xr:uid="{00000000-0005-0000-0000-000095490000}"/>
    <cellStyle name="Normal 3 3 5 2" xfId="18849" xr:uid="{00000000-0005-0000-0000-000096490000}"/>
    <cellStyle name="Normal 3 3 6" xfId="18850" xr:uid="{00000000-0005-0000-0000-000097490000}"/>
    <cellStyle name="Normal 3 3 6 2" xfId="18851" xr:uid="{00000000-0005-0000-0000-000098490000}"/>
    <cellStyle name="Normal 3 3 7" xfId="18852" xr:uid="{00000000-0005-0000-0000-000099490000}"/>
    <cellStyle name="Normal 3 3 7 2" xfId="18853" xr:uid="{00000000-0005-0000-0000-00009A490000}"/>
    <cellStyle name="Normal 3 3 8" xfId="18854" xr:uid="{00000000-0005-0000-0000-00009B490000}"/>
    <cellStyle name="Normal 3 3 8 2" xfId="18855" xr:uid="{00000000-0005-0000-0000-00009C490000}"/>
    <cellStyle name="Normal 3 3 9" xfId="18856" xr:uid="{00000000-0005-0000-0000-00009D490000}"/>
    <cellStyle name="Normal 3 3 9 2" xfId="18857" xr:uid="{00000000-0005-0000-0000-00009E490000}"/>
    <cellStyle name="Normal 3 4" xfId="18858" xr:uid="{00000000-0005-0000-0000-00009F490000}"/>
    <cellStyle name="Normal 3 4 2" xfId="18859" xr:uid="{00000000-0005-0000-0000-0000A0490000}"/>
    <cellStyle name="Normal 3 4 2 2" xfId="18860" xr:uid="{00000000-0005-0000-0000-0000A1490000}"/>
    <cellStyle name="Normal 3 4 2 3" xfId="18861" xr:uid="{00000000-0005-0000-0000-0000A2490000}"/>
    <cellStyle name="Normal 3 4 3" xfId="18862" xr:uid="{00000000-0005-0000-0000-0000A3490000}"/>
    <cellStyle name="Normal 3 4 3 2" xfId="18863" xr:uid="{00000000-0005-0000-0000-0000A4490000}"/>
    <cellStyle name="Normal 3 4 4" xfId="18864" xr:uid="{00000000-0005-0000-0000-0000A5490000}"/>
    <cellStyle name="Normal 3 4 4 2" xfId="18865" xr:uid="{00000000-0005-0000-0000-0000A6490000}"/>
    <cellStyle name="Normal 3 5" xfId="18866" xr:uid="{00000000-0005-0000-0000-0000A7490000}"/>
    <cellStyle name="Normal 3 5 2" xfId="18867" xr:uid="{00000000-0005-0000-0000-0000A8490000}"/>
    <cellStyle name="Normal 3 5 2 2" xfId="18868" xr:uid="{00000000-0005-0000-0000-0000A9490000}"/>
    <cellStyle name="Normal 3 6" xfId="18869" xr:uid="{00000000-0005-0000-0000-0000AA490000}"/>
    <cellStyle name="Normal 3 6 2" xfId="18870" xr:uid="{00000000-0005-0000-0000-0000AB490000}"/>
    <cellStyle name="Normal 3 6 2 2" xfId="18871" xr:uid="{00000000-0005-0000-0000-0000AC490000}"/>
    <cellStyle name="Normal 3 7" xfId="18872" xr:uid="{00000000-0005-0000-0000-0000AD490000}"/>
    <cellStyle name="Normal 3 7 2" xfId="18873" xr:uid="{00000000-0005-0000-0000-0000AE490000}"/>
    <cellStyle name="Normal 3 7 2 2" xfId="18874" xr:uid="{00000000-0005-0000-0000-0000AF490000}"/>
    <cellStyle name="Normal 3 7 3" xfId="18875" xr:uid="{00000000-0005-0000-0000-0000B0490000}"/>
    <cellStyle name="Normal 3 8" xfId="18876" xr:uid="{00000000-0005-0000-0000-0000B1490000}"/>
    <cellStyle name="Normal 3 8 2" xfId="18877" xr:uid="{00000000-0005-0000-0000-0000B2490000}"/>
    <cellStyle name="Normal 3 8 3" xfId="18878" xr:uid="{00000000-0005-0000-0000-0000B3490000}"/>
    <cellStyle name="Normal 3 9" xfId="18879" xr:uid="{00000000-0005-0000-0000-0000B4490000}"/>
    <cellStyle name="Normal 3 9 2" xfId="18880" xr:uid="{00000000-0005-0000-0000-0000B5490000}"/>
    <cellStyle name="Normal 30" xfId="18881" xr:uid="{00000000-0005-0000-0000-0000B6490000}"/>
    <cellStyle name="Normal 30 2" xfId="18882" xr:uid="{00000000-0005-0000-0000-0000B7490000}"/>
    <cellStyle name="Normal 30 2 2" xfId="18883" xr:uid="{00000000-0005-0000-0000-0000B8490000}"/>
    <cellStyle name="Normal 30 3" xfId="18884" xr:uid="{00000000-0005-0000-0000-0000B9490000}"/>
    <cellStyle name="Normal 31" xfId="18885" xr:uid="{00000000-0005-0000-0000-0000BA490000}"/>
    <cellStyle name="Normal 31 2" xfId="18886" xr:uid="{00000000-0005-0000-0000-0000BB490000}"/>
    <cellStyle name="Normal 31 2 2" xfId="18887" xr:uid="{00000000-0005-0000-0000-0000BC490000}"/>
    <cellStyle name="Normal 32" xfId="18888" xr:uid="{00000000-0005-0000-0000-0000BD490000}"/>
    <cellStyle name="Normal 32 2" xfId="18889" xr:uid="{00000000-0005-0000-0000-0000BE490000}"/>
    <cellStyle name="Normal 32 2 2" xfId="18890" xr:uid="{00000000-0005-0000-0000-0000BF490000}"/>
    <cellStyle name="Normal 33" xfId="18891" xr:uid="{00000000-0005-0000-0000-0000C0490000}"/>
    <cellStyle name="Normal 34" xfId="18892" xr:uid="{00000000-0005-0000-0000-0000C1490000}"/>
    <cellStyle name="Normal 35" xfId="18893" xr:uid="{00000000-0005-0000-0000-0000C2490000}"/>
    <cellStyle name="Normal 35 2" xfId="18894" xr:uid="{00000000-0005-0000-0000-0000C3490000}"/>
    <cellStyle name="Normal 35 2 2" xfId="18895" xr:uid="{00000000-0005-0000-0000-0000C4490000}"/>
    <cellStyle name="Normal 35 3" xfId="18896" xr:uid="{00000000-0005-0000-0000-0000C5490000}"/>
    <cellStyle name="Normal 36" xfId="18897" xr:uid="{00000000-0005-0000-0000-0000C6490000}"/>
    <cellStyle name="Normal 37" xfId="18898" xr:uid="{00000000-0005-0000-0000-0000C7490000}"/>
    <cellStyle name="Normal 38" xfId="18899" xr:uid="{00000000-0005-0000-0000-0000C8490000}"/>
    <cellStyle name="Normal 38 2" xfId="18900" xr:uid="{00000000-0005-0000-0000-0000C9490000}"/>
    <cellStyle name="Normal 38 2 2" xfId="18901" xr:uid="{00000000-0005-0000-0000-0000CA490000}"/>
    <cellStyle name="Normal 38 3" xfId="18902" xr:uid="{00000000-0005-0000-0000-0000CB490000}"/>
    <cellStyle name="Normal 39" xfId="18903" xr:uid="{00000000-0005-0000-0000-0000CC490000}"/>
    <cellStyle name="Normal 4" xfId="18904" xr:uid="{00000000-0005-0000-0000-0000CD490000}"/>
    <cellStyle name="Normal 4 10" xfId="18905" xr:uid="{00000000-0005-0000-0000-0000CE490000}"/>
    <cellStyle name="Normal 4 2" xfId="14" xr:uid="{00000000-0005-0000-0000-0000CF490000}"/>
    <cellStyle name="Normal 4 2 2" xfId="18906" xr:uid="{00000000-0005-0000-0000-0000D0490000}"/>
    <cellStyle name="Normal 4 2 2 2" xfId="18907" xr:uid="{00000000-0005-0000-0000-0000D1490000}"/>
    <cellStyle name="Normal 4 2 2 3" xfId="18908" xr:uid="{00000000-0005-0000-0000-0000D2490000}"/>
    <cellStyle name="Normal 4 2 2 3 2" xfId="18909" xr:uid="{00000000-0005-0000-0000-0000D3490000}"/>
    <cellStyle name="Normal 4 2 2 4" xfId="18910" xr:uid="{00000000-0005-0000-0000-0000D4490000}"/>
    <cellStyle name="Normal 4 2 2 4 2" xfId="18911" xr:uid="{00000000-0005-0000-0000-0000D5490000}"/>
    <cellStyle name="Normal 4 2 2 5" xfId="18912" xr:uid="{00000000-0005-0000-0000-0000D6490000}"/>
    <cellStyle name="Normal 4 2 2 5 2" xfId="18913" xr:uid="{00000000-0005-0000-0000-0000D7490000}"/>
    <cellStyle name="Normal 4 2 2 6" xfId="18914" xr:uid="{00000000-0005-0000-0000-0000D8490000}"/>
    <cellStyle name="Normal 4 2 2 6 2" xfId="18915" xr:uid="{00000000-0005-0000-0000-0000D9490000}"/>
    <cellStyle name="Normal 4 2 2 7" xfId="18916" xr:uid="{00000000-0005-0000-0000-0000DA490000}"/>
    <cellStyle name="Normal 4 2 3" xfId="18917" xr:uid="{00000000-0005-0000-0000-0000DB490000}"/>
    <cellStyle name="Normal 4 2 3 2" xfId="18918" xr:uid="{00000000-0005-0000-0000-0000DC490000}"/>
    <cellStyle name="Normal 4 2 3 3" xfId="18919" xr:uid="{00000000-0005-0000-0000-0000DD490000}"/>
    <cellStyle name="Normal 4 2 3 4" xfId="18920" xr:uid="{00000000-0005-0000-0000-0000DE490000}"/>
    <cellStyle name="Normal 4 2 4" xfId="18921" xr:uid="{00000000-0005-0000-0000-0000DF490000}"/>
    <cellStyle name="Normal 4 2 5" xfId="18922" xr:uid="{00000000-0005-0000-0000-0000E0490000}"/>
    <cellStyle name="Normal 4 2 5 2" xfId="18923" xr:uid="{00000000-0005-0000-0000-0000E1490000}"/>
    <cellStyle name="Normal 4 2 6" xfId="18924" xr:uid="{00000000-0005-0000-0000-0000E2490000}"/>
    <cellStyle name="Normal 4 2 7" xfId="18925" xr:uid="{00000000-0005-0000-0000-0000E3490000}"/>
    <cellStyle name="Normal 4 2 8" xfId="18926" xr:uid="{00000000-0005-0000-0000-0000E4490000}"/>
    <cellStyle name="Normal 4 2 9" xfId="18927" xr:uid="{00000000-0005-0000-0000-0000E5490000}"/>
    <cellStyle name="Normal 4 3" xfId="16" xr:uid="{00000000-0005-0000-0000-0000E6490000}"/>
    <cellStyle name="Normal 4 3 2" xfId="18928" xr:uid="{00000000-0005-0000-0000-0000E7490000}"/>
    <cellStyle name="Normal 4 3 2 2" xfId="18929" xr:uid="{00000000-0005-0000-0000-0000E8490000}"/>
    <cellStyle name="Normal 4 3 2 3" xfId="18930" xr:uid="{00000000-0005-0000-0000-0000E9490000}"/>
    <cellStyle name="Normal 4 3 2 4" xfId="18931" xr:uid="{00000000-0005-0000-0000-0000EA490000}"/>
    <cellStyle name="Normal 4 3 3" xfId="18932" xr:uid="{00000000-0005-0000-0000-0000EB490000}"/>
    <cellStyle name="Normal 4 3 4" xfId="18933" xr:uid="{00000000-0005-0000-0000-0000EC490000}"/>
    <cellStyle name="Normal 4 3 4 2" xfId="18934" xr:uid="{00000000-0005-0000-0000-0000ED490000}"/>
    <cellStyle name="Normal 4 3 5" xfId="18935" xr:uid="{00000000-0005-0000-0000-0000EE490000}"/>
    <cellStyle name="Normal 4 3 6" xfId="18936" xr:uid="{00000000-0005-0000-0000-0000EF490000}"/>
    <cellStyle name="Normal 4 3 7" xfId="18937" xr:uid="{00000000-0005-0000-0000-0000F0490000}"/>
    <cellStyle name="Normal 4 4" xfId="18938" xr:uid="{00000000-0005-0000-0000-0000F1490000}"/>
    <cellStyle name="Normal 4 4 2" xfId="18939" xr:uid="{00000000-0005-0000-0000-0000F2490000}"/>
    <cellStyle name="Normal 4 4 2 2" xfId="18940" xr:uid="{00000000-0005-0000-0000-0000F3490000}"/>
    <cellStyle name="Normal 4 4 3" xfId="18941" xr:uid="{00000000-0005-0000-0000-0000F4490000}"/>
    <cellStyle name="Normal 4 5" xfId="18942" xr:uid="{00000000-0005-0000-0000-0000F5490000}"/>
    <cellStyle name="Normal 4 5 2" xfId="18943" xr:uid="{00000000-0005-0000-0000-0000F6490000}"/>
    <cellStyle name="Normal 4 5 2 2" xfId="18944" xr:uid="{00000000-0005-0000-0000-0000F7490000}"/>
    <cellStyle name="Normal 4 6" xfId="18945" xr:uid="{00000000-0005-0000-0000-0000F8490000}"/>
    <cellStyle name="Normal 4 7" xfId="18946" xr:uid="{00000000-0005-0000-0000-0000F9490000}"/>
    <cellStyle name="Normal 4 7 2" xfId="18947" xr:uid="{00000000-0005-0000-0000-0000FA490000}"/>
    <cellStyle name="Normal 4 8" xfId="18948" xr:uid="{00000000-0005-0000-0000-0000FB490000}"/>
    <cellStyle name="Normal 4 9" xfId="18949" xr:uid="{00000000-0005-0000-0000-0000FC490000}"/>
    <cellStyle name="Normal 40" xfId="18950" xr:uid="{00000000-0005-0000-0000-0000FD490000}"/>
    <cellStyle name="Normal 41" xfId="18951" xr:uid="{00000000-0005-0000-0000-0000FE490000}"/>
    <cellStyle name="Normal 42" xfId="18952" xr:uid="{00000000-0005-0000-0000-0000FF490000}"/>
    <cellStyle name="Normal 42 2" xfId="18953" xr:uid="{00000000-0005-0000-0000-0000004A0000}"/>
    <cellStyle name="Normal 42 2 2" xfId="18954" xr:uid="{00000000-0005-0000-0000-0000014A0000}"/>
    <cellStyle name="Normal 42 3" xfId="18955" xr:uid="{00000000-0005-0000-0000-0000024A0000}"/>
    <cellStyle name="Normal 43" xfId="18956" xr:uid="{00000000-0005-0000-0000-0000034A0000}"/>
    <cellStyle name="Normal 43 2" xfId="18957" xr:uid="{00000000-0005-0000-0000-0000044A0000}"/>
    <cellStyle name="Normal 43 2 2" xfId="18958" xr:uid="{00000000-0005-0000-0000-0000054A0000}"/>
    <cellStyle name="Normal 43 3" xfId="18959" xr:uid="{00000000-0005-0000-0000-0000064A0000}"/>
    <cellStyle name="Normal 44" xfId="18960" xr:uid="{00000000-0005-0000-0000-0000074A0000}"/>
    <cellStyle name="Normal 45" xfId="18961" xr:uid="{00000000-0005-0000-0000-0000084A0000}"/>
    <cellStyle name="Normal 46" xfId="18962" xr:uid="{00000000-0005-0000-0000-0000094A0000}"/>
    <cellStyle name="Normal 47" xfId="18963" xr:uid="{00000000-0005-0000-0000-00000A4A0000}"/>
    <cellStyle name="Normal 48" xfId="18964" xr:uid="{00000000-0005-0000-0000-00000B4A0000}"/>
    <cellStyle name="Normal 49" xfId="18965" xr:uid="{00000000-0005-0000-0000-00000C4A0000}"/>
    <cellStyle name="Normal 49 2" xfId="18966" xr:uid="{00000000-0005-0000-0000-00000D4A0000}"/>
    <cellStyle name="Normal 49 2 2" xfId="18967" xr:uid="{00000000-0005-0000-0000-00000E4A0000}"/>
    <cellStyle name="Normal 49 3" xfId="18968" xr:uid="{00000000-0005-0000-0000-00000F4A0000}"/>
    <cellStyle name="Normal 5" xfId="18969" xr:uid="{00000000-0005-0000-0000-0000104A0000}"/>
    <cellStyle name="Normal 5 10" xfId="18970" xr:uid="{00000000-0005-0000-0000-0000114A0000}"/>
    <cellStyle name="Normal 5 2" xfId="18971" xr:uid="{00000000-0005-0000-0000-0000124A0000}"/>
    <cellStyle name="Normal 5 2 2" xfId="18972" xr:uid="{00000000-0005-0000-0000-0000134A0000}"/>
    <cellStyle name="Normal 5 2 2 2" xfId="18973" xr:uid="{00000000-0005-0000-0000-0000144A0000}"/>
    <cellStyle name="Normal 5 2 2 2 2" xfId="18974" xr:uid="{00000000-0005-0000-0000-0000154A0000}"/>
    <cellStyle name="Normal 5 2 2 2 3" xfId="18975" xr:uid="{00000000-0005-0000-0000-0000164A0000}"/>
    <cellStyle name="Normal 5 2 2 2 4" xfId="18976" xr:uid="{00000000-0005-0000-0000-0000174A0000}"/>
    <cellStyle name="Normal 5 2 2 3" xfId="18977" xr:uid="{00000000-0005-0000-0000-0000184A0000}"/>
    <cellStyle name="Normal 5 2 2 3 2" xfId="18978" xr:uid="{00000000-0005-0000-0000-0000194A0000}"/>
    <cellStyle name="Normal 5 2 2 4" xfId="18979" xr:uid="{00000000-0005-0000-0000-00001A4A0000}"/>
    <cellStyle name="Normal 5 2 2 4 2" xfId="18980" xr:uid="{00000000-0005-0000-0000-00001B4A0000}"/>
    <cellStyle name="Normal 5 2 2 5" xfId="18981" xr:uid="{00000000-0005-0000-0000-00001C4A0000}"/>
    <cellStyle name="Normal 5 2 2 5 2" xfId="18982" xr:uid="{00000000-0005-0000-0000-00001D4A0000}"/>
    <cellStyle name="Normal 5 2 2 6" xfId="18983" xr:uid="{00000000-0005-0000-0000-00001E4A0000}"/>
    <cellStyle name="Normal 5 2 3" xfId="18984" xr:uid="{00000000-0005-0000-0000-00001F4A0000}"/>
    <cellStyle name="Normal 5 2 3 2" xfId="18985" xr:uid="{00000000-0005-0000-0000-0000204A0000}"/>
    <cellStyle name="Normal 5 2 3 2 2" xfId="18986" xr:uid="{00000000-0005-0000-0000-0000214A0000}"/>
    <cellStyle name="Normal 5 2 3 2 2 2" xfId="18987" xr:uid="{00000000-0005-0000-0000-0000224A0000}"/>
    <cellStyle name="Normal 5 2 3 2 3" xfId="18988" xr:uid="{00000000-0005-0000-0000-0000234A0000}"/>
    <cellStyle name="Normal 5 2 3 2 3 2" xfId="18989" xr:uid="{00000000-0005-0000-0000-0000244A0000}"/>
    <cellStyle name="Normal 5 2 3 2 4" xfId="18990" xr:uid="{00000000-0005-0000-0000-0000254A0000}"/>
    <cellStyle name="Normal 5 2 3 3" xfId="18991" xr:uid="{00000000-0005-0000-0000-0000264A0000}"/>
    <cellStyle name="Normal 5 2 3 4" xfId="18992" xr:uid="{00000000-0005-0000-0000-0000274A0000}"/>
    <cellStyle name="Normal 5 2 3 4 2" xfId="18993" xr:uid="{00000000-0005-0000-0000-0000284A0000}"/>
    <cellStyle name="Normal 5 2 3 5" xfId="18994" xr:uid="{00000000-0005-0000-0000-0000294A0000}"/>
    <cellStyle name="Normal 5 2 3 5 2" xfId="18995" xr:uid="{00000000-0005-0000-0000-00002A4A0000}"/>
    <cellStyle name="Normal 5 2 4" xfId="18996" xr:uid="{00000000-0005-0000-0000-00002B4A0000}"/>
    <cellStyle name="Normal 5 2 5" xfId="18997" xr:uid="{00000000-0005-0000-0000-00002C4A0000}"/>
    <cellStyle name="Normal 5 3" xfId="17" xr:uid="{00000000-0005-0000-0000-00002D4A0000}"/>
    <cellStyle name="Normal 5 3 2" xfId="18998" xr:uid="{00000000-0005-0000-0000-00002E4A0000}"/>
    <cellStyle name="Normal 5 3 2 2" xfId="18999" xr:uid="{00000000-0005-0000-0000-00002F4A0000}"/>
    <cellStyle name="Normal 5 3 2 3" xfId="19000" xr:uid="{00000000-0005-0000-0000-0000304A0000}"/>
    <cellStyle name="Normal 5 3 2 3 2" xfId="19001" xr:uid="{00000000-0005-0000-0000-0000314A0000}"/>
    <cellStyle name="Normal 5 3 2 4" xfId="19002" xr:uid="{00000000-0005-0000-0000-0000324A0000}"/>
    <cellStyle name="Normal 5 3 2 4 2" xfId="19003" xr:uid="{00000000-0005-0000-0000-0000334A0000}"/>
    <cellStyle name="Normal 5 3 3" xfId="19004" xr:uid="{00000000-0005-0000-0000-0000344A0000}"/>
    <cellStyle name="Normal 5 3 3 2" xfId="19005" xr:uid="{00000000-0005-0000-0000-0000354A0000}"/>
    <cellStyle name="Normal 5 3 4" xfId="19006" xr:uid="{00000000-0005-0000-0000-0000364A0000}"/>
    <cellStyle name="Normal 5 3 5" xfId="19007" xr:uid="{00000000-0005-0000-0000-0000374A0000}"/>
    <cellStyle name="Normal 5 3 6" xfId="19008" xr:uid="{00000000-0005-0000-0000-0000384A0000}"/>
    <cellStyle name="Normal 5 3 7" xfId="19009" xr:uid="{00000000-0005-0000-0000-0000394A0000}"/>
    <cellStyle name="Normal 5 4" xfId="19010" xr:uid="{00000000-0005-0000-0000-00003A4A0000}"/>
    <cellStyle name="Normal 5 4 10" xfId="19011" xr:uid="{00000000-0005-0000-0000-00003B4A0000}"/>
    <cellStyle name="Normal 5 4 11" xfId="19012" xr:uid="{00000000-0005-0000-0000-00003C4A0000}"/>
    <cellStyle name="Normal 5 4 12" xfId="19013" xr:uid="{00000000-0005-0000-0000-00003D4A0000}"/>
    <cellStyle name="Normal 5 4 2" xfId="19014" xr:uid="{00000000-0005-0000-0000-00003E4A0000}"/>
    <cellStyle name="Normal 5 4 2 10" xfId="19015" xr:uid="{00000000-0005-0000-0000-00003F4A0000}"/>
    <cellStyle name="Normal 5 4 2 10 2" xfId="19016" xr:uid="{00000000-0005-0000-0000-0000404A0000}"/>
    <cellStyle name="Normal 5 4 2 11" xfId="19017" xr:uid="{00000000-0005-0000-0000-0000414A0000}"/>
    <cellStyle name="Normal 5 4 2 2" xfId="19018" xr:uid="{00000000-0005-0000-0000-0000424A0000}"/>
    <cellStyle name="Normal 5 4 2 2 2" xfId="19019" xr:uid="{00000000-0005-0000-0000-0000434A0000}"/>
    <cellStyle name="Normal 5 4 2 3" xfId="19020" xr:uid="{00000000-0005-0000-0000-0000444A0000}"/>
    <cellStyle name="Normal 5 4 2 3 2" xfId="19021" xr:uid="{00000000-0005-0000-0000-0000454A0000}"/>
    <cellStyle name="Normal 5 4 2 4" xfId="19022" xr:uid="{00000000-0005-0000-0000-0000464A0000}"/>
    <cellStyle name="Normal 5 4 2 4 2" xfId="19023" xr:uid="{00000000-0005-0000-0000-0000474A0000}"/>
    <cellStyle name="Normal 5 4 2 4 2 2" xfId="19024" xr:uid="{00000000-0005-0000-0000-0000484A0000}"/>
    <cellStyle name="Normal 5 4 2 4 3" xfId="19025" xr:uid="{00000000-0005-0000-0000-0000494A0000}"/>
    <cellStyle name="Normal 5 4 2 4 3 2" xfId="19026" xr:uid="{00000000-0005-0000-0000-00004A4A0000}"/>
    <cellStyle name="Normal 5 4 2 4 3 2 2" xfId="19027" xr:uid="{00000000-0005-0000-0000-00004B4A0000}"/>
    <cellStyle name="Normal 5 4 2 4 3 3" xfId="19028" xr:uid="{00000000-0005-0000-0000-00004C4A0000}"/>
    <cellStyle name="Normal 5 4 2 4 3 3 2" xfId="19029" xr:uid="{00000000-0005-0000-0000-00004D4A0000}"/>
    <cellStyle name="Normal 5 4 2 4 3 3 2 2" xfId="19030" xr:uid="{00000000-0005-0000-0000-00004E4A0000}"/>
    <cellStyle name="Normal 5 4 2 4 3 3 3" xfId="19031" xr:uid="{00000000-0005-0000-0000-00004F4A0000}"/>
    <cellStyle name="Normal 5 4 2 4 3 3 3 2" xfId="19032" xr:uid="{00000000-0005-0000-0000-0000504A0000}"/>
    <cellStyle name="Normal 5 4 2 4 3 3 3 2 2" xfId="19033" xr:uid="{00000000-0005-0000-0000-0000514A0000}"/>
    <cellStyle name="Normal 5 4 2 4 3 3 3 3" xfId="19034" xr:uid="{00000000-0005-0000-0000-0000524A0000}"/>
    <cellStyle name="Normal 5 4 2 4 3 3 3 3 2" xfId="19035" xr:uid="{00000000-0005-0000-0000-0000534A0000}"/>
    <cellStyle name="Normal 5 4 2 4 3 3 3 3 2 2" xfId="19036" xr:uid="{00000000-0005-0000-0000-0000544A0000}"/>
    <cellStyle name="Normal 5 4 2 4 3 3 3 3 3" xfId="19037" xr:uid="{00000000-0005-0000-0000-0000554A0000}"/>
    <cellStyle name="Normal 5 4 2 4 3 3 3 4" xfId="19038" xr:uid="{00000000-0005-0000-0000-0000564A0000}"/>
    <cellStyle name="Normal 5 4 2 4 3 3 4" xfId="19039" xr:uid="{00000000-0005-0000-0000-0000574A0000}"/>
    <cellStyle name="Normal 5 4 2 4 3 3 4 2" xfId="19040" xr:uid="{00000000-0005-0000-0000-0000584A0000}"/>
    <cellStyle name="Normal 5 4 2 4 3 3 5" xfId="19041" xr:uid="{00000000-0005-0000-0000-0000594A0000}"/>
    <cellStyle name="Normal 5 4 2 4 3 4" xfId="19042" xr:uid="{00000000-0005-0000-0000-00005A4A0000}"/>
    <cellStyle name="Normal 5 4 2 4 3 4 2" xfId="19043" xr:uid="{00000000-0005-0000-0000-00005B4A0000}"/>
    <cellStyle name="Normal 5 4 2 4 3 5" xfId="19044" xr:uid="{00000000-0005-0000-0000-00005C4A0000}"/>
    <cellStyle name="Normal 5 4 2 4 3 5 2" xfId="19045" xr:uid="{00000000-0005-0000-0000-00005D4A0000}"/>
    <cellStyle name="Normal 5 4 2 4 3 6" xfId="19046" xr:uid="{00000000-0005-0000-0000-00005E4A0000}"/>
    <cellStyle name="Normal 5 4 2 4 4" xfId="19047" xr:uid="{00000000-0005-0000-0000-00005F4A0000}"/>
    <cellStyle name="Normal 5 4 2 4 4 2" xfId="19048" xr:uid="{00000000-0005-0000-0000-0000604A0000}"/>
    <cellStyle name="Normal 5 4 2 4 5" xfId="19049" xr:uid="{00000000-0005-0000-0000-0000614A0000}"/>
    <cellStyle name="Normal 5 4 2 4 5 2" xfId="19050" xr:uid="{00000000-0005-0000-0000-0000624A0000}"/>
    <cellStyle name="Normal 5 4 2 4 6" xfId="19051" xr:uid="{00000000-0005-0000-0000-0000634A0000}"/>
    <cellStyle name="Normal 5 4 2 4 6 2" xfId="19052" xr:uid="{00000000-0005-0000-0000-0000644A0000}"/>
    <cellStyle name="Normal 5 4 2 4 7" xfId="19053" xr:uid="{00000000-0005-0000-0000-0000654A0000}"/>
    <cellStyle name="Normal 5 4 2 5" xfId="19054" xr:uid="{00000000-0005-0000-0000-0000664A0000}"/>
    <cellStyle name="Normal 5 4 2 5 2" xfId="19055" xr:uid="{00000000-0005-0000-0000-0000674A0000}"/>
    <cellStyle name="Normal 5 4 2 6" xfId="19056" xr:uid="{00000000-0005-0000-0000-0000684A0000}"/>
    <cellStyle name="Normal 5 4 2 6 2" xfId="19057" xr:uid="{00000000-0005-0000-0000-0000694A0000}"/>
    <cellStyle name="Normal 5 4 2 7" xfId="19058" xr:uid="{00000000-0005-0000-0000-00006A4A0000}"/>
    <cellStyle name="Normal 5 4 2 7 2" xfId="19059" xr:uid="{00000000-0005-0000-0000-00006B4A0000}"/>
    <cellStyle name="Normal 5 4 2 8" xfId="19060" xr:uid="{00000000-0005-0000-0000-00006C4A0000}"/>
    <cellStyle name="Normal 5 4 2 8 2" xfId="19061" xr:uid="{00000000-0005-0000-0000-00006D4A0000}"/>
    <cellStyle name="Normal 5 4 2 9" xfId="19062" xr:uid="{00000000-0005-0000-0000-00006E4A0000}"/>
    <cellStyle name="Normal 5 4 2 9 2" xfId="19063" xr:uid="{00000000-0005-0000-0000-00006F4A0000}"/>
    <cellStyle name="Normal 5 4 3" xfId="19064" xr:uid="{00000000-0005-0000-0000-0000704A0000}"/>
    <cellStyle name="Normal 5 4 4" xfId="19065" xr:uid="{00000000-0005-0000-0000-0000714A0000}"/>
    <cellStyle name="Normal 5 4 4 2" xfId="19066" xr:uid="{00000000-0005-0000-0000-0000724A0000}"/>
    <cellStyle name="Normal 5 4 5" xfId="19067" xr:uid="{00000000-0005-0000-0000-0000734A0000}"/>
    <cellStyle name="Normal 5 4 5 2" xfId="19068" xr:uid="{00000000-0005-0000-0000-0000744A0000}"/>
    <cellStyle name="Normal 5 4 5 3" xfId="19069" xr:uid="{00000000-0005-0000-0000-0000754A0000}"/>
    <cellStyle name="Normal 5 4 5 3 2" xfId="19070" xr:uid="{00000000-0005-0000-0000-0000764A0000}"/>
    <cellStyle name="Normal 5 4 5 3 2 2" xfId="19071" xr:uid="{00000000-0005-0000-0000-0000774A0000}"/>
    <cellStyle name="Normal 5 4 5 3 3" xfId="19072" xr:uid="{00000000-0005-0000-0000-0000784A0000}"/>
    <cellStyle name="Normal 5 4 5 3 3 2" xfId="19073" xr:uid="{00000000-0005-0000-0000-0000794A0000}"/>
    <cellStyle name="Normal 5 4 5 3 3 3" xfId="19074" xr:uid="{00000000-0005-0000-0000-00007A4A0000}"/>
    <cellStyle name="Normal 5 4 5 3 3 3 2" xfId="19075" xr:uid="{00000000-0005-0000-0000-00007B4A0000}"/>
    <cellStyle name="Normal 5 4 5 3 3 3 2 2" xfId="19076" xr:uid="{00000000-0005-0000-0000-00007C4A0000}"/>
    <cellStyle name="Normal 5 4 5 3 3 3 3" xfId="19077" xr:uid="{00000000-0005-0000-0000-00007D4A0000}"/>
    <cellStyle name="Normal 5 4 5 3 3 3 3 2" xfId="19078" xr:uid="{00000000-0005-0000-0000-00007E4A0000}"/>
    <cellStyle name="Normal 5 4 5 3 3 3 3 3" xfId="19079" xr:uid="{00000000-0005-0000-0000-00007F4A0000}"/>
    <cellStyle name="Normal 5 4 5 3 3 4" xfId="19080" xr:uid="{00000000-0005-0000-0000-0000804A0000}"/>
    <cellStyle name="Normal 5 4 5 3 3 5" xfId="19081" xr:uid="{00000000-0005-0000-0000-0000814A0000}"/>
    <cellStyle name="Normal 5 4 5 3 4" xfId="19082" xr:uid="{00000000-0005-0000-0000-0000824A0000}"/>
    <cellStyle name="Normal 5 4 5 3 4 2" xfId="19083" xr:uid="{00000000-0005-0000-0000-0000834A0000}"/>
    <cellStyle name="Normal 5 4 5 3 5" xfId="19084" xr:uid="{00000000-0005-0000-0000-0000844A0000}"/>
    <cellStyle name="Normal 5 4 5 3 5 2" xfId="19085" xr:uid="{00000000-0005-0000-0000-0000854A0000}"/>
    <cellStyle name="Normal 5 4 5 4" xfId="19086" xr:uid="{00000000-0005-0000-0000-0000864A0000}"/>
    <cellStyle name="Normal 5 4 5 5" xfId="19087" xr:uid="{00000000-0005-0000-0000-0000874A0000}"/>
    <cellStyle name="Normal 5 4 5 6" xfId="19088" xr:uid="{00000000-0005-0000-0000-0000884A0000}"/>
    <cellStyle name="Normal 5 4 5 7" xfId="19089" xr:uid="{00000000-0005-0000-0000-0000894A0000}"/>
    <cellStyle name="Normal 5 4 6" xfId="19090" xr:uid="{00000000-0005-0000-0000-00008A4A0000}"/>
    <cellStyle name="Normal 5 4 6 2" xfId="19091" xr:uid="{00000000-0005-0000-0000-00008B4A0000}"/>
    <cellStyle name="Normal 5 4 7" xfId="19092" xr:uid="{00000000-0005-0000-0000-00008C4A0000}"/>
    <cellStyle name="Normal 5 4 7 2" xfId="19093" xr:uid="{00000000-0005-0000-0000-00008D4A0000}"/>
    <cellStyle name="Normal 5 4 8" xfId="19094" xr:uid="{00000000-0005-0000-0000-00008E4A0000}"/>
    <cellStyle name="Normal 5 4 8 2" xfId="19095" xr:uid="{00000000-0005-0000-0000-00008F4A0000}"/>
    <cellStyle name="Normal 5 4 9" xfId="19096" xr:uid="{00000000-0005-0000-0000-0000904A0000}"/>
    <cellStyle name="Normal 5 4 9 2" xfId="19097" xr:uid="{00000000-0005-0000-0000-0000914A0000}"/>
    <cellStyle name="Normal 5 5" xfId="19098" xr:uid="{00000000-0005-0000-0000-0000924A0000}"/>
    <cellStyle name="Normal 5 6" xfId="19099" xr:uid="{00000000-0005-0000-0000-0000934A0000}"/>
    <cellStyle name="Normal 5 7" xfId="19100" xr:uid="{00000000-0005-0000-0000-0000944A0000}"/>
    <cellStyle name="Normal 5 7 2" xfId="19101" xr:uid="{00000000-0005-0000-0000-0000954A0000}"/>
    <cellStyle name="Normal 5 8" xfId="19102" xr:uid="{00000000-0005-0000-0000-0000964A0000}"/>
    <cellStyle name="Normal 5 9" xfId="19103" xr:uid="{00000000-0005-0000-0000-0000974A0000}"/>
    <cellStyle name="Normal 50" xfId="19104" xr:uid="{00000000-0005-0000-0000-0000984A0000}"/>
    <cellStyle name="Normal 50 2" xfId="19105" xr:uid="{00000000-0005-0000-0000-0000994A0000}"/>
    <cellStyle name="Normal 50 3" xfId="19106" xr:uid="{00000000-0005-0000-0000-00009A4A0000}"/>
    <cellStyle name="Normal 50 3 2" xfId="19107" xr:uid="{00000000-0005-0000-0000-00009B4A0000}"/>
    <cellStyle name="Normal 50 4" xfId="19108" xr:uid="{00000000-0005-0000-0000-00009C4A0000}"/>
    <cellStyle name="Normal 51" xfId="19109" xr:uid="{00000000-0005-0000-0000-00009D4A0000}"/>
    <cellStyle name="Normal 52" xfId="19110" xr:uid="{00000000-0005-0000-0000-00009E4A0000}"/>
    <cellStyle name="Normal 53" xfId="19111" xr:uid="{00000000-0005-0000-0000-00009F4A0000}"/>
    <cellStyle name="Normal 54" xfId="19112" xr:uid="{00000000-0005-0000-0000-0000A04A0000}"/>
    <cellStyle name="Normal 55" xfId="19113" xr:uid="{00000000-0005-0000-0000-0000A14A0000}"/>
    <cellStyle name="Normal 55 2" xfId="19114" xr:uid="{00000000-0005-0000-0000-0000A24A0000}"/>
    <cellStyle name="Normal 55 3" xfId="19115" xr:uid="{00000000-0005-0000-0000-0000A34A0000}"/>
    <cellStyle name="Normal 55 3 2" xfId="19116" xr:uid="{00000000-0005-0000-0000-0000A44A0000}"/>
    <cellStyle name="Normal 55 4" xfId="19117" xr:uid="{00000000-0005-0000-0000-0000A54A0000}"/>
    <cellStyle name="Normal 55 4 2" xfId="19118" xr:uid="{00000000-0005-0000-0000-0000A64A0000}"/>
    <cellStyle name="Normal 55 5" xfId="19119" xr:uid="{00000000-0005-0000-0000-0000A74A0000}"/>
    <cellStyle name="Normal 56" xfId="19120" xr:uid="{00000000-0005-0000-0000-0000A84A0000}"/>
    <cellStyle name="Normal 56 2" xfId="19121" xr:uid="{00000000-0005-0000-0000-0000A94A0000}"/>
    <cellStyle name="Normal 56 2 2" xfId="19122" xr:uid="{00000000-0005-0000-0000-0000AA4A0000}"/>
    <cellStyle name="Normal 56 3" xfId="19123" xr:uid="{00000000-0005-0000-0000-0000AB4A0000}"/>
    <cellStyle name="Normal 57" xfId="19124" xr:uid="{00000000-0005-0000-0000-0000AC4A0000}"/>
    <cellStyle name="Normal 57 2" xfId="19125" xr:uid="{00000000-0005-0000-0000-0000AD4A0000}"/>
    <cellStyle name="Normal 57 2 2" xfId="19126" xr:uid="{00000000-0005-0000-0000-0000AE4A0000}"/>
    <cellStyle name="Normal 57 3" xfId="19127" xr:uid="{00000000-0005-0000-0000-0000AF4A0000}"/>
    <cellStyle name="Normal 58" xfId="19128" xr:uid="{00000000-0005-0000-0000-0000B04A0000}"/>
    <cellStyle name="Normal 59" xfId="19129" xr:uid="{00000000-0005-0000-0000-0000B14A0000}"/>
    <cellStyle name="Normal 6" xfId="19130" xr:uid="{00000000-0005-0000-0000-0000B24A0000}"/>
    <cellStyle name="Normal 6 10" xfId="19131" xr:uid="{00000000-0005-0000-0000-0000B34A0000}"/>
    <cellStyle name="Normal 6 11" xfId="19132" xr:uid="{00000000-0005-0000-0000-0000B44A0000}"/>
    <cellStyle name="Normal 6 2" xfId="20" xr:uid="{00000000-0005-0000-0000-0000B54A0000}"/>
    <cellStyle name="Normal 6 2 2" xfId="19133" xr:uid="{00000000-0005-0000-0000-0000B64A0000}"/>
    <cellStyle name="Normal 6 2 2 2" xfId="19134" xr:uid="{00000000-0005-0000-0000-0000B74A0000}"/>
    <cellStyle name="Normal 6 2 2 3" xfId="19135" xr:uid="{00000000-0005-0000-0000-0000B84A0000}"/>
    <cellStyle name="Normal 6 2 2 4" xfId="19136" xr:uid="{00000000-0005-0000-0000-0000B94A0000}"/>
    <cellStyle name="Normal 6 2 3" xfId="19137" xr:uid="{00000000-0005-0000-0000-0000BA4A0000}"/>
    <cellStyle name="Normal 6 2 4" xfId="19138" xr:uid="{00000000-0005-0000-0000-0000BB4A0000}"/>
    <cellStyle name="Normal 6 2 5" xfId="19139" xr:uid="{00000000-0005-0000-0000-0000BC4A0000}"/>
    <cellStyle name="Normal 6 2 5 2" xfId="19140" xr:uid="{00000000-0005-0000-0000-0000BD4A0000}"/>
    <cellStyle name="Normal 6 2 6" xfId="19141" xr:uid="{00000000-0005-0000-0000-0000BE4A0000}"/>
    <cellStyle name="Normal 6 2 6 2" xfId="19142" xr:uid="{00000000-0005-0000-0000-0000BF4A0000}"/>
    <cellStyle name="Normal 6 2 7" xfId="19143" xr:uid="{00000000-0005-0000-0000-0000C04A0000}"/>
    <cellStyle name="Normal 6 3" xfId="19144" xr:uid="{00000000-0005-0000-0000-0000C14A0000}"/>
    <cellStyle name="Normal 6 3 2" xfId="19145" xr:uid="{00000000-0005-0000-0000-0000C24A0000}"/>
    <cellStyle name="Normal 6 3 3" xfId="19146" xr:uid="{00000000-0005-0000-0000-0000C34A0000}"/>
    <cellStyle name="Normal 6 4" xfId="19147" xr:uid="{00000000-0005-0000-0000-0000C44A0000}"/>
    <cellStyle name="Normal 6 4 2" xfId="19148" xr:uid="{00000000-0005-0000-0000-0000C54A0000}"/>
    <cellStyle name="Normal 6 4 2 2" xfId="19149" xr:uid="{00000000-0005-0000-0000-0000C64A0000}"/>
    <cellStyle name="Normal 6 5" xfId="19150" xr:uid="{00000000-0005-0000-0000-0000C74A0000}"/>
    <cellStyle name="Normal 6 6" xfId="19151" xr:uid="{00000000-0005-0000-0000-0000C84A0000}"/>
    <cellStyle name="Normal 6 7" xfId="19152" xr:uid="{00000000-0005-0000-0000-0000C94A0000}"/>
    <cellStyle name="Normal 6 7 2" xfId="19153" xr:uid="{00000000-0005-0000-0000-0000CA4A0000}"/>
    <cellStyle name="Normal 6 8" xfId="19154" xr:uid="{00000000-0005-0000-0000-0000CB4A0000}"/>
    <cellStyle name="Normal 6 8 2" xfId="19155" xr:uid="{00000000-0005-0000-0000-0000CC4A0000}"/>
    <cellStyle name="Normal 6 9" xfId="19156" xr:uid="{00000000-0005-0000-0000-0000CD4A0000}"/>
    <cellStyle name="Normal 6 9 2" xfId="19157" xr:uid="{00000000-0005-0000-0000-0000CE4A0000}"/>
    <cellStyle name="Normal 60" xfId="19158" xr:uid="{00000000-0005-0000-0000-0000CF4A0000}"/>
    <cellStyle name="Normal 61" xfId="19159" xr:uid="{00000000-0005-0000-0000-0000D04A0000}"/>
    <cellStyle name="Normal 61 2" xfId="19160" xr:uid="{00000000-0005-0000-0000-0000D14A0000}"/>
    <cellStyle name="Normal 62" xfId="19161" xr:uid="{00000000-0005-0000-0000-0000D24A0000}"/>
    <cellStyle name="Normal 63" xfId="19162" xr:uid="{00000000-0005-0000-0000-0000D34A0000}"/>
    <cellStyle name="Normal 64" xfId="19163" xr:uid="{00000000-0005-0000-0000-0000D44A0000}"/>
    <cellStyle name="Normal 65" xfId="19164" xr:uid="{00000000-0005-0000-0000-0000D54A0000}"/>
    <cellStyle name="Normal 66" xfId="19165" xr:uid="{00000000-0005-0000-0000-0000D64A0000}"/>
    <cellStyle name="Normal 67" xfId="19166" xr:uid="{00000000-0005-0000-0000-0000D74A0000}"/>
    <cellStyle name="Normal 68" xfId="19167" xr:uid="{00000000-0005-0000-0000-0000D84A0000}"/>
    <cellStyle name="Normal 69" xfId="19168" xr:uid="{00000000-0005-0000-0000-0000D94A0000}"/>
    <cellStyle name="Normal 7" xfId="5" xr:uid="{00000000-0005-0000-0000-0000DA4A0000}"/>
    <cellStyle name="Normal 7 2" xfId="19169" xr:uid="{00000000-0005-0000-0000-0000DB4A0000}"/>
    <cellStyle name="Normal 7 2 2" xfId="19170" xr:uid="{00000000-0005-0000-0000-0000DC4A0000}"/>
    <cellStyle name="Normal 7 2 2 2" xfId="19171" xr:uid="{00000000-0005-0000-0000-0000DD4A0000}"/>
    <cellStyle name="Normal 7 2 3" xfId="19172" xr:uid="{00000000-0005-0000-0000-0000DE4A0000}"/>
    <cellStyle name="Normal 7 2 3 2" xfId="19173" xr:uid="{00000000-0005-0000-0000-0000DF4A0000}"/>
    <cellStyle name="Normal 7 2 4" xfId="19174" xr:uid="{00000000-0005-0000-0000-0000E04A0000}"/>
    <cellStyle name="Normal 7 2 4 2" xfId="19175" xr:uid="{00000000-0005-0000-0000-0000E14A0000}"/>
    <cellStyle name="Normal 7 2 5" xfId="19176" xr:uid="{00000000-0005-0000-0000-0000E24A0000}"/>
    <cellStyle name="Normal 7 3" xfId="19177" xr:uid="{00000000-0005-0000-0000-0000E34A0000}"/>
    <cellStyle name="Normal 7 3 2" xfId="19178" xr:uid="{00000000-0005-0000-0000-0000E44A0000}"/>
    <cellStyle name="Normal 7 3 2 2" xfId="19179" xr:uid="{00000000-0005-0000-0000-0000E54A0000}"/>
    <cellStyle name="Normal 7 3 3" xfId="19180" xr:uid="{00000000-0005-0000-0000-0000E64A0000}"/>
    <cellStyle name="Normal 7 3 4" xfId="19181" xr:uid="{00000000-0005-0000-0000-0000E74A0000}"/>
    <cellStyle name="Normal 7 3 4 2" xfId="19182" xr:uid="{00000000-0005-0000-0000-0000E84A0000}"/>
    <cellStyle name="Normal 7 3 5" xfId="19183" xr:uid="{00000000-0005-0000-0000-0000E94A0000}"/>
    <cellStyle name="Normal 7 3 5 2" xfId="19184" xr:uid="{00000000-0005-0000-0000-0000EA4A0000}"/>
    <cellStyle name="Normal 7 4" xfId="19185" xr:uid="{00000000-0005-0000-0000-0000EB4A0000}"/>
    <cellStyle name="Normal 7 4 2" xfId="19186" xr:uid="{00000000-0005-0000-0000-0000EC4A0000}"/>
    <cellStyle name="Normal 7 4 2 2" xfId="19187" xr:uid="{00000000-0005-0000-0000-0000ED4A0000}"/>
    <cellStyle name="Normal 7 4 3" xfId="19188" xr:uid="{00000000-0005-0000-0000-0000EE4A0000}"/>
    <cellStyle name="Normal 7 4 3 2" xfId="19189" xr:uid="{00000000-0005-0000-0000-0000EF4A0000}"/>
    <cellStyle name="Normal 7 4 4" xfId="19190" xr:uid="{00000000-0005-0000-0000-0000F04A0000}"/>
    <cellStyle name="Normal 7 4 5" xfId="19191" xr:uid="{00000000-0005-0000-0000-0000F14A0000}"/>
    <cellStyle name="Normal 7 4 6" xfId="19192" xr:uid="{00000000-0005-0000-0000-0000F24A0000}"/>
    <cellStyle name="Normal 7 5" xfId="19193" xr:uid="{00000000-0005-0000-0000-0000F34A0000}"/>
    <cellStyle name="Normal 7 5 2" xfId="19194" xr:uid="{00000000-0005-0000-0000-0000F44A0000}"/>
    <cellStyle name="Normal 7 6" xfId="19195" xr:uid="{00000000-0005-0000-0000-0000F54A0000}"/>
    <cellStyle name="Normal 7 6 2" xfId="19196" xr:uid="{00000000-0005-0000-0000-0000F64A0000}"/>
    <cellStyle name="Normal 7 7" xfId="19197" xr:uid="{00000000-0005-0000-0000-0000F74A0000}"/>
    <cellStyle name="Normal 7 7 2" xfId="19198" xr:uid="{00000000-0005-0000-0000-0000F84A0000}"/>
    <cellStyle name="Normal 7 8" xfId="19199" xr:uid="{00000000-0005-0000-0000-0000F94A0000}"/>
    <cellStyle name="Normal 7 9" xfId="19200" xr:uid="{00000000-0005-0000-0000-0000FA4A0000}"/>
    <cellStyle name="Normal 70" xfId="19201" xr:uid="{00000000-0005-0000-0000-0000FB4A0000}"/>
    <cellStyle name="Normal 71" xfId="19202" xr:uid="{00000000-0005-0000-0000-0000FC4A0000}"/>
    <cellStyle name="Normal 72" xfId="19203" xr:uid="{00000000-0005-0000-0000-0000FD4A0000}"/>
    <cellStyle name="Normal 73" xfId="19204" xr:uid="{00000000-0005-0000-0000-0000FE4A0000}"/>
    <cellStyle name="Normal 74" xfId="19205" xr:uid="{00000000-0005-0000-0000-0000FF4A0000}"/>
    <cellStyle name="Normal 75" xfId="19206" xr:uid="{00000000-0005-0000-0000-0000004B0000}"/>
    <cellStyle name="Normal 76" xfId="19207" xr:uid="{00000000-0005-0000-0000-0000014B0000}"/>
    <cellStyle name="Normal 77" xfId="19208" xr:uid="{00000000-0005-0000-0000-0000024B0000}"/>
    <cellStyle name="Normal 78" xfId="19209" xr:uid="{00000000-0005-0000-0000-0000034B0000}"/>
    <cellStyle name="Normal 79" xfId="19210" xr:uid="{00000000-0005-0000-0000-0000044B0000}"/>
    <cellStyle name="Normal 8" xfId="4" xr:uid="{00000000-0005-0000-0000-0000054B0000}"/>
    <cellStyle name="Normal 8 10" xfId="19211" xr:uid="{00000000-0005-0000-0000-0000064B0000}"/>
    <cellStyle name="Normal 8 11" xfId="19212" xr:uid="{00000000-0005-0000-0000-0000074B0000}"/>
    <cellStyle name="Normal 8 2" xfId="19213" xr:uid="{00000000-0005-0000-0000-0000084B0000}"/>
    <cellStyle name="Normal 8 2 2" xfId="19214" xr:uid="{00000000-0005-0000-0000-0000094B0000}"/>
    <cellStyle name="Normal 8 2 2 2" xfId="19215" xr:uid="{00000000-0005-0000-0000-00000A4B0000}"/>
    <cellStyle name="Normal 8 2 2 2 2" xfId="19216" xr:uid="{00000000-0005-0000-0000-00000B4B0000}"/>
    <cellStyle name="Normal 8 2 2 3" xfId="19217" xr:uid="{00000000-0005-0000-0000-00000C4B0000}"/>
    <cellStyle name="Normal 8 2 2 3 2" xfId="19218" xr:uid="{00000000-0005-0000-0000-00000D4B0000}"/>
    <cellStyle name="Normal 8 2 2 4" xfId="19219" xr:uid="{00000000-0005-0000-0000-00000E4B0000}"/>
    <cellStyle name="Normal 8 2 2 4 2" xfId="19220" xr:uid="{00000000-0005-0000-0000-00000F4B0000}"/>
    <cellStyle name="Normal 8 2 2 5" xfId="19221" xr:uid="{00000000-0005-0000-0000-0000104B0000}"/>
    <cellStyle name="Normal 8 2 3" xfId="19222" xr:uid="{00000000-0005-0000-0000-0000114B0000}"/>
    <cellStyle name="Normal 8 2 4" xfId="19223" xr:uid="{00000000-0005-0000-0000-0000124B0000}"/>
    <cellStyle name="Normal 8 2 4 2" xfId="19224" xr:uid="{00000000-0005-0000-0000-0000134B0000}"/>
    <cellStyle name="Normal 8 2 5" xfId="19225" xr:uid="{00000000-0005-0000-0000-0000144B0000}"/>
    <cellStyle name="Normal 8 2 5 2" xfId="19226" xr:uid="{00000000-0005-0000-0000-0000154B0000}"/>
    <cellStyle name="Normal 8 2 6" xfId="19227" xr:uid="{00000000-0005-0000-0000-0000164B0000}"/>
    <cellStyle name="Normal 8 2 6 2" xfId="19228" xr:uid="{00000000-0005-0000-0000-0000174B0000}"/>
    <cellStyle name="Normal 8 2 7" xfId="19229" xr:uid="{00000000-0005-0000-0000-0000184B0000}"/>
    <cellStyle name="Normal 8 3" xfId="19230" xr:uid="{00000000-0005-0000-0000-0000194B0000}"/>
    <cellStyle name="Normal 8 3 2" xfId="19231" xr:uid="{00000000-0005-0000-0000-00001A4B0000}"/>
    <cellStyle name="Normal 8 3 2 2" xfId="19232" xr:uid="{00000000-0005-0000-0000-00001B4B0000}"/>
    <cellStyle name="Normal 8 3 2 2 2" xfId="19233" xr:uid="{00000000-0005-0000-0000-00001C4B0000}"/>
    <cellStyle name="Normal 8 3 2 3" xfId="19234" xr:uid="{00000000-0005-0000-0000-00001D4B0000}"/>
    <cellStyle name="Normal 8 3 2 3 2" xfId="19235" xr:uid="{00000000-0005-0000-0000-00001E4B0000}"/>
    <cellStyle name="Normal 8 3 2 4" xfId="19236" xr:uid="{00000000-0005-0000-0000-00001F4B0000}"/>
    <cellStyle name="Normal 8 3 3" xfId="19237" xr:uid="{00000000-0005-0000-0000-0000204B0000}"/>
    <cellStyle name="Normal 8 3 3 2" xfId="19238" xr:uid="{00000000-0005-0000-0000-0000214B0000}"/>
    <cellStyle name="Normal 8 3 4" xfId="19239" xr:uid="{00000000-0005-0000-0000-0000224B0000}"/>
    <cellStyle name="Normal 8 3 4 2" xfId="19240" xr:uid="{00000000-0005-0000-0000-0000234B0000}"/>
    <cellStyle name="Normal 8 3 5" xfId="19241" xr:uid="{00000000-0005-0000-0000-0000244B0000}"/>
    <cellStyle name="Normal 8 3 5 2" xfId="19242" xr:uid="{00000000-0005-0000-0000-0000254B0000}"/>
    <cellStyle name="Normal 8 3 6" xfId="19243" xr:uid="{00000000-0005-0000-0000-0000264B0000}"/>
    <cellStyle name="Normal 8 4" xfId="19244" xr:uid="{00000000-0005-0000-0000-0000274B0000}"/>
    <cellStyle name="Normal 8 4 2" xfId="19245" xr:uid="{00000000-0005-0000-0000-0000284B0000}"/>
    <cellStyle name="Normal 8 5" xfId="19246" xr:uid="{00000000-0005-0000-0000-0000294B0000}"/>
    <cellStyle name="Normal 8 6" xfId="19247" xr:uid="{00000000-0005-0000-0000-00002A4B0000}"/>
    <cellStyle name="Normal 8 6 2" xfId="19248" xr:uid="{00000000-0005-0000-0000-00002B4B0000}"/>
    <cellStyle name="Normal 8 7" xfId="19249" xr:uid="{00000000-0005-0000-0000-00002C4B0000}"/>
    <cellStyle name="Normal 8 7 2" xfId="19250" xr:uid="{00000000-0005-0000-0000-00002D4B0000}"/>
    <cellStyle name="Normal 8 8" xfId="19251" xr:uid="{00000000-0005-0000-0000-00002E4B0000}"/>
    <cellStyle name="Normal 8 8 2" xfId="19252" xr:uid="{00000000-0005-0000-0000-00002F4B0000}"/>
    <cellStyle name="Normal 8 9" xfId="19253" xr:uid="{00000000-0005-0000-0000-0000304B0000}"/>
    <cellStyle name="Normal 8 9 2" xfId="19254" xr:uid="{00000000-0005-0000-0000-0000314B0000}"/>
    <cellStyle name="Normal 80" xfId="19255" xr:uid="{00000000-0005-0000-0000-0000324B0000}"/>
    <cellStyle name="Normal 81" xfId="19256" xr:uid="{00000000-0005-0000-0000-0000334B0000}"/>
    <cellStyle name="Normal 82" xfId="19257" xr:uid="{00000000-0005-0000-0000-0000344B0000}"/>
    <cellStyle name="Normal 83" xfId="19258" xr:uid="{00000000-0005-0000-0000-0000354B0000}"/>
    <cellStyle name="Normal 84" xfId="19259" xr:uid="{00000000-0005-0000-0000-0000364B0000}"/>
    <cellStyle name="Normal 85" xfId="19260" xr:uid="{00000000-0005-0000-0000-0000374B0000}"/>
    <cellStyle name="Normal 86" xfId="19261" xr:uid="{00000000-0005-0000-0000-0000384B0000}"/>
    <cellStyle name="Normal 87" xfId="19262" xr:uid="{00000000-0005-0000-0000-0000394B0000}"/>
    <cellStyle name="Normal 88" xfId="19263" xr:uid="{00000000-0005-0000-0000-00003A4B0000}"/>
    <cellStyle name="Normal 89" xfId="19264" xr:uid="{00000000-0005-0000-0000-00003B4B0000}"/>
    <cellStyle name="Normal 89 2" xfId="19265" xr:uid="{00000000-0005-0000-0000-00003C4B0000}"/>
    <cellStyle name="Normal 9" xfId="19266" xr:uid="{00000000-0005-0000-0000-00003D4B0000}"/>
    <cellStyle name="Normal 9 10" xfId="19267" xr:uid="{00000000-0005-0000-0000-00003E4B0000}"/>
    <cellStyle name="Normal 9 2" xfId="19268" xr:uid="{00000000-0005-0000-0000-00003F4B0000}"/>
    <cellStyle name="Normal 9 2 2" xfId="19269" xr:uid="{00000000-0005-0000-0000-0000404B0000}"/>
    <cellStyle name="Normal 9 2 3" xfId="19270" xr:uid="{00000000-0005-0000-0000-0000414B0000}"/>
    <cellStyle name="Normal 9 2 3 2" xfId="19271" xr:uid="{00000000-0005-0000-0000-0000424B0000}"/>
    <cellStyle name="Normal 9 2 4" xfId="19272" xr:uid="{00000000-0005-0000-0000-0000434B0000}"/>
    <cellStyle name="Normal 9 2 4 2" xfId="19273" xr:uid="{00000000-0005-0000-0000-0000444B0000}"/>
    <cellStyle name="Normal 9 2 5" xfId="19274" xr:uid="{00000000-0005-0000-0000-0000454B0000}"/>
    <cellStyle name="Normal 9 2 6" xfId="19275" xr:uid="{00000000-0005-0000-0000-0000464B0000}"/>
    <cellStyle name="Normal 9 2 6 2" xfId="19276" xr:uid="{00000000-0005-0000-0000-0000474B0000}"/>
    <cellStyle name="Normal 9 2 7" xfId="19277" xr:uid="{00000000-0005-0000-0000-0000484B0000}"/>
    <cellStyle name="Normal 9 2 8" xfId="19278" xr:uid="{00000000-0005-0000-0000-0000494B0000}"/>
    <cellStyle name="Normal 9 3" xfId="19279" xr:uid="{00000000-0005-0000-0000-00004A4B0000}"/>
    <cellStyle name="Normal 9 3 2" xfId="19280" xr:uid="{00000000-0005-0000-0000-00004B4B0000}"/>
    <cellStyle name="Normal 9 4" xfId="19281" xr:uid="{00000000-0005-0000-0000-00004C4B0000}"/>
    <cellStyle name="Normal 9 4 2" xfId="19282" xr:uid="{00000000-0005-0000-0000-00004D4B0000}"/>
    <cellStyle name="Normal 9 4 2 2" xfId="19283" xr:uid="{00000000-0005-0000-0000-00004E4B0000}"/>
    <cellStyle name="Normal 9 4 3" xfId="19284" xr:uid="{00000000-0005-0000-0000-00004F4B0000}"/>
    <cellStyle name="Normal 9 5" xfId="19285" xr:uid="{00000000-0005-0000-0000-0000504B0000}"/>
    <cellStyle name="Normal 9 6" xfId="19286" xr:uid="{00000000-0005-0000-0000-0000514B0000}"/>
    <cellStyle name="Normal 9 7" xfId="19287" xr:uid="{00000000-0005-0000-0000-0000524B0000}"/>
    <cellStyle name="Normal 9 8" xfId="19288" xr:uid="{00000000-0005-0000-0000-0000534B0000}"/>
    <cellStyle name="Normal 9 8 2" xfId="19289" xr:uid="{00000000-0005-0000-0000-0000544B0000}"/>
    <cellStyle name="Normal 9 9" xfId="19290" xr:uid="{00000000-0005-0000-0000-0000554B0000}"/>
    <cellStyle name="Normal 9 9 2" xfId="19291" xr:uid="{00000000-0005-0000-0000-0000564B0000}"/>
    <cellStyle name="Normal 90" xfId="19292" xr:uid="{00000000-0005-0000-0000-0000574B0000}"/>
    <cellStyle name="Normal 90 2" xfId="19293" xr:uid="{00000000-0005-0000-0000-0000584B0000}"/>
    <cellStyle name="Normal 91" xfId="19294" xr:uid="{00000000-0005-0000-0000-0000594B0000}"/>
    <cellStyle name="Normal 91 2" xfId="19295" xr:uid="{00000000-0005-0000-0000-00005A4B0000}"/>
    <cellStyle name="Normal 92" xfId="19296" xr:uid="{00000000-0005-0000-0000-00005B4B0000}"/>
    <cellStyle name="Normal 92 2" xfId="19297" xr:uid="{00000000-0005-0000-0000-00005C4B0000}"/>
    <cellStyle name="Normal 93" xfId="19298" xr:uid="{00000000-0005-0000-0000-00005D4B0000}"/>
    <cellStyle name="Normal 93 2" xfId="19299" xr:uid="{00000000-0005-0000-0000-00005E4B0000}"/>
    <cellStyle name="Normal 93 2 2" xfId="19300" xr:uid="{00000000-0005-0000-0000-00005F4B0000}"/>
    <cellStyle name="Normal 93 3" xfId="19301" xr:uid="{00000000-0005-0000-0000-0000604B0000}"/>
    <cellStyle name="Normal 94" xfId="19302" xr:uid="{00000000-0005-0000-0000-0000614B0000}"/>
    <cellStyle name="Normal 94 2" xfId="19303" xr:uid="{00000000-0005-0000-0000-0000624B0000}"/>
    <cellStyle name="Normal 94 2 2" xfId="19304" xr:uid="{00000000-0005-0000-0000-0000634B0000}"/>
    <cellStyle name="Normal 94 3" xfId="19305" xr:uid="{00000000-0005-0000-0000-0000644B0000}"/>
    <cellStyle name="Normal 95" xfId="19306" xr:uid="{00000000-0005-0000-0000-0000654B0000}"/>
    <cellStyle name="Normal 95 2" xfId="19307" xr:uid="{00000000-0005-0000-0000-0000664B0000}"/>
    <cellStyle name="Normal 95 2 2" xfId="19308" xr:uid="{00000000-0005-0000-0000-0000674B0000}"/>
    <cellStyle name="Normal 95 3" xfId="19309" xr:uid="{00000000-0005-0000-0000-0000684B0000}"/>
    <cellStyle name="Normal 96" xfId="19310" xr:uid="{00000000-0005-0000-0000-0000694B0000}"/>
    <cellStyle name="Normal 96 2" xfId="19311" xr:uid="{00000000-0005-0000-0000-00006A4B0000}"/>
    <cellStyle name="Normal 96 2 2" xfId="19312" xr:uid="{00000000-0005-0000-0000-00006B4B0000}"/>
    <cellStyle name="Normal 96 3" xfId="19313" xr:uid="{00000000-0005-0000-0000-00006C4B0000}"/>
    <cellStyle name="Normal 97" xfId="19314" xr:uid="{00000000-0005-0000-0000-00006D4B0000}"/>
    <cellStyle name="Normal 97 2" xfId="19315" xr:uid="{00000000-0005-0000-0000-00006E4B0000}"/>
    <cellStyle name="Normal 98" xfId="19316" xr:uid="{00000000-0005-0000-0000-00006F4B0000}"/>
    <cellStyle name="Normal 98 2" xfId="19317" xr:uid="{00000000-0005-0000-0000-0000704B0000}"/>
    <cellStyle name="Normal 99" xfId="19318" xr:uid="{00000000-0005-0000-0000-0000714B0000}"/>
    <cellStyle name="Normal 99 2" xfId="19319" xr:uid="{00000000-0005-0000-0000-0000724B0000}"/>
    <cellStyle name="Normal_UA&amp;B" xfId="9" xr:uid="{00000000-0005-0000-0000-0000734B0000}"/>
    <cellStyle name="Note 2" xfId="19320" xr:uid="{00000000-0005-0000-0000-0000744B0000}"/>
    <cellStyle name="Note 2 10" xfId="19321" xr:uid="{00000000-0005-0000-0000-0000754B0000}"/>
    <cellStyle name="Note 2 11" xfId="19322" xr:uid="{00000000-0005-0000-0000-0000764B0000}"/>
    <cellStyle name="Note 2 2" xfId="19323" xr:uid="{00000000-0005-0000-0000-0000774B0000}"/>
    <cellStyle name="Note 2 2 2" xfId="19324" xr:uid="{00000000-0005-0000-0000-0000784B0000}"/>
    <cellStyle name="Note 2 2 2 2" xfId="19325" xr:uid="{00000000-0005-0000-0000-0000794B0000}"/>
    <cellStyle name="Note 2 2 2 2 2" xfId="19326" xr:uid="{00000000-0005-0000-0000-00007A4B0000}"/>
    <cellStyle name="Note 2 2 2 2 2 10" xfId="19327" xr:uid="{00000000-0005-0000-0000-00007B4B0000}"/>
    <cellStyle name="Note 2 2 2 2 2 10 2" xfId="19328" xr:uid="{00000000-0005-0000-0000-00007C4B0000}"/>
    <cellStyle name="Note 2 2 2 2 2 10 3" xfId="19329" xr:uid="{00000000-0005-0000-0000-00007D4B0000}"/>
    <cellStyle name="Note 2 2 2 2 2 10 4" xfId="19330" xr:uid="{00000000-0005-0000-0000-00007E4B0000}"/>
    <cellStyle name="Note 2 2 2 2 2 10 5" xfId="19331" xr:uid="{00000000-0005-0000-0000-00007F4B0000}"/>
    <cellStyle name="Note 2 2 2 2 2 11" xfId="19332" xr:uid="{00000000-0005-0000-0000-0000804B0000}"/>
    <cellStyle name="Note 2 2 2 2 2 11 2" xfId="19333" xr:uid="{00000000-0005-0000-0000-0000814B0000}"/>
    <cellStyle name="Note 2 2 2 2 2 11 3" xfId="19334" xr:uid="{00000000-0005-0000-0000-0000824B0000}"/>
    <cellStyle name="Note 2 2 2 2 2 11 4" xfId="19335" xr:uid="{00000000-0005-0000-0000-0000834B0000}"/>
    <cellStyle name="Note 2 2 2 2 2 12" xfId="19336" xr:uid="{00000000-0005-0000-0000-0000844B0000}"/>
    <cellStyle name="Note 2 2 2 2 2 13" xfId="19337" xr:uid="{00000000-0005-0000-0000-0000854B0000}"/>
    <cellStyle name="Note 2 2 2 2 2 14" xfId="19338" xr:uid="{00000000-0005-0000-0000-0000864B0000}"/>
    <cellStyle name="Note 2 2 2 2 2 2" xfId="19339" xr:uid="{00000000-0005-0000-0000-0000874B0000}"/>
    <cellStyle name="Note 2 2 2 2 2 2 2" xfId="19340" xr:uid="{00000000-0005-0000-0000-0000884B0000}"/>
    <cellStyle name="Note 2 2 2 2 2 2 2 2" xfId="19341" xr:uid="{00000000-0005-0000-0000-0000894B0000}"/>
    <cellStyle name="Note 2 2 2 2 2 2 2 2 2" xfId="19342" xr:uid="{00000000-0005-0000-0000-00008A4B0000}"/>
    <cellStyle name="Note 2 2 2 2 2 2 2 2 2 2" xfId="19343" xr:uid="{00000000-0005-0000-0000-00008B4B0000}"/>
    <cellStyle name="Note 2 2 2 2 2 2 2 2 2 3" xfId="19344" xr:uid="{00000000-0005-0000-0000-00008C4B0000}"/>
    <cellStyle name="Note 2 2 2 2 2 2 2 2 2 4" xfId="19345" xr:uid="{00000000-0005-0000-0000-00008D4B0000}"/>
    <cellStyle name="Note 2 2 2 2 2 2 2 2 3" xfId="19346" xr:uid="{00000000-0005-0000-0000-00008E4B0000}"/>
    <cellStyle name="Note 2 2 2 2 2 2 2 2 4" xfId="19347" xr:uid="{00000000-0005-0000-0000-00008F4B0000}"/>
    <cellStyle name="Note 2 2 2 2 2 2 2 2 5" xfId="19348" xr:uid="{00000000-0005-0000-0000-0000904B0000}"/>
    <cellStyle name="Note 2 2 2 2 2 2 2 2 6" xfId="19349" xr:uid="{00000000-0005-0000-0000-0000914B0000}"/>
    <cellStyle name="Note 2 2 2 2 2 2 2 2 7" xfId="19350" xr:uid="{00000000-0005-0000-0000-0000924B0000}"/>
    <cellStyle name="Note 2 2 2 2 2 2 2 3" xfId="19351" xr:uid="{00000000-0005-0000-0000-0000934B0000}"/>
    <cellStyle name="Note 2 2 2 2 2 2 2 3 2" xfId="19352" xr:uid="{00000000-0005-0000-0000-0000944B0000}"/>
    <cellStyle name="Note 2 2 2 2 2 2 2 3 3" xfId="19353" xr:uid="{00000000-0005-0000-0000-0000954B0000}"/>
    <cellStyle name="Note 2 2 2 2 2 2 2 3 4" xfId="19354" xr:uid="{00000000-0005-0000-0000-0000964B0000}"/>
    <cellStyle name="Note 2 2 2 2 2 2 2 4" xfId="19355" xr:uid="{00000000-0005-0000-0000-0000974B0000}"/>
    <cellStyle name="Note 2 2 2 2 2 2 2 5" xfId="19356" xr:uid="{00000000-0005-0000-0000-0000984B0000}"/>
    <cellStyle name="Note 2 2 2 2 2 2 2 6" xfId="19357" xr:uid="{00000000-0005-0000-0000-0000994B0000}"/>
    <cellStyle name="Note 2 2 2 2 2 2 2 7" xfId="19358" xr:uid="{00000000-0005-0000-0000-00009A4B0000}"/>
    <cellStyle name="Note 2 2 2 2 2 2 2 8" xfId="19359" xr:uid="{00000000-0005-0000-0000-00009B4B0000}"/>
    <cellStyle name="Note 2 2 2 2 2 2 3" xfId="19360" xr:uid="{00000000-0005-0000-0000-00009C4B0000}"/>
    <cellStyle name="Note 2 2 2 2 2 2 3 2" xfId="19361" xr:uid="{00000000-0005-0000-0000-00009D4B0000}"/>
    <cellStyle name="Note 2 2 2 2 2 2 3 2 2" xfId="19362" xr:uid="{00000000-0005-0000-0000-00009E4B0000}"/>
    <cellStyle name="Note 2 2 2 2 2 2 3 2 3" xfId="19363" xr:uid="{00000000-0005-0000-0000-00009F4B0000}"/>
    <cellStyle name="Note 2 2 2 2 2 2 3 2 4" xfId="19364" xr:uid="{00000000-0005-0000-0000-0000A04B0000}"/>
    <cellStyle name="Note 2 2 2 2 2 2 3 3" xfId="19365" xr:uid="{00000000-0005-0000-0000-0000A14B0000}"/>
    <cellStyle name="Note 2 2 2 2 2 2 3 4" xfId="19366" xr:uid="{00000000-0005-0000-0000-0000A24B0000}"/>
    <cellStyle name="Note 2 2 2 2 2 2 3 5" xfId="19367" xr:uid="{00000000-0005-0000-0000-0000A34B0000}"/>
    <cellStyle name="Note 2 2 2 2 2 2 3 6" xfId="19368" xr:uid="{00000000-0005-0000-0000-0000A44B0000}"/>
    <cellStyle name="Note 2 2 2 2 2 2 3 7" xfId="19369" xr:uid="{00000000-0005-0000-0000-0000A54B0000}"/>
    <cellStyle name="Note 2 2 2 2 2 2 4" xfId="19370" xr:uid="{00000000-0005-0000-0000-0000A64B0000}"/>
    <cellStyle name="Note 2 2 2 2 2 2 4 2" xfId="19371" xr:uid="{00000000-0005-0000-0000-0000A74B0000}"/>
    <cellStyle name="Note 2 2 2 2 2 2 4 2 2" xfId="19372" xr:uid="{00000000-0005-0000-0000-0000A84B0000}"/>
    <cellStyle name="Note 2 2 2 2 2 2 4 2 3" xfId="19373" xr:uid="{00000000-0005-0000-0000-0000A94B0000}"/>
    <cellStyle name="Note 2 2 2 2 2 2 4 2 4" xfId="19374" xr:uid="{00000000-0005-0000-0000-0000AA4B0000}"/>
    <cellStyle name="Note 2 2 2 2 2 2 4 3" xfId="19375" xr:uid="{00000000-0005-0000-0000-0000AB4B0000}"/>
    <cellStyle name="Note 2 2 2 2 2 2 4 4" xfId="19376" xr:uid="{00000000-0005-0000-0000-0000AC4B0000}"/>
    <cellStyle name="Note 2 2 2 2 2 2 4 5" xfId="19377" xr:uid="{00000000-0005-0000-0000-0000AD4B0000}"/>
    <cellStyle name="Note 2 2 2 2 2 2 4 6" xfId="19378" xr:uid="{00000000-0005-0000-0000-0000AE4B0000}"/>
    <cellStyle name="Note 2 2 2 2 2 2 5" xfId="19379" xr:uid="{00000000-0005-0000-0000-0000AF4B0000}"/>
    <cellStyle name="Note 2 2 2 2 2 2 5 2" xfId="19380" xr:uid="{00000000-0005-0000-0000-0000B04B0000}"/>
    <cellStyle name="Note 2 2 2 2 2 2 5 3" xfId="19381" xr:uid="{00000000-0005-0000-0000-0000B14B0000}"/>
    <cellStyle name="Note 2 2 2 2 2 2 5 4" xfId="19382" xr:uid="{00000000-0005-0000-0000-0000B24B0000}"/>
    <cellStyle name="Note 2 2 2 2 2 2 5 5" xfId="19383" xr:uid="{00000000-0005-0000-0000-0000B34B0000}"/>
    <cellStyle name="Note 2 2 2 2 2 2 6" xfId="19384" xr:uid="{00000000-0005-0000-0000-0000B44B0000}"/>
    <cellStyle name="Note 2 2 2 2 2 2 6 2" xfId="19385" xr:uid="{00000000-0005-0000-0000-0000B54B0000}"/>
    <cellStyle name="Note 2 2 2 2 2 2 6 3" xfId="19386" xr:uid="{00000000-0005-0000-0000-0000B64B0000}"/>
    <cellStyle name="Note 2 2 2 2 2 2 6 4" xfId="19387" xr:uid="{00000000-0005-0000-0000-0000B74B0000}"/>
    <cellStyle name="Note 2 2 2 2 2 2 7" xfId="19388" xr:uid="{00000000-0005-0000-0000-0000B84B0000}"/>
    <cellStyle name="Note 2 2 2 2 2 2 8" xfId="19389" xr:uid="{00000000-0005-0000-0000-0000B94B0000}"/>
    <cellStyle name="Note 2 2 2 2 2 2 9" xfId="19390" xr:uid="{00000000-0005-0000-0000-0000BA4B0000}"/>
    <cellStyle name="Note 2 2 2 2 2 3" xfId="19391" xr:uid="{00000000-0005-0000-0000-0000BB4B0000}"/>
    <cellStyle name="Note 2 2 2 2 2 3 2" xfId="19392" xr:uid="{00000000-0005-0000-0000-0000BC4B0000}"/>
    <cellStyle name="Note 2 2 2 2 2 3 2 2" xfId="19393" xr:uid="{00000000-0005-0000-0000-0000BD4B0000}"/>
    <cellStyle name="Note 2 2 2 2 2 3 2 2 2" xfId="19394" xr:uid="{00000000-0005-0000-0000-0000BE4B0000}"/>
    <cellStyle name="Note 2 2 2 2 2 3 2 2 3" xfId="19395" xr:uid="{00000000-0005-0000-0000-0000BF4B0000}"/>
    <cellStyle name="Note 2 2 2 2 2 3 2 2 4" xfId="19396" xr:uid="{00000000-0005-0000-0000-0000C04B0000}"/>
    <cellStyle name="Note 2 2 2 2 2 3 2 3" xfId="19397" xr:uid="{00000000-0005-0000-0000-0000C14B0000}"/>
    <cellStyle name="Note 2 2 2 2 2 3 2 4" xfId="19398" xr:uid="{00000000-0005-0000-0000-0000C24B0000}"/>
    <cellStyle name="Note 2 2 2 2 2 3 2 5" xfId="19399" xr:uid="{00000000-0005-0000-0000-0000C34B0000}"/>
    <cellStyle name="Note 2 2 2 2 2 3 2 6" xfId="19400" xr:uid="{00000000-0005-0000-0000-0000C44B0000}"/>
    <cellStyle name="Note 2 2 2 2 2 3 2 7" xfId="19401" xr:uid="{00000000-0005-0000-0000-0000C54B0000}"/>
    <cellStyle name="Note 2 2 2 2 2 3 3" xfId="19402" xr:uid="{00000000-0005-0000-0000-0000C64B0000}"/>
    <cellStyle name="Note 2 2 2 2 2 3 3 2" xfId="19403" xr:uid="{00000000-0005-0000-0000-0000C74B0000}"/>
    <cellStyle name="Note 2 2 2 2 2 3 3 2 2" xfId="19404" xr:uid="{00000000-0005-0000-0000-0000C84B0000}"/>
    <cellStyle name="Note 2 2 2 2 2 3 3 2 3" xfId="19405" xr:uid="{00000000-0005-0000-0000-0000C94B0000}"/>
    <cellStyle name="Note 2 2 2 2 2 3 3 2 4" xfId="19406" xr:uid="{00000000-0005-0000-0000-0000CA4B0000}"/>
    <cellStyle name="Note 2 2 2 2 2 3 3 3" xfId="19407" xr:uid="{00000000-0005-0000-0000-0000CB4B0000}"/>
    <cellStyle name="Note 2 2 2 2 2 3 3 4" xfId="19408" xr:uid="{00000000-0005-0000-0000-0000CC4B0000}"/>
    <cellStyle name="Note 2 2 2 2 2 3 3 5" xfId="19409" xr:uid="{00000000-0005-0000-0000-0000CD4B0000}"/>
    <cellStyle name="Note 2 2 2 2 2 3 3 6" xfId="19410" xr:uid="{00000000-0005-0000-0000-0000CE4B0000}"/>
    <cellStyle name="Note 2 2 2 2 2 3 4" xfId="19411" xr:uid="{00000000-0005-0000-0000-0000CF4B0000}"/>
    <cellStyle name="Note 2 2 2 2 2 3 4 2" xfId="19412" xr:uid="{00000000-0005-0000-0000-0000D04B0000}"/>
    <cellStyle name="Note 2 2 2 2 2 3 4 3" xfId="19413" xr:uid="{00000000-0005-0000-0000-0000D14B0000}"/>
    <cellStyle name="Note 2 2 2 2 2 3 4 4" xfId="19414" xr:uid="{00000000-0005-0000-0000-0000D24B0000}"/>
    <cellStyle name="Note 2 2 2 2 2 3 4 5" xfId="19415" xr:uid="{00000000-0005-0000-0000-0000D34B0000}"/>
    <cellStyle name="Note 2 2 2 2 2 3 5" xfId="19416" xr:uid="{00000000-0005-0000-0000-0000D44B0000}"/>
    <cellStyle name="Note 2 2 2 2 2 3 5 2" xfId="19417" xr:uid="{00000000-0005-0000-0000-0000D54B0000}"/>
    <cellStyle name="Note 2 2 2 2 2 3 5 3" xfId="19418" xr:uid="{00000000-0005-0000-0000-0000D64B0000}"/>
    <cellStyle name="Note 2 2 2 2 2 3 5 4" xfId="19419" xr:uid="{00000000-0005-0000-0000-0000D74B0000}"/>
    <cellStyle name="Note 2 2 2 2 2 3 6" xfId="19420" xr:uid="{00000000-0005-0000-0000-0000D84B0000}"/>
    <cellStyle name="Note 2 2 2 2 2 3 7" xfId="19421" xr:uid="{00000000-0005-0000-0000-0000D94B0000}"/>
    <cellStyle name="Note 2 2 2 2 2 3 8" xfId="19422" xr:uid="{00000000-0005-0000-0000-0000DA4B0000}"/>
    <cellStyle name="Note 2 2 2 2 2 4" xfId="19423" xr:uid="{00000000-0005-0000-0000-0000DB4B0000}"/>
    <cellStyle name="Note 2 2 2 2 2 4 2" xfId="19424" xr:uid="{00000000-0005-0000-0000-0000DC4B0000}"/>
    <cellStyle name="Note 2 2 2 2 2 4 2 2" xfId="19425" xr:uid="{00000000-0005-0000-0000-0000DD4B0000}"/>
    <cellStyle name="Note 2 2 2 2 2 4 2 2 2" xfId="19426" xr:uid="{00000000-0005-0000-0000-0000DE4B0000}"/>
    <cellStyle name="Note 2 2 2 2 2 4 2 2 3" xfId="19427" xr:uid="{00000000-0005-0000-0000-0000DF4B0000}"/>
    <cellStyle name="Note 2 2 2 2 2 4 2 2 4" xfId="19428" xr:uid="{00000000-0005-0000-0000-0000E04B0000}"/>
    <cellStyle name="Note 2 2 2 2 2 4 2 3" xfId="19429" xr:uid="{00000000-0005-0000-0000-0000E14B0000}"/>
    <cellStyle name="Note 2 2 2 2 2 4 2 4" xfId="19430" xr:uid="{00000000-0005-0000-0000-0000E24B0000}"/>
    <cellStyle name="Note 2 2 2 2 2 4 2 5" xfId="19431" xr:uid="{00000000-0005-0000-0000-0000E34B0000}"/>
    <cellStyle name="Note 2 2 2 2 2 4 2 6" xfId="19432" xr:uid="{00000000-0005-0000-0000-0000E44B0000}"/>
    <cellStyle name="Note 2 2 2 2 2 4 2 7" xfId="19433" xr:uid="{00000000-0005-0000-0000-0000E54B0000}"/>
    <cellStyle name="Note 2 2 2 2 2 4 3" xfId="19434" xr:uid="{00000000-0005-0000-0000-0000E64B0000}"/>
    <cellStyle name="Note 2 2 2 2 2 4 3 2" xfId="19435" xr:uid="{00000000-0005-0000-0000-0000E74B0000}"/>
    <cellStyle name="Note 2 2 2 2 2 4 3 2 2" xfId="19436" xr:uid="{00000000-0005-0000-0000-0000E84B0000}"/>
    <cellStyle name="Note 2 2 2 2 2 4 3 2 3" xfId="19437" xr:uid="{00000000-0005-0000-0000-0000E94B0000}"/>
    <cellStyle name="Note 2 2 2 2 2 4 3 2 4" xfId="19438" xr:uid="{00000000-0005-0000-0000-0000EA4B0000}"/>
    <cellStyle name="Note 2 2 2 2 2 4 3 3" xfId="19439" xr:uid="{00000000-0005-0000-0000-0000EB4B0000}"/>
    <cellStyle name="Note 2 2 2 2 2 4 3 4" xfId="19440" xr:uid="{00000000-0005-0000-0000-0000EC4B0000}"/>
    <cellStyle name="Note 2 2 2 2 2 4 3 5" xfId="19441" xr:uid="{00000000-0005-0000-0000-0000ED4B0000}"/>
    <cellStyle name="Note 2 2 2 2 2 4 3 6" xfId="19442" xr:uid="{00000000-0005-0000-0000-0000EE4B0000}"/>
    <cellStyle name="Note 2 2 2 2 2 4 4" xfId="19443" xr:uid="{00000000-0005-0000-0000-0000EF4B0000}"/>
    <cellStyle name="Note 2 2 2 2 2 4 4 2" xfId="19444" xr:uid="{00000000-0005-0000-0000-0000F04B0000}"/>
    <cellStyle name="Note 2 2 2 2 2 4 4 3" xfId="19445" xr:uid="{00000000-0005-0000-0000-0000F14B0000}"/>
    <cellStyle name="Note 2 2 2 2 2 4 4 4" xfId="19446" xr:uid="{00000000-0005-0000-0000-0000F24B0000}"/>
    <cellStyle name="Note 2 2 2 2 2 4 4 5" xfId="19447" xr:uid="{00000000-0005-0000-0000-0000F34B0000}"/>
    <cellStyle name="Note 2 2 2 2 2 4 5" xfId="19448" xr:uid="{00000000-0005-0000-0000-0000F44B0000}"/>
    <cellStyle name="Note 2 2 2 2 2 4 5 2" xfId="19449" xr:uid="{00000000-0005-0000-0000-0000F54B0000}"/>
    <cellStyle name="Note 2 2 2 2 2 4 5 3" xfId="19450" xr:uid="{00000000-0005-0000-0000-0000F64B0000}"/>
    <cellStyle name="Note 2 2 2 2 2 4 5 4" xfId="19451" xr:uid="{00000000-0005-0000-0000-0000F74B0000}"/>
    <cellStyle name="Note 2 2 2 2 2 4 6" xfId="19452" xr:uid="{00000000-0005-0000-0000-0000F84B0000}"/>
    <cellStyle name="Note 2 2 2 2 2 4 7" xfId="19453" xr:uid="{00000000-0005-0000-0000-0000F94B0000}"/>
    <cellStyle name="Note 2 2 2 2 2 4 8" xfId="19454" xr:uid="{00000000-0005-0000-0000-0000FA4B0000}"/>
    <cellStyle name="Note 2 2 2 2 2 5" xfId="19455" xr:uid="{00000000-0005-0000-0000-0000FB4B0000}"/>
    <cellStyle name="Note 2 2 2 2 2 5 10" xfId="19456" xr:uid="{00000000-0005-0000-0000-0000FC4B0000}"/>
    <cellStyle name="Note 2 2 2 2 2 5 2" xfId="19457" xr:uid="{00000000-0005-0000-0000-0000FD4B0000}"/>
    <cellStyle name="Note 2 2 2 2 2 5 2 2" xfId="19458" xr:uid="{00000000-0005-0000-0000-0000FE4B0000}"/>
    <cellStyle name="Note 2 2 2 2 2 5 2 2 2" xfId="19459" xr:uid="{00000000-0005-0000-0000-0000FF4B0000}"/>
    <cellStyle name="Note 2 2 2 2 2 5 2 2 3" xfId="19460" xr:uid="{00000000-0005-0000-0000-0000004C0000}"/>
    <cellStyle name="Note 2 2 2 2 2 5 2 2 4" xfId="19461" xr:uid="{00000000-0005-0000-0000-0000014C0000}"/>
    <cellStyle name="Note 2 2 2 2 2 5 2 3" xfId="19462" xr:uid="{00000000-0005-0000-0000-0000024C0000}"/>
    <cellStyle name="Note 2 2 2 2 2 5 2 4" xfId="19463" xr:uid="{00000000-0005-0000-0000-0000034C0000}"/>
    <cellStyle name="Note 2 2 2 2 2 5 2 5" xfId="19464" xr:uid="{00000000-0005-0000-0000-0000044C0000}"/>
    <cellStyle name="Note 2 2 2 2 2 5 2 6" xfId="19465" xr:uid="{00000000-0005-0000-0000-0000054C0000}"/>
    <cellStyle name="Note 2 2 2 2 2 5 2 7" xfId="19466" xr:uid="{00000000-0005-0000-0000-0000064C0000}"/>
    <cellStyle name="Note 2 2 2 2 2 5 3" xfId="19467" xr:uid="{00000000-0005-0000-0000-0000074C0000}"/>
    <cellStyle name="Note 2 2 2 2 2 5 3 2" xfId="19468" xr:uid="{00000000-0005-0000-0000-0000084C0000}"/>
    <cellStyle name="Note 2 2 2 2 2 5 3 2 2" xfId="19469" xr:uid="{00000000-0005-0000-0000-0000094C0000}"/>
    <cellStyle name="Note 2 2 2 2 2 5 3 2 3" xfId="19470" xr:uid="{00000000-0005-0000-0000-00000A4C0000}"/>
    <cellStyle name="Note 2 2 2 2 2 5 3 2 4" xfId="19471" xr:uid="{00000000-0005-0000-0000-00000B4C0000}"/>
    <cellStyle name="Note 2 2 2 2 2 5 3 3" xfId="19472" xr:uid="{00000000-0005-0000-0000-00000C4C0000}"/>
    <cellStyle name="Note 2 2 2 2 2 5 3 4" xfId="19473" xr:uid="{00000000-0005-0000-0000-00000D4C0000}"/>
    <cellStyle name="Note 2 2 2 2 2 5 3 5" xfId="19474" xr:uid="{00000000-0005-0000-0000-00000E4C0000}"/>
    <cellStyle name="Note 2 2 2 2 2 5 3 6" xfId="19475" xr:uid="{00000000-0005-0000-0000-00000F4C0000}"/>
    <cellStyle name="Note 2 2 2 2 2 5 4" xfId="19476" xr:uid="{00000000-0005-0000-0000-0000104C0000}"/>
    <cellStyle name="Note 2 2 2 2 2 5 4 2" xfId="19477" xr:uid="{00000000-0005-0000-0000-0000114C0000}"/>
    <cellStyle name="Note 2 2 2 2 2 5 4 2 2" xfId="19478" xr:uid="{00000000-0005-0000-0000-0000124C0000}"/>
    <cellStyle name="Note 2 2 2 2 2 5 4 2 3" xfId="19479" xr:uid="{00000000-0005-0000-0000-0000134C0000}"/>
    <cellStyle name="Note 2 2 2 2 2 5 4 2 4" xfId="19480" xr:uid="{00000000-0005-0000-0000-0000144C0000}"/>
    <cellStyle name="Note 2 2 2 2 2 5 4 3" xfId="19481" xr:uid="{00000000-0005-0000-0000-0000154C0000}"/>
    <cellStyle name="Note 2 2 2 2 2 5 4 4" xfId="19482" xr:uid="{00000000-0005-0000-0000-0000164C0000}"/>
    <cellStyle name="Note 2 2 2 2 2 5 4 5" xfId="19483" xr:uid="{00000000-0005-0000-0000-0000174C0000}"/>
    <cellStyle name="Note 2 2 2 2 2 5 4 6" xfId="19484" xr:uid="{00000000-0005-0000-0000-0000184C0000}"/>
    <cellStyle name="Note 2 2 2 2 2 5 5" xfId="19485" xr:uid="{00000000-0005-0000-0000-0000194C0000}"/>
    <cellStyle name="Note 2 2 2 2 2 5 5 2" xfId="19486" xr:uid="{00000000-0005-0000-0000-00001A4C0000}"/>
    <cellStyle name="Note 2 2 2 2 2 5 5 3" xfId="19487" xr:uid="{00000000-0005-0000-0000-00001B4C0000}"/>
    <cellStyle name="Note 2 2 2 2 2 5 5 4" xfId="19488" xr:uid="{00000000-0005-0000-0000-00001C4C0000}"/>
    <cellStyle name="Note 2 2 2 2 2 5 5 5" xfId="19489" xr:uid="{00000000-0005-0000-0000-00001D4C0000}"/>
    <cellStyle name="Note 2 2 2 2 2 5 6" xfId="19490" xr:uid="{00000000-0005-0000-0000-00001E4C0000}"/>
    <cellStyle name="Note 2 2 2 2 2 5 6 2" xfId="19491" xr:uid="{00000000-0005-0000-0000-00001F4C0000}"/>
    <cellStyle name="Note 2 2 2 2 2 5 6 3" xfId="19492" xr:uid="{00000000-0005-0000-0000-0000204C0000}"/>
    <cellStyle name="Note 2 2 2 2 2 5 6 4" xfId="19493" xr:uid="{00000000-0005-0000-0000-0000214C0000}"/>
    <cellStyle name="Note 2 2 2 2 2 5 7" xfId="19494" xr:uid="{00000000-0005-0000-0000-0000224C0000}"/>
    <cellStyle name="Note 2 2 2 2 2 5 8" xfId="19495" xr:uid="{00000000-0005-0000-0000-0000234C0000}"/>
    <cellStyle name="Note 2 2 2 2 2 5 9" xfId="19496" xr:uid="{00000000-0005-0000-0000-0000244C0000}"/>
    <cellStyle name="Note 2 2 2 2 2 6" xfId="19497" xr:uid="{00000000-0005-0000-0000-0000254C0000}"/>
    <cellStyle name="Note 2 2 2 2 2 6 2" xfId="19498" xr:uid="{00000000-0005-0000-0000-0000264C0000}"/>
    <cellStyle name="Note 2 2 2 2 2 6 2 2" xfId="19499" xr:uid="{00000000-0005-0000-0000-0000274C0000}"/>
    <cellStyle name="Note 2 2 2 2 2 6 2 2 2" xfId="19500" xr:uid="{00000000-0005-0000-0000-0000284C0000}"/>
    <cellStyle name="Note 2 2 2 2 2 6 2 2 3" xfId="19501" xr:uid="{00000000-0005-0000-0000-0000294C0000}"/>
    <cellStyle name="Note 2 2 2 2 2 6 2 2 4" xfId="19502" xr:uid="{00000000-0005-0000-0000-00002A4C0000}"/>
    <cellStyle name="Note 2 2 2 2 2 6 2 3" xfId="19503" xr:uid="{00000000-0005-0000-0000-00002B4C0000}"/>
    <cellStyle name="Note 2 2 2 2 2 6 2 4" xfId="19504" xr:uid="{00000000-0005-0000-0000-00002C4C0000}"/>
    <cellStyle name="Note 2 2 2 2 2 6 2 5" xfId="19505" xr:uid="{00000000-0005-0000-0000-00002D4C0000}"/>
    <cellStyle name="Note 2 2 2 2 2 6 2 6" xfId="19506" xr:uid="{00000000-0005-0000-0000-00002E4C0000}"/>
    <cellStyle name="Note 2 2 2 2 2 6 2 7" xfId="19507" xr:uid="{00000000-0005-0000-0000-00002F4C0000}"/>
    <cellStyle name="Note 2 2 2 2 2 6 3" xfId="19508" xr:uid="{00000000-0005-0000-0000-0000304C0000}"/>
    <cellStyle name="Note 2 2 2 2 2 6 3 2" xfId="19509" xr:uid="{00000000-0005-0000-0000-0000314C0000}"/>
    <cellStyle name="Note 2 2 2 2 2 6 3 2 2" xfId="19510" xr:uid="{00000000-0005-0000-0000-0000324C0000}"/>
    <cellStyle name="Note 2 2 2 2 2 6 3 2 3" xfId="19511" xr:uid="{00000000-0005-0000-0000-0000334C0000}"/>
    <cellStyle name="Note 2 2 2 2 2 6 3 2 4" xfId="19512" xr:uid="{00000000-0005-0000-0000-0000344C0000}"/>
    <cellStyle name="Note 2 2 2 2 2 6 3 3" xfId="19513" xr:uid="{00000000-0005-0000-0000-0000354C0000}"/>
    <cellStyle name="Note 2 2 2 2 2 6 3 4" xfId="19514" xr:uid="{00000000-0005-0000-0000-0000364C0000}"/>
    <cellStyle name="Note 2 2 2 2 2 6 3 5" xfId="19515" xr:uid="{00000000-0005-0000-0000-0000374C0000}"/>
    <cellStyle name="Note 2 2 2 2 2 6 3 6" xfId="19516" xr:uid="{00000000-0005-0000-0000-0000384C0000}"/>
    <cellStyle name="Note 2 2 2 2 2 6 4" xfId="19517" xr:uid="{00000000-0005-0000-0000-0000394C0000}"/>
    <cellStyle name="Note 2 2 2 2 2 6 4 2" xfId="19518" xr:uid="{00000000-0005-0000-0000-00003A4C0000}"/>
    <cellStyle name="Note 2 2 2 2 2 6 4 3" xfId="19519" xr:uid="{00000000-0005-0000-0000-00003B4C0000}"/>
    <cellStyle name="Note 2 2 2 2 2 6 4 4" xfId="19520" xr:uid="{00000000-0005-0000-0000-00003C4C0000}"/>
    <cellStyle name="Note 2 2 2 2 2 6 4 5" xfId="19521" xr:uid="{00000000-0005-0000-0000-00003D4C0000}"/>
    <cellStyle name="Note 2 2 2 2 2 6 5" xfId="19522" xr:uid="{00000000-0005-0000-0000-00003E4C0000}"/>
    <cellStyle name="Note 2 2 2 2 2 6 5 2" xfId="19523" xr:uid="{00000000-0005-0000-0000-00003F4C0000}"/>
    <cellStyle name="Note 2 2 2 2 2 6 5 3" xfId="19524" xr:uid="{00000000-0005-0000-0000-0000404C0000}"/>
    <cellStyle name="Note 2 2 2 2 2 6 5 4" xfId="19525" xr:uid="{00000000-0005-0000-0000-0000414C0000}"/>
    <cellStyle name="Note 2 2 2 2 2 6 6" xfId="19526" xr:uid="{00000000-0005-0000-0000-0000424C0000}"/>
    <cellStyle name="Note 2 2 2 2 2 6 7" xfId="19527" xr:uid="{00000000-0005-0000-0000-0000434C0000}"/>
    <cellStyle name="Note 2 2 2 2 2 6 8" xfId="19528" xr:uid="{00000000-0005-0000-0000-0000444C0000}"/>
    <cellStyle name="Note 2 2 2 2 2 7" xfId="19529" xr:uid="{00000000-0005-0000-0000-0000454C0000}"/>
    <cellStyle name="Note 2 2 2 2 2 7 2" xfId="19530" xr:uid="{00000000-0005-0000-0000-0000464C0000}"/>
    <cellStyle name="Note 2 2 2 2 2 7 2 2" xfId="19531" xr:uid="{00000000-0005-0000-0000-0000474C0000}"/>
    <cellStyle name="Note 2 2 2 2 2 7 2 2 2" xfId="19532" xr:uid="{00000000-0005-0000-0000-0000484C0000}"/>
    <cellStyle name="Note 2 2 2 2 2 7 2 2 3" xfId="19533" xr:uid="{00000000-0005-0000-0000-0000494C0000}"/>
    <cellStyle name="Note 2 2 2 2 2 7 2 2 4" xfId="19534" xr:uid="{00000000-0005-0000-0000-00004A4C0000}"/>
    <cellStyle name="Note 2 2 2 2 2 7 2 3" xfId="19535" xr:uid="{00000000-0005-0000-0000-00004B4C0000}"/>
    <cellStyle name="Note 2 2 2 2 2 7 2 4" xfId="19536" xr:uid="{00000000-0005-0000-0000-00004C4C0000}"/>
    <cellStyle name="Note 2 2 2 2 2 7 2 5" xfId="19537" xr:uid="{00000000-0005-0000-0000-00004D4C0000}"/>
    <cellStyle name="Note 2 2 2 2 2 7 2 6" xfId="19538" xr:uid="{00000000-0005-0000-0000-00004E4C0000}"/>
    <cellStyle name="Note 2 2 2 2 2 7 2 7" xfId="19539" xr:uid="{00000000-0005-0000-0000-00004F4C0000}"/>
    <cellStyle name="Note 2 2 2 2 2 7 3" xfId="19540" xr:uid="{00000000-0005-0000-0000-0000504C0000}"/>
    <cellStyle name="Note 2 2 2 2 2 7 3 2" xfId="19541" xr:uid="{00000000-0005-0000-0000-0000514C0000}"/>
    <cellStyle name="Note 2 2 2 2 2 7 3 3" xfId="19542" xr:uid="{00000000-0005-0000-0000-0000524C0000}"/>
    <cellStyle name="Note 2 2 2 2 2 7 3 4" xfId="19543" xr:uid="{00000000-0005-0000-0000-0000534C0000}"/>
    <cellStyle name="Note 2 2 2 2 2 7 4" xfId="19544" xr:uid="{00000000-0005-0000-0000-0000544C0000}"/>
    <cellStyle name="Note 2 2 2 2 2 7 5" xfId="19545" xr:uid="{00000000-0005-0000-0000-0000554C0000}"/>
    <cellStyle name="Note 2 2 2 2 2 7 6" xfId="19546" xr:uid="{00000000-0005-0000-0000-0000564C0000}"/>
    <cellStyle name="Note 2 2 2 2 2 7 7" xfId="19547" xr:uid="{00000000-0005-0000-0000-0000574C0000}"/>
    <cellStyle name="Note 2 2 2 2 2 7 8" xfId="19548" xr:uid="{00000000-0005-0000-0000-0000584C0000}"/>
    <cellStyle name="Note 2 2 2 2 2 8" xfId="19549" xr:uid="{00000000-0005-0000-0000-0000594C0000}"/>
    <cellStyle name="Note 2 2 2 2 2 8 2" xfId="19550" xr:uid="{00000000-0005-0000-0000-00005A4C0000}"/>
    <cellStyle name="Note 2 2 2 2 2 8 2 2" xfId="19551" xr:uid="{00000000-0005-0000-0000-00005B4C0000}"/>
    <cellStyle name="Note 2 2 2 2 2 8 2 3" xfId="19552" xr:uid="{00000000-0005-0000-0000-00005C4C0000}"/>
    <cellStyle name="Note 2 2 2 2 2 8 2 4" xfId="19553" xr:uid="{00000000-0005-0000-0000-00005D4C0000}"/>
    <cellStyle name="Note 2 2 2 2 2 8 3" xfId="19554" xr:uid="{00000000-0005-0000-0000-00005E4C0000}"/>
    <cellStyle name="Note 2 2 2 2 2 8 4" xfId="19555" xr:uid="{00000000-0005-0000-0000-00005F4C0000}"/>
    <cellStyle name="Note 2 2 2 2 2 8 5" xfId="19556" xr:uid="{00000000-0005-0000-0000-0000604C0000}"/>
    <cellStyle name="Note 2 2 2 2 2 8 6" xfId="19557" xr:uid="{00000000-0005-0000-0000-0000614C0000}"/>
    <cellStyle name="Note 2 2 2 2 2 8 7" xfId="19558" xr:uid="{00000000-0005-0000-0000-0000624C0000}"/>
    <cellStyle name="Note 2 2 2 2 2 9" xfId="19559" xr:uid="{00000000-0005-0000-0000-0000634C0000}"/>
    <cellStyle name="Note 2 2 2 2 2 9 2" xfId="19560" xr:uid="{00000000-0005-0000-0000-0000644C0000}"/>
    <cellStyle name="Note 2 2 2 2 2 9 2 2" xfId="19561" xr:uid="{00000000-0005-0000-0000-0000654C0000}"/>
    <cellStyle name="Note 2 2 2 2 2 9 2 3" xfId="19562" xr:uid="{00000000-0005-0000-0000-0000664C0000}"/>
    <cellStyle name="Note 2 2 2 2 2 9 2 4" xfId="19563" xr:uid="{00000000-0005-0000-0000-0000674C0000}"/>
    <cellStyle name="Note 2 2 2 2 2 9 3" xfId="19564" xr:uid="{00000000-0005-0000-0000-0000684C0000}"/>
    <cellStyle name="Note 2 2 2 2 2 9 4" xfId="19565" xr:uid="{00000000-0005-0000-0000-0000694C0000}"/>
    <cellStyle name="Note 2 2 2 2 2 9 5" xfId="19566" xr:uid="{00000000-0005-0000-0000-00006A4C0000}"/>
    <cellStyle name="Note 2 2 2 2 2 9 6" xfId="19567" xr:uid="{00000000-0005-0000-0000-00006B4C0000}"/>
    <cellStyle name="Note 2 2 2 2 3" xfId="19568" xr:uid="{00000000-0005-0000-0000-00006C4C0000}"/>
    <cellStyle name="Note 2 2 2 2 3 2" xfId="19569" xr:uid="{00000000-0005-0000-0000-00006D4C0000}"/>
    <cellStyle name="Note 2 2 2 2 3 2 2" xfId="19570" xr:uid="{00000000-0005-0000-0000-00006E4C0000}"/>
    <cellStyle name="Note 2 2 2 2 3 2 3" xfId="19571" xr:uid="{00000000-0005-0000-0000-00006F4C0000}"/>
    <cellStyle name="Note 2 2 2 2 3 2 4" xfId="19572" xr:uid="{00000000-0005-0000-0000-0000704C0000}"/>
    <cellStyle name="Note 2 2 2 2 3 3" xfId="19573" xr:uid="{00000000-0005-0000-0000-0000714C0000}"/>
    <cellStyle name="Note 2 2 2 2 3 4" xfId="19574" xr:uid="{00000000-0005-0000-0000-0000724C0000}"/>
    <cellStyle name="Note 2 2 2 2 3 5" xfId="19575" xr:uid="{00000000-0005-0000-0000-0000734C0000}"/>
    <cellStyle name="Note 2 2 2 2 3 6" xfId="19576" xr:uid="{00000000-0005-0000-0000-0000744C0000}"/>
    <cellStyle name="Note 2 2 2 2 3 7" xfId="19577" xr:uid="{00000000-0005-0000-0000-0000754C0000}"/>
    <cellStyle name="Note 2 2 2 2 4" xfId="19578" xr:uid="{00000000-0005-0000-0000-0000764C0000}"/>
    <cellStyle name="Note 2 2 2 2 4 2" xfId="19579" xr:uid="{00000000-0005-0000-0000-0000774C0000}"/>
    <cellStyle name="Note 2 2 2 2 4 3" xfId="19580" xr:uid="{00000000-0005-0000-0000-0000784C0000}"/>
    <cellStyle name="Note 2 2 2 2 4 4" xfId="19581" xr:uid="{00000000-0005-0000-0000-0000794C0000}"/>
    <cellStyle name="Note 2 2 2 2 5" xfId="19582" xr:uid="{00000000-0005-0000-0000-00007A4C0000}"/>
    <cellStyle name="Note 2 2 2 2 6" xfId="19583" xr:uid="{00000000-0005-0000-0000-00007B4C0000}"/>
    <cellStyle name="Note 2 2 2 3" xfId="19584" xr:uid="{00000000-0005-0000-0000-00007C4C0000}"/>
    <cellStyle name="Note 2 2 2 3 2" xfId="19585" xr:uid="{00000000-0005-0000-0000-00007D4C0000}"/>
    <cellStyle name="Note 2 2 2 4" xfId="19586" xr:uid="{00000000-0005-0000-0000-00007E4C0000}"/>
    <cellStyle name="Note 2 2 2 4 2" xfId="19587" xr:uid="{00000000-0005-0000-0000-00007F4C0000}"/>
    <cellStyle name="Note 2 2 2 4 2 10" xfId="19588" xr:uid="{00000000-0005-0000-0000-0000804C0000}"/>
    <cellStyle name="Note 2 2 2 4 2 10 2" xfId="19589" xr:uid="{00000000-0005-0000-0000-0000814C0000}"/>
    <cellStyle name="Note 2 2 2 4 2 10 3" xfId="19590" xr:uid="{00000000-0005-0000-0000-0000824C0000}"/>
    <cellStyle name="Note 2 2 2 4 2 10 4" xfId="19591" xr:uid="{00000000-0005-0000-0000-0000834C0000}"/>
    <cellStyle name="Note 2 2 2 4 2 10 5" xfId="19592" xr:uid="{00000000-0005-0000-0000-0000844C0000}"/>
    <cellStyle name="Note 2 2 2 4 2 11" xfId="19593" xr:uid="{00000000-0005-0000-0000-0000854C0000}"/>
    <cellStyle name="Note 2 2 2 4 2 11 2" xfId="19594" xr:uid="{00000000-0005-0000-0000-0000864C0000}"/>
    <cellStyle name="Note 2 2 2 4 2 11 3" xfId="19595" xr:uid="{00000000-0005-0000-0000-0000874C0000}"/>
    <cellStyle name="Note 2 2 2 4 2 11 4" xfId="19596" xr:uid="{00000000-0005-0000-0000-0000884C0000}"/>
    <cellStyle name="Note 2 2 2 4 2 12" xfId="19597" xr:uid="{00000000-0005-0000-0000-0000894C0000}"/>
    <cellStyle name="Note 2 2 2 4 2 13" xfId="19598" xr:uid="{00000000-0005-0000-0000-00008A4C0000}"/>
    <cellStyle name="Note 2 2 2 4 2 14" xfId="19599" xr:uid="{00000000-0005-0000-0000-00008B4C0000}"/>
    <cellStyle name="Note 2 2 2 4 2 2" xfId="19600" xr:uid="{00000000-0005-0000-0000-00008C4C0000}"/>
    <cellStyle name="Note 2 2 2 4 2 2 2" xfId="19601" xr:uid="{00000000-0005-0000-0000-00008D4C0000}"/>
    <cellStyle name="Note 2 2 2 4 2 2 2 2" xfId="19602" xr:uid="{00000000-0005-0000-0000-00008E4C0000}"/>
    <cellStyle name="Note 2 2 2 4 2 2 2 2 2" xfId="19603" xr:uid="{00000000-0005-0000-0000-00008F4C0000}"/>
    <cellStyle name="Note 2 2 2 4 2 2 2 2 2 2" xfId="19604" xr:uid="{00000000-0005-0000-0000-0000904C0000}"/>
    <cellStyle name="Note 2 2 2 4 2 2 2 2 2 3" xfId="19605" xr:uid="{00000000-0005-0000-0000-0000914C0000}"/>
    <cellStyle name="Note 2 2 2 4 2 2 2 2 2 4" xfId="19606" xr:uid="{00000000-0005-0000-0000-0000924C0000}"/>
    <cellStyle name="Note 2 2 2 4 2 2 2 2 3" xfId="19607" xr:uid="{00000000-0005-0000-0000-0000934C0000}"/>
    <cellStyle name="Note 2 2 2 4 2 2 2 2 4" xfId="19608" xr:uid="{00000000-0005-0000-0000-0000944C0000}"/>
    <cellStyle name="Note 2 2 2 4 2 2 2 2 5" xfId="19609" xr:uid="{00000000-0005-0000-0000-0000954C0000}"/>
    <cellStyle name="Note 2 2 2 4 2 2 2 2 6" xfId="19610" xr:uid="{00000000-0005-0000-0000-0000964C0000}"/>
    <cellStyle name="Note 2 2 2 4 2 2 2 2 7" xfId="19611" xr:uid="{00000000-0005-0000-0000-0000974C0000}"/>
    <cellStyle name="Note 2 2 2 4 2 2 2 3" xfId="19612" xr:uid="{00000000-0005-0000-0000-0000984C0000}"/>
    <cellStyle name="Note 2 2 2 4 2 2 2 3 2" xfId="19613" xr:uid="{00000000-0005-0000-0000-0000994C0000}"/>
    <cellStyle name="Note 2 2 2 4 2 2 2 3 3" xfId="19614" xr:uid="{00000000-0005-0000-0000-00009A4C0000}"/>
    <cellStyle name="Note 2 2 2 4 2 2 2 3 4" xfId="19615" xr:uid="{00000000-0005-0000-0000-00009B4C0000}"/>
    <cellStyle name="Note 2 2 2 4 2 2 2 4" xfId="19616" xr:uid="{00000000-0005-0000-0000-00009C4C0000}"/>
    <cellStyle name="Note 2 2 2 4 2 2 2 5" xfId="19617" xr:uid="{00000000-0005-0000-0000-00009D4C0000}"/>
    <cellStyle name="Note 2 2 2 4 2 2 2 6" xfId="19618" xr:uid="{00000000-0005-0000-0000-00009E4C0000}"/>
    <cellStyle name="Note 2 2 2 4 2 2 2 7" xfId="19619" xr:uid="{00000000-0005-0000-0000-00009F4C0000}"/>
    <cellStyle name="Note 2 2 2 4 2 2 2 8" xfId="19620" xr:uid="{00000000-0005-0000-0000-0000A04C0000}"/>
    <cellStyle name="Note 2 2 2 4 2 2 3" xfId="19621" xr:uid="{00000000-0005-0000-0000-0000A14C0000}"/>
    <cellStyle name="Note 2 2 2 4 2 2 3 2" xfId="19622" xr:uid="{00000000-0005-0000-0000-0000A24C0000}"/>
    <cellStyle name="Note 2 2 2 4 2 2 3 2 2" xfId="19623" xr:uid="{00000000-0005-0000-0000-0000A34C0000}"/>
    <cellStyle name="Note 2 2 2 4 2 2 3 2 3" xfId="19624" xr:uid="{00000000-0005-0000-0000-0000A44C0000}"/>
    <cellStyle name="Note 2 2 2 4 2 2 3 2 4" xfId="19625" xr:uid="{00000000-0005-0000-0000-0000A54C0000}"/>
    <cellStyle name="Note 2 2 2 4 2 2 3 3" xfId="19626" xr:uid="{00000000-0005-0000-0000-0000A64C0000}"/>
    <cellStyle name="Note 2 2 2 4 2 2 3 4" xfId="19627" xr:uid="{00000000-0005-0000-0000-0000A74C0000}"/>
    <cellStyle name="Note 2 2 2 4 2 2 3 5" xfId="19628" xr:uid="{00000000-0005-0000-0000-0000A84C0000}"/>
    <cellStyle name="Note 2 2 2 4 2 2 3 6" xfId="19629" xr:uid="{00000000-0005-0000-0000-0000A94C0000}"/>
    <cellStyle name="Note 2 2 2 4 2 2 3 7" xfId="19630" xr:uid="{00000000-0005-0000-0000-0000AA4C0000}"/>
    <cellStyle name="Note 2 2 2 4 2 2 4" xfId="19631" xr:uid="{00000000-0005-0000-0000-0000AB4C0000}"/>
    <cellStyle name="Note 2 2 2 4 2 2 4 2" xfId="19632" xr:uid="{00000000-0005-0000-0000-0000AC4C0000}"/>
    <cellStyle name="Note 2 2 2 4 2 2 4 2 2" xfId="19633" xr:uid="{00000000-0005-0000-0000-0000AD4C0000}"/>
    <cellStyle name="Note 2 2 2 4 2 2 4 2 3" xfId="19634" xr:uid="{00000000-0005-0000-0000-0000AE4C0000}"/>
    <cellStyle name="Note 2 2 2 4 2 2 4 2 4" xfId="19635" xr:uid="{00000000-0005-0000-0000-0000AF4C0000}"/>
    <cellStyle name="Note 2 2 2 4 2 2 4 3" xfId="19636" xr:uid="{00000000-0005-0000-0000-0000B04C0000}"/>
    <cellStyle name="Note 2 2 2 4 2 2 4 4" xfId="19637" xr:uid="{00000000-0005-0000-0000-0000B14C0000}"/>
    <cellStyle name="Note 2 2 2 4 2 2 4 5" xfId="19638" xr:uid="{00000000-0005-0000-0000-0000B24C0000}"/>
    <cellStyle name="Note 2 2 2 4 2 2 4 6" xfId="19639" xr:uid="{00000000-0005-0000-0000-0000B34C0000}"/>
    <cellStyle name="Note 2 2 2 4 2 2 5" xfId="19640" xr:uid="{00000000-0005-0000-0000-0000B44C0000}"/>
    <cellStyle name="Note 2 2 2 4 2 2 5 2" xfId="19641" xr:uid="{00000000-0005-0000-0000-0000B54C0000}"/>
    <cellStyle name="Note 2 2 2 4 2 2 5 3" xfId="19642" xr:uid="{00000000-0005-0000-0000-0000B64C0000}"/>
    <cellStyle name="Note 2 2 2 4 2 2 5 4" xfId="19643" xr:uid="{00000000-0005-0000-0000-0000B74C0000}"/>
    <cellStyle name="Note 2 2 2 4 2 2 5 5" xfId="19644" xr:uid="{00000000-0005-0000-0000-0000B84C0000}"/>
    <cellStyle name="Note 2 2 2 4 2 2 6" xfId="19645" xr:uid="{00000000-0005-0000-0000-0000B94C0000}"/>
    <cellStyle name="Note 2 2 2 4 2 2 6 2" xfId="19646" xr:uid="{00000000-0005-0000-0000-0000BA4C0000}"/>
    <cellStyle name="Note 2 2 2 4 2 2 6 3" xfId="19647" xr:uid="{00000000-0005-0000-0000-0000BB4C0000}"/>
    <cellStyle name="Note 2 2 2 4 2 2 6 4" xfId="19648" xr:uid="{00000000-0005-0000-0000-0000BC4C0000}"/>
    <cellStyle name="Note 2 2 2 4 2 2 7" xfId="19649" xr:uid="{00000000-0005-0000-0000-0000BD4C0000}"/>
    <cellStyle name="Note 2 2 2 4 2 2 8" xfId="19650" xr:uid="{00000000-0005-0000-0000-0000BE4C0000}"/>
    <cellStyle name="Note 2 2 2 4 2 2 9" xfId="19651" xr:uid="{00000000-0005-0000-0000-0000BF4C0000}"/>
    <cellStyle name="Note 2 2 2 4 2 3" xfId="19652" xr:uid="{00000000-0005-0000-0000-0000C04C0000}"/>
    <cellStyle name="Note 2 2 2 4 2 3 2" xfId="19653" xr:uid="{00000000-0005-0000-0000-0000C14C0000}"/>
    <cellStyle name="Note 2 2 2 4 2 3 2 2" xfId="19654" xr:uid="{00000000-0005-0000-0000-0000C24C0000}"/>
    <cellStyle name="Note 2 2 2 4 2 3 2 2 2" xfId="19655" xr:uid="{00000000-0005-0000-0000-0000C34C0000}"/>
    <cellStyle name="Note 2 2 2 4 2 3 2 2 3" xfId="19656" xr:uid="{00000000-0005-0000-0000-0000C44C0000}"/>
    <cellStyle name="Note 2 2 2 4 2 3 2 2 4" xfId="19657" xr:uid="{00000000-0005-0000-0000-0000C54C0000}"/>
    <cellStyle name="Note 2 2 2 4 2 3 2 3" xfId="19658" xr:uid="{00000000-0005-0000-0000-0000C64C0000}"/>
    <cellStyle name="Note 2 2 2 4 2 3 2 4" xfId="19659" xr:uid="{00000000-0005-0000-0000-0000C74C0000}"/>
    <cellStyle name="Note 2 2 2 4 2 3 2 5" xfId="19660" xr:uid="{00000000-0005-0000-0000-0000C84C0000}"/>
    <cellStyle name="Note 2 2 2 4 2 3 2 6" xfId="19661" xr:uid="{00000000-0005-0000-0000-0000C94C0000}"/>
    <cellStyle name="Note 2 2 2 4 2 3 2 7" xfId="19662" xr:uid="{00000000-0005-0000-0000-0000CA4C0000}"/>
    <cellStyle name="Note 2 2 2 4 2 3 3" xfId="19663" xr:uid="{00000000-0005-0000-0000-0000CB4C0000}"/>
    <cellStyle name="Note 2 2 2 4 2 3 3 2" xfId="19664" xr:uid="{00000000-0005-0000-0000-0000CC4C0000}"/>
    <cellStyle name="Note 2 2 2 4 2 3 3 2 2" xfId="19665" xr:uid="{00000000-0005-0000-0000-0000CD4C0000}"/>
    <cellStyle name="Note 2 2 2 4 2 3 3 2 3" xfId="19666" xr:uid="{00000000-0005-0000-0000-0000CE4C0000}"/>
    <cellStyle name="Note 2 2 2 4 2 3 3 2 4" xfId="19667" xr:uid="{00000000-0005-0000-0000-0000CF4C0000}"/>
    <cellStyle name="Note 2 2 2 4 2 3 3 3" xfId="19668" xr:uid="{00000000-0005-0000-0000-0000D04C0000}"/>
    <cellStyle name="Note 2 2 2 4 2 3 3 4" xfId="19669" xr:uid="{00000000-0005-0000-0000-0000D14C0000}"/>
    <cellStyle name="Note 2 2 2 4 2 3 3 5" xfId="19670" xr:uid="{00000000-0005-0000-0000-0000D24C0000}"/>
    <cellStyle name="Note 2 2 2 4 2 3 3 6" xfId="19671" xr:uid="{00000000-0005-0000-0000-0000D34C0000}"/>
    <cellStyle name="Note 2 2 2 4 2 3 4" xfId="19672" xr:uid="{00000000-0005-0000-0000-0000D44C0000}"/>
    <cellStyle name="Note 2 2 2 4 2 3 4 2" xfId="19673" xr:uid="{00000000-0005-0000-0000-0000D54C0000}"/>
    <cellStyle name="Note 2 2 2 4 2 3 4 3" xfId="19674" xr:uid="{00000000-0005-0000-0000-0000D64C0000}"/>
    <cellStyle name="Note 2 2 2 4 2 3 4 4" xfId="19675" xr:uid="{00000000-0005-0000-0000-0000D74C0000}"/>
    <cellStyle name="Note 2 2 2 4 2 3 4 5" xfId="19676" xr:uid="{00000000-0005-0000-0000-0000D84C0000}"/>
    <cellStyle name="Note 2 2 2 4 2 3 5" xfId="19677" xr:uid="{00000000-0005-0000-0000-0000D94C0000}"/>
    <cellStyle name="Note 2 2 2 4 2 3 5 2" xfId="19678" xr:uid="{00000000-0005-0000-0000-0000DA4C0000}"/>
    <cellStyle name="Note 2 2 2 4 2 3 5 3" xfId="19679" xr:uid="{00000000-0005-0000-0000-0000DB4C0000}"/>
    <cellStyle name="Note 2 2 2 4 2 3 5 4" xfId="19680" xr:uid="{00000000-0005-0000-0000-0000DC4C0000}"/>
    <cellStyle name="Note 2 2 2 4 2 3 6" xfId="19681" xr:uid="{00000000-0005-0000-0000-0000DD4C0000}"/>
    <cellStyle name="Note 2 2 2 4 2 3 7" xfId="19682" xr:uid="{00000000-0005-0000-0000-0000DE4C0000}"/>
    <cellStyle name="Note 2 2 2 4 2 3 8" xfId="19683" xr:uid="{00000000-0005-0000-0000-0000DF4C0000}"/>
    <cellStyle name="Note 2 2 2 4 2 4" xfId="19684" xr:uid="{00000000-0005-0000-0000-0000E04C0000}"/>
    <cellStyle name="Note 2 2 2 4 2 4 2" xfId="19685" xr:uid="{00000000-0005-0000-0000-0000E14C0000}"/>
    <cellStyle name="Note 2 2 2 4 2 4 2 2" xfId="19686" xr:uid="{00000000-0005-0000-0000-0000E24C0000}"/>
    <cellStyle name="Note 2 2 2 4 2 4 2 2 2" xfId="19687" xr:uid="{00000000-0005-0000-0000-0000E34C0000}"/>
    <cellStyle name="Note 2 2 2 4 2 4 2 2 3" xfId="19688" xr:uid="{00000000-0005-0000-0000-0000E44C0000}"/>
    <cellStyle name="Note 2 2 2 4 2 4 2 2 4" xfId="19689" xr:uid="{00000000-0005-0000-0000-0000E54C0000}"/>
    <cellStyle name="Note 2 2 2 4 2 4 2 3" xfId="19690" xr:uid="{00000000-0005-0000-0000-0000E64C0000}"/>
    <cellStyle name="Note 2 2 2 4 2 4 2 4" xfId="19691" xr:uid="{00000000-0005-0000-0000-0000E74C0000}"/>
    <cellStyle name="Note 2 2 2 4 2 4 2 5" xfId="19692" xr:uid="{00000000-0005-0000-0000-0000E84C0000}"/>
    <cellStyle name="Note 2 2 2 4 2 4 2 6" xfId="19693" xr:uid="{00000000-0005-0000-0000-0000E94C0000}"/>
    <cellStyle name="Note 2 2 2 4 2 4 2 7" xfId="19694" xr:uid="{00000000-0005-0000-0000-0000EA4C0000}"/>
    <cellStyle name="Note 2 2 2 4 2 4 3" xfId="19695" xr:uid="{00000000-0005-0000-0000-0000EB4C0000}"/>
    <cellStyle name="Note 2 2 2 4 2 4 3 2" xfId="19696" xr:uid="{00000000-0005-0000-0000-0000EC4C0000}"/>
    <cellStyle name="Note 2 2 2 4 2 4 3 2 2" xfId="19697" xr:uid="{00000000-0005-0000-0000-0000ED4C0000}"/>
    <cellStyle name="Note 2 2 2 4 2 4 3 2 3" xfId="19698" xr:uid="{00000000-0005-0000-0000-0000EE4C0000}"/>
    <cellStyle name="Note 2 2 2 4 2 4 3 2 4" xfId="19699" xr:uid="{00000000-0005-0000-0000-0000EF4C0000}"/>
    <cellStyle name="Note 2 2 2 4 2 4 3 3" xfId="19700" xr:uid="{00000000-0005-0000-0000-0000F04C0000}"/>
    <cellStyle name="Note 2 2 2 4 2 4 3 4" xfId="19701" xr:uid="{00000000-0005-0000-0000-0000F14C0000}"/>
    <cellStyle name="Note 2 2 2 4 2 4 3 5" xfId="19702" xr:uid="{00000000-0005-0000-0000-0000F24C0000}"/>
    <cellStyle name="Note 2 2 2 4 2 4 3 6" xfId="19703" xr:uid="{00000000-0005-0000-0000-0000F34C0000}"/>
    <cellStyle name="Note 2 2 2 4 2 4 4" xfId="19704" xr:uid="{00000000-0005-0000-0000-0000F44C0000}"/>
    <cellStyle name="Note 2 2 2 4 2 4 4 2" xfId="19705" xr:uid="{00000000-0005-0000-0000-0000F54C0000}"/>
    <cellStyle name="Note 2 2 2 4 2 4 4 3" xfId="19706" xr:uid="{00000000-0005-0000-0000-0000F64C0000}"/>
    <cellStyle name="Note 2 2 2 4 2 4 4 4" xfId="19707" xr:uid="{00000000-0005-0000-0000-0000F74C0000}"/>
    <cellStyle name="Note 2 2 2 4 2 4 4 5" xfId="19708" xr:uid="{00000000-0005-0000-0000-0000F84C0000}"/>
    <cellStyle name="Note 2 2 2 4 2 4 5" xfId="19709" xr:uid="{00000000-0005-0000-0000-0000F94C0000}"/>
    <cellStyle name="Note 2 2 2 4 2 4 5 2" xfId="19710" xr:uid="{00000000-0005-0000-0000-0000FA4C0000}"/>
    <cellStyle name="Note 2 2 2 4 2 4 5 3" xfId="19711" xr:uid="{00000000-0005-0000-0000-0000FB4C0000}"/>
    <cellStyle name="Note 2 2 2 4 2 4 5 4" xfId="19712" xr:uid="{00000000-0005-0000-0000-0000FC4C0000}"/>
    <cellStyle name="Note 2 2 2 4 2 4 6" xfId="19713" xr:uid="{00000000-0005-0000-0000-0000FD4C0000}"/>
    <cellStyle name="Note 2 2 2 4 2 4 7" xfId="19714" xr:uid="{00000000-0005-0000-0000-0000FE4C0000}"/>
    <cellStyle name="Note 2 2 2 4 2 4 8" xfId="19715" xr:uid="{00000000-0005-0000-0000-0000FF4C0000}"/>
    <cellStyle name="Note 2 2 2 4 2 5" xfId="19716" xr:uid="{00000000-0005-0000-0000-0000004D0000}"/>
    <cellStyle name="Note 2 2 2 4 2 5 10" xfId="19717" xr:uid="{00000000-0005-0000-0000-0000014D0000}"/>
    <cellStyle name="Note 2 2 2 4 2 5 2" xfId="19718" xr:uid="{00000000-0005-0000-0000-0000024D0000}"/>
    <cellStyle name="Note 2 2 2 4 2 5 2 2" xfId="19719" xr:uid="{00000000-0005-0000-0000-0000034D0000}"/>
    <cellStyle name="Note 2 2 2 4 2 5 2 2 2" xfId="19720" xr:uid="{00000000-0005-0000-0000-0000044D0000}"/>
    <cellStyle name="Note 2 2 2 4 2 5 2 2 3" xfId="19721" xr:uid="{00000000-0005-0000-0000-0000054D0000}"/>
    <cellStyle name="Note 2 2 2 4 2 5 2 2 4" xfId="19722" xr:uid="{00000000-0005-0000-0000-0000064D0000}"/>
    <cellStyle name="Note 2 2 2 4 2 5 2 3" xfId="19723" xr:uid="{00000000-0005-0000-0000-0000074D0000}"/>
    <cellStyle name="Note 2 2 2 4 2 5 2 4" xfId="19724" xr:uid="{00000000-0005-0000-0000-0000084D0000}"/>
    <cellStyle name="Note 2 2 2 4 2 5 2 5" xfId="19725" xr:uid="{00000000-0005-0000-0000-0000094D0000}"/>
    <cellStyle name="Note 2 2 2 4 2 5 2 6" xfId="19726" xr:uid="{00000000-0005-0000-0000-00000A4D0000}"/>
    <cellStyle name="Note 2 2 2 4 2 5 2 7" xfId="19727" xr:uid="{00000000-0005-0000-0000-00000B4D0000}"/>
    <cellStyle name="Note 2 2 2 4 2 5 3" xfId="19728" xr:uid="{00000000-0005-0000-0000-00000C4D0000}"/>
    <cellStyle name="Note 2 2 2 4 2 5 3 2" xfId="19729" xr:uid="{00000000-0005-0000-0000-00000D4D0000}"/>
    <cellStyle name="Note 2 2 2 4 2 5 3 2 2" xfId="19730" xr:uid="{00000000-0005-0000-0000-00000E4D0000}"/>
    <cellStyle name="Note 2 2 2 4 2 5 3 2 3" xfId="19731" xr:uid="{00000000-0005-0000-0000-00000F4D0000}"/>
    <cellStyle name="Note 2 2 2 4 2 5 3 2 4" xfId="19732" xr:uid="{00000000-0005-0000-0000-0000104D0000}"/>
    <cellStyle name="Note 2 2 2 4 2 5 3 3" xfId="19733" xr:uid="{00000000-0005-0000-0000-0000114D0000}"/>
    <cellStyle name="Note 2 2 2 4 2 5 3 4" xfId="19734" xr:uid="{00000000-0005-0000-0000-0000124D0000}"/>
    <cellStyle name="Note 2 2 2 4 2 5 3 5" xfId="19735" xr:uid="{00000000-0005-0000-0000-0000134D0000}"/>
    <cellStyle name="Note 2 2 2 4 2 5 3 6" xfId="19736" xr:uid="{00000000-0005-0000-0000-0000144D0000}"/>
    <cellStyle name="Note 2 2 2 4 2 5 4" xfId="19737" xr:uid="{00000000-0005-0000-0000-0000154D0000}"/>
    <cellStyle name="Note 2 2 2 4 2 5 4 2" xfId="19738" xr:uid="{00000000-0005-0000-0000-0000164D0000}"/>
    <cellStyle name="Note 2 2 2 4 2 5 4 2 2" xfId="19739" xr:uid="{00000000-0005-0000-0000-0000174D0000}"/>
    <cellStyle name="Note 2 2 2 4 2 5 4 2 3" xfId="19740" xr:uid="{00000000-0005-0000-0000-0000184D0000}"/>
    <cellStyle name="Note 2 2 2 4 2 5 4 2 4" xfId="19741" xr:uid="{00000000-0005-0000-0000-0000194D0000}"/>
    <cellStyle name="Note 2 2 2 4 2 5 4 3" xfId="19742" xr:uid="{00000000-0005-0000-0000-00001A4D0000}"/>
    <cellStyle name="Note 2 2 2 4 2 5 4 4" xfId="19743" xr:uid="{00000000-0005-0000-0000-00001B4D0000}"/>
    <cellStyle name="Note 2 2 2 4 2 5 4 5" xfId="19744" xr:uid="{00000000-0005-0000-0000-00001C4D0000}"/>
    <cellStyle name="Note 2 2 2 4 2 5 4 6" xfId="19745" xr:uid="{00000000-0005-0000-0000-00001D4D0000}"/>
    <cellStyle name="Note 2 2 2 4 2 5 5" xfId="19746" xr:uid="{00000000-0005-0000-0000-00001E4D0000}"/>
    <cellStyle name="Note 2 2 2 4 2 5 5 2" xfId="19747" xr:uid="{00000000-0005-0000-0000-00001F4D0000}"/>
    <cellStyle name="Note 2 2 2 4 2 5 5 3" xfId="19748" xr:uid="{00000000-0005-0000-0000-0000204D0000}"/>
    <cellStyle name="Note 2 2 2 4 2 5 5 4" xfId="19749" xr:uid="{00000000-0005-0000-0000-0000214D0000}"/>
    <cellStyle name="Note 2 2 2 4 2 5 5 5" xfId="19750" xr:uid="{00000000-0005-0000-0000-0000224D0000}"/>
    <cellStyle name="Note 2 2 2 4 2 5 6" xfId="19751" xr:uid="{00000000-0005-0000-0000-0000234D0000}"/>
    <cellStyle name="Note 2 2 2 4 2 5 6 2" xfId="19752" xr:uid="{00000000-0005-0000-0000-0000244D0000}"/>
    <cellStyle name="Note 2 2 2 4 2 5 6 3" xfId="19753" xr:uid="{00000000-0005-0000-0000-0000254D0000}"/>
    <cellStyle name="Note 2 2 2 4 2 5 6 4" xfId="19754" xr:uid="{00000000-0005-0000-0000-0000264D0000}"/>
    <cellStyle name="Note 2 2 2 4 2 5 7" xfId="19755" xr:uid="{00000000-0005-0000-0000-0000274D0000}"/>
    <cellStyle name="Note 2 2 2 4 2 5 8" xfId="19756" xr:uid="{00000000-0005-0000-0000-0000284D0000}"/>
    <cellStyle name="Note 2 2 2 4 2 5 9" xfId="19757" xr:uid="{00000000-0005-0000-0000-0000294D0000}"/>
    <cellStyle name="Note 2 2 2 4 2 6" xfId="19758" xr:uid="{00000000-0005-0000-0000-00002A4D0000}"/>
    <cellStyle name="Note 2 2 2 4 2 6 2" xfId="19759" xr:uid="{00000000-0005-0000-0000-00002B4D0000}"/>
    <cellStyle name="Note 2 2 2 4 2 6 2 2" xfId="19760" xr:uid="{00000000-0005-0000-0000-00002C4D0000}"/>
    <cellStyle name="Note 2 2 2 4 2 6 2 2 2" xfId="19761" xr:uid="{00000000-0005-0000-0000-00002D4D0000}"/>
    <cellStyle name="Note 2 2 2 4 2 6 2 2 3" xfId="19762" xr:uid="{00000000-0005-0000-0000-00002E4D0000}"/>
    <cellStyle name="Note 2 2 2 4 2 6 2 2 4" xfId="19763" xr:uid="{00000000-0005-0000-0000-00002F4D0000}"/>
    <cellStyle name="Note 2 2 2 4 2 6 2 3" xfId="19764" xr:uid="{00000000-0005-0000-0000-0000304D0000}"/>
    <cellStyle name="Note 2 2 2 4 2 6 2 4" xfId="19765" xr:uid="{00000000-0005-0000-0000-0000314D0000}"/>
    <cellStyle name="Note 2 2 2 4 2 6 2 5" xfId="19766" xr:uid="{00000000-0005-0000-0000-0000324D0000}"/>
    <cellStyle name="Note 2 2 2 4 2 6 2 6" xfId="19767" xr:uid="{00000000-0005-0000-0000-0000334D0000}"/>
    <cellStyle name="Note 2 2 2 4 2 6 2 7" xfId="19768" xr:uid="{00000000-0005-0000-0000-0000344D0000}"/>
    <cellStyle name="Note 2 2 2 4 2 6 3" xfId="19769" xr:uid="{00000000-0005-0000-0000-0000354D0000}"/>
    <cellStyle name="Note 2 2 2 4 2 6 3 2" xfId="19770" xr:uid="{00000000-0005-0000-0000-0000364D0000}"/>
    <cellStyle name="Note 2 2 2 4 2 6 3 2 2" xfId="19771" xr:uid="{00000000-0005-0000-0000-0000374D0000}"/>
    <cellStyle name="Note 2 2 2 4 2 6 3 2 3" xfId="19772" xr:uid="{00000000-0005-0000-0000-0000384D0000}"/>
    <cellStyle name="Note 2 2 2 4 2 6 3 2 4" xfId="19773" xr:uid="{00000000-0005-0000-0000-0000394D0000}"/>
    <cellStyle name="Note 2 2 2 4 2 6 3 3" xfId="19774" xr:uid="{00000000-0005-0000-0000-00003A4D0000}"/>
    <cellStyle name="Note 2 2 2 4 2 6 3 4" xfId="19775" xr:uid="{00000000-0005-0000-0000-00003B4D0000}"/>
    <cellStyle name="Note 2 2 2 4 2 6 3 5" xfId="19776" xr:uid="{00000000-0005-0000-0000-00003C4D0000}"/>
    <cellStyle name="Note 2 2 2 4 2 6 3 6" xfId="19777" xr:uid="{00000000-0005-0000-0000-00003D4D0000}"/>
    <cellStyle name="Note 2 2 2 4 2 6 4" xfId="19778" xr:uid="{00000000-0005-0000-0000-00003E4D0000}"/>
    <cellStyle name="Note 2 2 2 4 2 6 4 2" xfId="19779" xr:uid="{00000000-0005-0000-0000-00003F4D0000}"/>
    <cellStyle name="Note 2 2 2 4 2 6 4 3" xfId="19780" xr:uid="{00000000-0005-0000-0000-0000404D0000}"/>
    <cellStyle name="Note 2 2 2 4 2 6 4 4" xfId="19781" xr:uid="{00000000-0005-0000-0000-0000414D0000}"/>
    <cellStyle name="Note 2 2 2 4 2 6 4 5" xfId="19782" xr:uid="{00000000-0005-0000-0000-0000424D0000}"/>
    <cellStyle name="Note 2 2 2 4 2 6 5" xfId="19783" xr:uid="{00000000-0005-0000-0000-0000434D0000}"/>
    <cellStyle name="Note 2 2 2 4 2 6 5 2" xfId="19784" xr:uid="{00000000-0005-0000-0000-0000444D0000}"/>
    <cellStyle name="Note 2 2 2 4 2 6 5 3" xfId="19785" xr:uid="{00000000-0005-0000-0000-0000454D0000}"/>
    <cellStyle name="Note 2 2 2 4 2 6 5 4" xfId="19786" xr:uid="{00000000-0005-0000-0000-0000464D0000}"/>
    <cellStyle name="Note 2 2 2 4 2 6 6" xfId="19787" xr:uid="{00000000-0005-0000-0000-0000474D0000}"/>
    <cellStyle name="Note 2 2 2 4 2 6 7" xfId="19788" xr:uid="{00000000-0005-0000-0000-0000484D0000}"/>
    <cellStyle name="Note 2 2 2 4 2 6 8" xfId="19789" xr:uid="{00000000-0005-0000-0000-0000494D0000}"/>
    <cellStyle name="Note 2 2 2 4 2 7" xfId="19790" xr:uid="{00000000-0005-0000-0000-00004A4D0000}"/>
    <cellStyle name="Note 2 2 2 4 2 7 2" xfId="19791" xr:uid="{00000000-0005-0000-0000-00004B4D0000}"/>
    <cellStyle name="Note 2 2 2 4 2 7 2 2" xfId="19792" xr:uid="{00000000-0005-0000-0000-00004C4D0000}"/>
    <cellStyle name="Note 2 2 2 4 2 7 2 2 2" xfId="19793" xr:uid="{00000000-0005-0000-0000-00004D4D0000}"/>
    <cellStyle name="Note 2 2 2 4 2 7 2 2 3" xfId="19794" xr:uid="{00000000-0005-0000-0000-00004E4D0000}"/>
    <cellStyle name="Note 2 2 2 4 2 7 2 2 4" xfId="19795" xr:uid="{00000000-0005-0000-0000-00004F4D0000}"/>
    <cellStyle name="Note 2 2 2 4 2 7 2 3" xfId="19796" xr:uid="{00000000-0005-0000-0000-0000504D0000}"/>
    <cellStyle name="Note 2 2 2 4 2 7 2 4" xfId="19797" xr:uid="{00000000-0005-0000-0000-0000514D0000}"/>
    <cellStyle name="Note 2 2 2 4 2 7 2 5" xfId="19798" xr:uid="{00000000-0005-0000-0000-0000524D0000}"/>
    <cellStyle name="Note 2 2 2 4 2 7 2 6" xfId="19799" xr:uid="{00000000-0005-0000-0000-0000534D0000}"/>
    <cellStyle name="Note 2 2 2 4 2 7 2 7" xfId="19800" xr:uid="{00000000-0005-0000-0000-0000544D0000}"/>
    <cellStyle name="Note 2 2 2 4 2 7 3" xfId="19801" xr:uid="{00000000-0005-0000-0000-0000554D0000}"/>
    <cellStyle name="Note 2 2 2 4 2 7 3 2" xfId="19802" xr:uid="{00000000-0005-0000-0000-0000564D0000}"/>
    <cellStyle name="Note 2 2 2 4 2 7 3 3" xfId="19803" xr:uid="{00000000-0005-0000-0000-0000574D0000}"/>
    <cellStyle name="Note 2 2 2 4 2 7 3 4" xfId="19804" xr:uid="{00000000-0005-0000-0000-0000584D0000}"/>
    <cellStyle name="Note 2 2 2 4 2 7 4" xfId="19805" xr:uid="{00000000-0005-0000-0000-0000594D0000}"/>
    <cellStyle name="Note 2 2 2 4 2 7 5" xfId="19806" xr:uid="{00000000-0005-0000-0000-00005A4D0000}"/>
    <cellStyle name="Note 2 2 2 4 2 7 6" xfId="19807" xr:uid="{00000000-0005-0000-0000-00005B4D0000}"/>
    <cellStyle name="Note 2 2 2 4 2 7 7" xfId="19808" xr:uid="{00000000-0005-0000-0000-00005C4D0000}"/>
    <cellStyle name="Note 2 2 2 4 2 7 8" xfId="19809" xr:uid="{00000000-0005-0000-0000-00005D4D0000}"/>
    <cellStyle name="Note 2 2 2 4 2 8" xfId="19810" xr:uid="{00000000-0005-0000-0000-00005E4D0000}"/>
    <cellStyle name="Note 2 2 2 4 2 8 2" xfId="19811" xr:uid="{00000000-0005-0000-0000-00005F4D0000}"/>
    <cellStyle name="Note 2 2 2 4 2 8 2 2" xfId="19812" xr:uid="{00000000-0005-0000-0000-0000604D0000}"/>
    <cellStyle name="Note 2 2 2 4 2 8 2 3" xfId="19813" xr:uid="{00000000-0005-0000-0000-0000614D0000}"/>
    <cellStyle name="Note 2 2 2 4 2 8 2 4" xfId="19814" xr:uid="{00000000-0005-0000-0000-0000624D0000}"/>
    <cellStyle name="Note 2 2 2 4 2 8 3" xfId="19815" xr:uid="{00000000-0005-0000-0000-0000634D0000}"/>
    <cellStyle name="Note 2 2 2 4 2 8 4" xfId="19816" xr:uid="{00000000-0005-0000-0000-0000644D0000}"/>
    <cellStyle name="Note 2 2 2 4 2 8 5" xfId="19817" xr:uid="{00000000-0005-0000-0000-0000654D0000}"/>
    <cellStyle name="Note 2 2 2 4 2 8 6" xfId="19818" xr:uid="{00000000-0005-0000-0000-0000664D0000}"/>
    <cellStyle name="Note 2 2 2 4 2 8 7" xfId="19819" xr:uid="{00000000-0005-0000-0000-0000674D0000}"/>
    <cellStyle name="Note 2 2 2 4 2 9" xfId="19820" xr:uid="{00000000-0005-0000-0000-0000684D0000}"/>
    <cellStyle name="Note 2 2 2 4 2 9 2" xfId="19821" xr:uid="{00000000-0005-0000-0000-0000694D0000}"/>
    <cellStyle name="Note 2 2 2 4 2 9 2 2" xfId="19822" xr:uid="{00000000-0005-0000-0000-00006A4D0000}"/>
    <cellStyle name="Note 2 2 2 4 2 9 2 3" xfId="19823" xr:uid="{00000000-0005-0000-0000-00006B4D0000}"/>
    <cellStyle name="Note 2 2 2 4 2 9 2 4" xfId="19824" xr:uid="{00000000-0005-0000-0000-00006C4D0000}"/>
    <cellStyle name="Note 2 2 2 4 2 9 3" xfId="19825" xr:uid="{00000000-0005-0000-0000-00006D4D0000}"/>
    <cellStyle name="Note 2 2 2 4 2 9 4" xfId="19826" xr:uid="{00000000-0005-0000-0000-00006E4D0000}"/>
    <cellStyle name="Note 2 2 2 4 2 9 5" xfId="19827" xr:uid="{00000000-0005-0000-0000-00006F4D0000}"/>
    <cellStyle name="Note 2 2 2 4 2 9 6" xfId="19828" xr:uid="{00000000-0005-0000-0000-0000704D0000}"/>
    <cellStyle name="Note 2 2 2 4 3" xfId="19829" xr:uid="{00000000-0005-0000-0000-0000714D0000}"/>
    <cellStyle name="Note 2 2 2 4 3 2" xfId="19830" xr:uid="{00000000-0005-0000-0000-0000724D0000}"/>
    <cellStyle name="Note 2 2 2 4 3 2 2" xfId="19831" xr:uid="{00000000-0005-0000-0000-0000734D0000}"/>
    <cellStyle name="Note 2 2 2 4 3 2 3" xfId="19832" xr:uid="{00000000-0005-0000-0000-0000744D0000}"/>
    <cellStyle name="Note 2 2 2 4 3 2 4" xfId="19833" xr:uid="{00000000-0005-0000-0000-0000754D0000}"/>
    <cellStyle name="Note 2 2 2 4 3 3" xfId="19834" xr:uid="{00000000-0005-0000-0000-0000764D0000}"/>
    <cellStyle name="Note 2 2 2 4 3 4" xfId="19835" xr:uid="{00000000-0005-0000-0000-0000774D0000}"/>
    <cellStyle name="Note 2 2 2 4 3 5" xfId="19836" xr:uid="{00000000-0005-0000-0000-0000784D0000}"/>
    <cellStyle name="Note 2 2 2 4 3 6" xfId="19837" xr:uid="{00000000-0005-0000-0000-0000794D0000}"/>
    <cellStyle name="Note 2 2 2 4 3 7" xfId="19838" xr:uid="{00000000-0005-0000-0000-00007A4D0000}"/>
    <cellStyle name="Note 2 2 2 4 4" xfId="19839" xr:uid="{00000000-0005-0000-0000-00007B4D0000}"/>
    <cellStyle name="Note 2 2 2 4 4 2" xfId="19840" xr:uid="{00000000-0005-0000-0000-00007C4D0000}"/>
    <cellStyle name="Note 2 2 2 4 4 3" xfId="19841" xr:uid="{00000000-0005-0000-0000-00007D4D0000}"/>
    <cellStyle name="Note 2 2 2 4 4 4" xfId="19842" xr:uid="{00000000-0005-0000-0000-00007E4D0000}"/>
    <cellStyle name="Note 2 2 2 4 5" xfId="19843" xr:uid="{00000000-0005-0000-0000-00007F4D0000}"/>
    <cellStyle name="Note 2 2 2 4 6" xfId="19844" xr:uid="{00000000-0005-0000-0000-0000804D0000}"/>
    <cellStyle name="Note 2 2 2 5" xfId="19845" xr:uid="{00000000-0005-0000-0000-0000814D0000}"/>
    <cellStyle name="Note 2 2 2 5 10" xfId="19846" xr:uid="{00000000-0005-0000-0000-0000824D0000}"/>
    <cellStyle name="Note 2 2 2 5 10 2" xfId="19847" xr:uid="{00000000-0005-0000-0000-0000834D0000}"/>
    <cellStyle name="Note 2 2 2 5 10 3" xfId="19848" xr:uid="{00000000-0005-0000-0000-0000844D0000}"/>
    <cellStyle name="Note 2 2 2 5 10 4" xfId="19849" xr:uid="{00000000-0005-0000-0000-0000854D0000}"/>
    <cellStyle name="Note 2 2 2 5 11" xfId="19850" xr:uid="{00000000-0005-0000-0000-0000864D0000}"/>
    <cellStyle name="Note 2 2 2 5 12" xfId="19851" xr:uid="{00000000-0005-0000-0000-0000874D0000}"/>
    <cellStyle name="Note 2 2 2 5 13" xfId="19852" xr:uid="{00000000-0005-0000-0000-0000884D0000}"/>
    <cellStyle name="Note 2 2 2 5 2" xfId="19853" xr:uid="{00000000-0005-0000-0000-0000894D0000}"/>
    <cellStyle name="Note 2 2 2 5 2 2" xfId="19854" xr:uid="{00000000-0005-0000-0000-00008A4D0000}"/>
    <cellStyle name="Note 2 2 2 5 2 2 2" xfId="19855" xr:uid="{00000000-0005-0000-0000-00008B4D0000}"/>
    <cellStyle name="Note 2 2 2 5 2 2 2 2" xfId="19856" xr:uid="{00000000-0005-0000-0000-00008C4D0000}"/>
    <cellStyle name="Note 2 2 2 5 2 2 2 2 2" xfId="19857" xr:uid="{00000000-0005-0000-0000-00008D4D0000}"/>
    <cellStyle name="Note 2 2 2 5 2 2 2 2 3" xfId="19858" xr:uid="{00000000-0005-0000-0000-00008E4D0000}"/>
    <cellStyle name="Note 2 2 2 5 2 2 2 2 4" xfId="19859" xr:uid="{00000000-0005-0000-0000-00008F4D0000}"/>
    <cellStyle name="Note 2 2 2 5 2 2 2 3" xfId="19860" xr:uid="{00000000-0005-0000-0000-0000904D0000}"/>
    <cellStyle name="Note 2 2 2 5 2 2 2 4" xfId="19861" xr:uid="{00000000-0005-0000-0000-0000914D0000}"/>
    <cellStyle name="Note 2 2 2 5 2 2 2 5" xfId="19862" xr:uid="{00000000-0005-0000-0000-0000924D0000}"/>
    <cellStyle name="Note 2 2 2 5 2 2 2 6" xfId="19863" xr:uid="{00000000-0005-0000-0000-0000934D0000}"/>
    <cellStyle name="Note 2 2 2 5 2 2 2 7" xfId="19864" xr:uid="{00000000-0005-0000-0000-0000944D0000}"/>
    <cellStyle name="Note 2 2 2 5 2 2 3" xfId="19865" xr:uid="{00000000-0005-0000-0000-0000954D0000}"/>
    <cellStyle name="Note 2 2 2 5 2 2 3 2" xfId="19866" xr:uid="{00000000-0005-0000-0000-0000964D0000}"/>
    <cellStyle name="Note 2 2 2 5 2 2 3 3" xfId="19867" xr:uid="{00000000-0005-0000-0000-0000974D0000}"/>
    <cellStyle name="Note 2 2 2 5 2 2 3 4" xfId="19868" xr:uid="{00000000-0005-0000-0000-0000984D0000}"/>
    <cellStyle name="Note 2 2 2 5 2 2 4" xfId="19869" xr:uid="{00000000-0005-0000-0000-0000994D0000}"/>
    <cellStyle name="Note 2 2 2 5 2 2 5" xfId="19870" xr:uid="{00000000-0005-0000-0000-00009A4D0000}"/>
    <cellStyle name="Note 2 2 2 5 2 2 6" xfId="19871" xr:uid="{00000000-0005-0000-0000-00009B4D0000}"/>
    <cellStyle name="Note 2 2 2 5 2 2 7" xfId="19872" xr:uid="{00000000-0005-0000-0000-00009C4D0000}"/>
    <cellStyle name="Note 2 2 2 5 2 2 8" xfId="19873" xr:uid="{00000000-0005-0000-0000-00009D4D0000}"/>
    <cellStyle name="Note 2 2 2 5 2 3" xfId="19874" xr:uid="{00000000-0005-0000-0000-00009E4D0000}"/>
    <cellStyle name="Note 2 2 2 5 2 3 2" xfId="19875" xr:uid="{00000000-0005-0000-0000-00009F4D0000}"/>
    <cellStyle name="Note 2 2 2 5 2 3 2 2" xfId="19876" xr:uid="{00000000-0005-0000-0000-0000A04D0000}"/>
    <cellStyle name="Note 2 2 2 5 2 3 2 3" xfId="19877" xr:uid="{00000000-0005-0000-0000-0000A14D0000}"/>
    <cellStyle name="Note 2 2 2 5 2 3 2 4" xfId="19878" xr:uid="{00000000-0005-0000-0000-0000A24D0000}"/>
    <cellStyle name="Note 2 2 2 5 2 3 3" xfId="19879" xr:uid="{00000000-0005-0000-0000-0000A34D0000}"/>
    <cellStyle name="Note 2 2 2 5 2 3 4" xfId="19880" xr:uid="{00000000-0005-0000-0000-0000A44D0000}"/>
    <cellStyle name="Note 2 2 2 5 2 3 5" xfId="19881" xr:uid="{00000000-0005-0000-0000-0000A54D0000}"/>
    <cellStyle name="Note 2 2 2 5 2 3 6" xfId="19882" xr:uid="{00000000-0005-0000-0000-0000A64D0000}"/>
    <cellStyle name="Note 2 2 2 5 2 3 7" xfId="19883" xr:uid="{00000000-0005-0000-0000-0000A74D0000}"/>
    <cellStyle name="Note 2 2 2 5 2 4" xfId="19884" xr:uid="{00000000-0005-0000-0000-0000A84D0000}"/>
    <cellStyle name="Note 2 2 2 5 2 4 2" xfId="19885" xr:uid="{00000000-0005-0000-0000-0000A94D0000}"/>
    <cellStyle name="Note 2 2 2 5 2 4 2 2" xfId="19886" xr:uid="{00000000-0005-0000-0000-0000AA4D0000}"/>
    <cellStyle name="Note 2 2 2 5 2 4 2 3" xfId="19887" xr:uid="{00000000-0005-0000-0000-0000AB4D0000}"/>
    <cellStyle name="Note 2 2 2 5 2 4 2 4" xfId="19888" xr:uid="{00000000-0005-0000-0000-0000AC4D0000}"/>
    <cellStyle name="Note 2 2 2 5 2 4 3" xfId="19889" xr:uid="{00000000-0005-0000-0000-0000AD4D0000}"/>
    <cellStyle name="Note 2 2 2 5 2 4 4" xfId="19890" xr:uid="{00000000-0005-0000-0000-0000AE4D0000}"/>
    <cellStyle name="Note 2 2 2 5 2 4 5" xfId="19891" xr:uid="{00000000-0005-0000-0000-0000AF4D0000}"/>
    <cellStyle name="Note 2 2 2 5 2 4 6" xfId="19892" xr:uid="{00000000-0005-0000-0000-0000B04D0000}"/>
    <cellStyle name="Note 2 2 2 5 2 5" xfId="19893" xr:uid="{00000000-0005-0000-0000-0000B14D0000}"/>
    <cellStyle name="Note 2 2 2 5 2 5 2" xfId="19894" xr:uid="{00000000-0005-0000-0000-0000B24D0000}"/>
    <cellStyle name="Note 2 2 2 5 2 5 3" xfId="19895" xr:uid="{00000000-0005-0000-0000-0000B34D0000}"/>
    <cellStyle name="Note 2 2 2 5 2 5 4" xfId="19896" xr:uid="{00000000-0005-0000-0000-0000B44D0000}"/>
    <cellStyle name="Note 2 2 2 5 2 5 5" xfId="19897" xr:uid="{00000000-0005-0000-0000-0000B54D0000}"/>
    <cellStyle name="Note 2 2 2 5 2 6" xfId="19898" xr:uid="{00000000-0005-0000-0000-0000B64D0000}"/>
    <cellStyle name="Note 2 2 2 5 2 6 2" xfId="19899" xr:uid="{00000000-0005-0000-0000-0000B74D0000}"/>
    <cellStyle name="Note 2 2 2 5 2 6 3" xfId="19900" xr:uid="{00000000-0005-0000-0000-0000B84D0000}"/>
    <cellStyle name="Note 2 2 2 5 2 6 4" xfId="19901" xr:uid="{00000000-0005-0000-0000-0000B94D0000}"/>
    <cellStyle name="Note 2 2 2 5 2 7" xfId="19902" xr:uid="{00000000-0005-0000-0000-0000BA4D0000}"/>
    <cellStyle name="Note 2 2 2 5 2 8" xfId="19903" xr:uid="{00000000-0005-0000-0000-0000BB4D0000}"/>
    <cellStyle name="Note 2 2 2 5 2 9" xfId="19904" xr:uid="{00000000-0005-0000-0000-0000BC4D0000}"/>
    <cellStyle name="Note 2 2 2 5 3" xfId="19905" xr:uid="{00000000-0005-0000-0000-0000BD4D0000}"/>
    <cellStyle name="Note 2 2 2 5 3 2" xfId="19906" xr:uid="{00000000-0005-0000-0000-0000BE4D0000}"/>
    <cellStyle name="Note 2 2 2 5 3 2 2" xfId="19907" xr:uid="{00000000-0005-0000-0000-0000BF4D0000}"/>
    <cellStyle name="Note 2 2 2 5 3 2 2 2" xfId="19908" xr:uid="{00000000-0005-0000-0000-0000C04D0000}"/>
    <cellStyle name="Note 2 2 2 5 3 2 2 3" xfId="19909" xr:uid="{00000000-0005-0000-0000-0000C14D0000}"/>
    <cellStyle name="Note 2 2 2 5 3 2 2 4" xfId="19910" xr:uid="{00000000-0005-0000-0000-0000C24D0000}"/>
    <cellStyle name="Note 2 2 2 5 3 2 3" xfId="19911" xr:uid="{00000000-0005-0000-0000-0000C34D0000}"/>
    <cellStyle name="Note 2 2 2 5 3 2 4" xfId="19912" xr:uid="{00000000-0005-0000-0000-0000C44D0000}"/>
    <cellStyle name="Note 2 2 2 5 3 2 5" xfId="19913" xr:uid="{00000000-0005-0000-0000-0000C54D0000}"/>
    <cellStyle name="Note 2 2 2 5 3 2 6" xfId="19914" xr:uid="{00000000-0005-0000-0000-0000C64D0000}"/>
    <cellStyle name="Note 2 2 2 5 3 2 7" xfId="19915" xr:uid="{00000000-0005-0000-0000-0000C74D0000}"/>
    <cellStyle name="Note 2 2 2 5 3 3" xfId="19916" xr:uid="{00000000-0005-0000-0000-0000C84D0000}"/>
    <cellStyle name="Note 2 2 2 5 3 3 2" xfId="19917" xr:uid="{00000000-0005-0000-0000-0000C94D0000}"/>
    <cellStyle name="Note 2 2 2 5 3 3 2 2" xfId="19918" xr:uid="{00000000-0005-0000-0000-0000CA4D0000}"/>
    <cellStyle name="Note 2 2 2 5 3 3 2 3" xfId="19919" xr:uid="{00000000-0005-0000-0000-0000CB4D0000}"/>
    <cellStyle name="Note 2 2 2 5 3 3 2 4" xfId="19920" xr:uid="{00000000-0005-0000-0000-0000CC4D0000}"/>
    <cellStyle name="Note 2 2 2 5 3 3 3" xfId="19921" xr:uid="{00000000-0005-0000-0000-0000CD4D0000}"/>
    <cellStyle name="Note 2 2 2 5 3 3 4" xfId="19922" xr:uid="{00000000-0005-0000-0000-0000CE4D0000}"/>
    <cellStyle name="Note 2 2 2 5 3 3 5" xfId="19923" xr:uid="{00000000-0005-0000-0000-0000CF4D0000}"/>
    <cellStyle name="Note 2 2 2 5 3 3 6" xfId="19924" xr:uid="{00000000-0005-0000-0000-0000D04D0000}"/>
    <cellStyle name="Note 2 2 2 5 3 4" xfId="19925" xr:uid="{00000000-0005-0000-0000-0000D14D0000}"/>
    <cellStyle name="Note 2 2 2 5 3 4 2" xfId="19926" xr:uid="{00000000-0005-0000-0000-0000D24D0000}"/>
    <cellStyle name="Note 2 2 2 5 3 4 3" xfId="19927" xr:uid="{00000000-0005-0000-0000-0000D34D0000}"/>
    <cellStyle name="Note 2 2 2 5 3 4 4" xfId="19928" xr:uid="{00000000-0005-0000-0000-0000D44D0000}"/>
    <cellStyle name="Note 2 2 2 5 3 4 5" xfId="19929" xr:uid="{00000000-0005-0000-0000-0000D54D0000}"/>
    <cellStyle name="Note 2 2 2 5 3 5" xfId="19930" xr:uid="{00000000-0005-0000-0000-0000D64D0000}"/>
    <cellStyle name="Note 2 2 2 5 3 5 2" xfId="19931" xr:uid="{00000000-0005-0000-0000-0000D74D0000}"/>
    <cellStyle name="Note 2 2 2 5 3 5 3" xfId="19932" xr:uid="{00000000-0005-0000-0000-0000D84D0000}"/>
    <cellStyle name="Note 2 2 2 5 3 5 4" xfId="19933" xr:uid="{00000000-0005-0000-0000-0000D94D0000}"/>
    <cellStyle name="Note 2 2 2 5 3 6" xfId="19934" xr:uid="{00000000-0005-0000-0000-0000DA4D0000}"/>
    <cellStyle name="Note 2 2 2 5 3 7" xfId="19935" xr:uid="{00000000-0005-0000-0000-0000DB4D0000}"/>
    <cellStyle name="Note 2 2 2 5 3 8" xfId="19936" xr:uid="{00000000-0005-0000-0000-0000DC4D0000}"/>
    <cellStyle name="Note 2 2 2 5 4" xfId="19937" xr:uid="{00000000-0005-0000-0000-0000DD4D0000}"/>
    <cellStyle name="Note 2 2 2 5 4 2" xfId="19938" xr:uid="{00000000-0005-0000-0000-0000DE4D0000}"/>
    <cellStyle name="Note 2 2 2 5 4 2 2" xfId="19939" xr:uid="{00000000-0005-0000-0000-0000DF4D0000}"/>
    <cellStyle name="Note 2 2 2 5 4 2 2 2" xfId="19940" xr:uid="{00000000-0005-0000-0000-0000E04D0000}"/>
    <cellStyle name="Note 2 2 2 5 4 2 2 3" xfId="19941" xr:uid="{00000000-0005-0000-0000-0000E14D0000}"/>
    <cellStyle name="Note 2 2 2 5 4 2 2 4" xfId="19942" xr:uid="{00000000-0005-0000-0000-0000E24D0000}"/>
    <cellStyle name="Note 2 2 2 5 4 2 3" xfId="19943" xr:uid="{00000000-0005-0000-0000-0000E34D0000}"/>
    <cellStyle name="Note 2 2 2 5 4 2 4" xfId="19944" xr:uid="{00000000-0005-0000-0000-0000E44D0000}"/>
    <cellStyle name="Note 2 2 2 5 4 2 5" xfId="19945" xr:uid="{00000000-0005-0000-0000-0000E54D0000}"/>
    <cellStyle name="Note 2 2 2 5 4 2 6" xfId="19946" xr:uid="{00000000-0005-0000-0000-0000E64D0000}"/>
    <cellStyle name="Note 2 2 2 5 4 2 7" xfId="19947" xr:uid="{00000000-0005-0000-0000-0000E74D0000}"/>
    <cellStyle name="Note 2 2 2 5 4 3" xfId="19948" xr:uid="{00000000-0005-0000-0000-0000E84D0000}"/>
    <cellStyle name="Note 2 2 2 5 4 3 2" xfId="19949" xr:uid="{00000000-0005-0000-0000-0000E94D0000}"/>
    <cellStyle name="Note 2 2 2 5 4 3 2 2" xfId="19950" xr:uid="{00000000-0005-0000-0000-0000EA4D0000}"/>
    <cellStyle name="Note 2 2 2 5 4 3 2 3" xfId="19951" xr:uid="{00000000-0005-0000-0000-0000EB4D0000}"/>
    <cellStyle name="Note 2 2 2 5 4 3 2 4" xfId="19952" xr:uid="{00000000-0005-0000-0000-0000EC4D0000}"/>
    <cellStyle name="Note 2 2 2 5 4 3 3" xfId="19953" xr:uid="{00000000-0005-0000-0000-0000ED4D0000}"/>
    <cellStyle name="Note 2 2 2 5 4 3 4" xfId="19954" xr:uid="{00000000-0005-0000-0000-0000EE4D0000}"/>
    <cellStyle name="Note 2 2 2 5 4 3 5" xfId="19955" xr:uid="{00000000-0005-0000-0000-0000EF4D0000}"/>
    <cellStyle name="Note 2 2 2 5 4 3 6" xfId="19956" xr:uid="{00000000-0005-0000-0000-0000F04D0000}"/>
    <cellStyle name="Note 2 2 2 5 4 4" xfId="19957" xr:uid="{00000000-0005-0000-0000-0000F14D0000}"/>
    <cellStyle name="Note 2 2 2 5 4 4 2" xfId="19958" xr:uid="{00000000-0005-0000-0000-0000F24D0000}"/>
    <cellStyle name="Note 2 2 2 5 4 4 3" xfId="19959" xr:uid="{00000000-0005-0000-0000-0000F34D0000}"/>
    <cellStyle name="Note 2 2 2 5 4 4 4" xfId="19960" xr:uid="{00000000-0005-0000-0000-0000F44D0000}"/>
    <cellStyle name="Note 2 2 2 5 4 4 5" xfId="19961" xr:uid="{00000000-0005-0000-0000-0000F54D0000}"/>
    <cellStyle name="Note 2 2 2 5 4 5" xfId="19962" xr:uid="{00000000-0005-0000-0000-0000F64D0000}"/>
    <cellStyle name="Note 2 2 2 5 4 5 2" xfId="19963" xr:uid="{00000000-0005-0000-0000-0000F74D0000}"/>
    <cellStyle name="Note 2 2 2 5 4 5 3" xfId="19964" xr:uid="{00000000-0005-0000-0000-0000F84D0000}"/>
    <cellStyle name="Note 2 2 2 5 4 5 4" xfId="19965" xr:uid="{00000000-0005-0000-0000-0000F94D0000}"/>
    <cellStyle name="Note 2 2 2 5 4 6" xfId="19966" xr:uid="{00000000-0005-0000-0000-0000FA4D0000}"/>
    <cellStyle name="Note 2 2 2 5 4 7" xfId="19967" xr:uid="{00000000-0005-0000-0000-0000FB4D0000}"/>
    <cellStyle name="Note 2 2 2 5 4 8" xfId="19968" xr:uid="{00000000-0005-0000-0000-0000FC4D0000}"/>
    <cellStyle name="Note 2 2 2 5 5" xfId="19969" xr:uid="{00000000-0005-0000-0000-0000FD4D0000}"/>
    <cellStyle name="Note 2 2 2 5 5 10" xfId="19970" xr:uid="{00000000-0005-0000-0000-0000FE4D0000}"/>
    <cellStyle name="Note 2 2 2 5 5 2" xfId="19971" xr:uid="{00000000-0005-0000-0000-0000FF4D0000}"/>
    <cellStyle name="Note 2 2 2 5 5 2 2" xfId="19972" xr:uid="{00000000-0005-0000-0000-0000004E0000}"/>
    <cellStyle name="Note 2 2 2 5 5 2 2 2" xfId="19973" xr:uid="{00000000-0005-0000-0000-0000014E0000}"/>
    <cellStyle name="Note 2 2 2 5 5 2 2 3" xfId="19974" xr:uid="{00000000-0005-0000-0000-0000024E0000}"/>
    <cellStyle name="Note 2 2 2 5 5 2 2 4" xfId="19975" xr:uid="{00000000-0005-0000-0000-0000034E0000}"/>
    <cellStyle name="Note 2 2 2 5 5 2 3" xfId="19976" xr:uid="{00000000-0005-0000-0000-0000044E0000}"/>
    <cellStyle name="Note 2 2 2 5 5 2 4" xfId="19977" xr:uid="{00000000-0005-0000-0000-0000054E0000}"/>
    <cellStyle name="Note 2 2 2 5 5 2 5" xfId="19978" xr:uid="{00000000-0005-0000-0000-0000064E0000}"/>
    <cellStyle name="Note 2 2 2 5 5 2 6" xfId="19979" xr:uid="{00000000-0005-0000-0000-0000074E0000}"/>
    <cellStyle name="Note 2 2 2 5 5 2 7" xfId="19980" xr:uid="{00000000-0005-0000-0000-0000084E0000}"/>
    <cellStyle name="Note 2 2 2 5 5 3" xfId="19981" xr:uid="{00000000-0005-0000-0000-0000094E0000}"/>
    <cellStyle name="Note 2 2 2 5 5 3 2" xfId="19982" xr:uid="{00000000-0005-0000-0000-00000A4E0000}"/>
    <cellStyle name="Note 2 2 2 5 5 3 2 2" xfId="19983" xr:uid="{00000000-0005-0000-0000-00000B4E0000}"/>
    <cellStyle name="Note 2 2 2 5 5 3 2 3" xfId="19984" xr:uid="{00000000-0005-0000-0000-00000C4E0000}"/>
    <cellStyle name="Note 2 2 2 5 5 3 2 4" xfId="19985" xr:uid="{00000000-0005-0000-0000-00000D4E0000}"/>
    <cellStyle name="Note 2 2 2 5 5 3 3" xfId="19986" xr:uid="{00000000-0005-0000-0000-00000E4E0000}"/>
    <cellStyle name="Note 2 2 2 5 5 3 4" xfId="19987" xr:uid="{00000000-0005-0000-0000-00000F4E0000}"/>
    <cellStyle name="Note 2 2 2 5 5 3 5" xfId="19988" xr:uid="{00000000-0005-0000-0000-0000104E0000}"/>
    <cellStyle name="Note 2 2 2 5 5 3 6" xfId="19989" xr:uid="{00000000-0005-0000-0000-0000114E0000}"/>
    <cellStyle name="Note 2 2 2 5 5 4" xfId="19990" xr:uid="{00000000-0005-0000-0000-0000124E0000}"/>
    <cellStyle name="Note 2 2 2 5 5 4 2" xfId="19991" xr:uid="{00000000-0005-0000-0000-0000134E0000}"/>
    <cellStyle name="Note 2 2 2 5 5 4 2 2" xfId="19992" xr:uid="{00000000-0005-0000-0000-0000144E0000}"/>
    <cellStyle name="Note 2 2 2 5 5 4 2 3" xfId="19993" xr:uid="{00000000-0005-0000-0000-0000154E0000}"/>
    <cellStyle name="Note 2 2 2 5 5 4 2 4" xfId="19994" xr:uid="{00000000-0005-0000-0000-0000164E0000}"/>
    <cellStyle name="Note 2 2 2 5 5 4 3" xfId="19995" xr:uid="{00000000-0005-0000-0000-0000174E0000}"/>
    <cellStyle name="Note 2 2 2 5 5 4 4" xfId="19996" xr:uid="{00000000-0005-0000-0000-0000184E0000}"/>
    <cellStyle name="Note 2 2 2 5 5 4 5" xfId="19997" xr:uid="{00000000-0005-0000-0000-0000194E0000}"/>
    <cellStyle name="Note 2 2 2 5 5 4 6" xfId="19998" xr:uid="{00000000-0005-0000-0000-00001A4E0000}"/>
    <cellStyle name="Note 2 2 2 5 5 5" xfId="19999" xr:uid="{00000000-0005-0000-0000-00001B4E0000}"/>
    <cellStyle name="Note 2 2 2 5 5 5 2" xfId="20000" xr:uid="{00000000-0005-0000-0000-00001C4E0000}"/>
    <cellStyle name="Note 2 2 2 5 5 5 3" xfId="20001" xr:uid="{00000000-0005-0000-0000-00001D4E0000}"/>
    <cellStyle name="Note 2 2 2 5 5 5 4" xfId="20002" xr:uid="{00000000-0005-0000-0000-00001E4E0000}"/>
    <cellStyle name="Note 2 2 2 5 5 5 5" xfId="20003" xr:uid="{00000000-0005-0000-0000-00001F4E0000}"/>
    <cellStyle name="Note 2 2 2 5 5 6" xfId="20004" xr:uid="{00000000-0005-0000-0000-0000204E0000}"/>
    <cellStyle name="Note 2 2 2 5 5 6 2" xfId="20005" xr:uid="{00000000-0005-0000-0000-0000214E0000}"/>
    <cellStyle name="Note 2 2 2 5 5 6 3" xfId="20006" xr:uid="{00000000-0005-0000-0000-0000224E0000}"/>
    <cellStyle name="Note 2 2 2 5 5 6 4" xfId="20007" xr:uid="{00000000-0005-0000-0000-0000234E0000}"/>
    <cellStyle name="Note 2 2 2 5 5 7" xfId="20008" xr:uid="{00000000-0005-0000-0000-0000244E0000}"/>
    <cellStyle name="Note 2 2 2 5 5 8" xfId="20009" xr:uid="{00000000-0005-0000-0000-0000254E0000}"/>
    <cellStyle name="Note 2 2 2 5 5 9" xfId="20010" xr:uid="{00000000-0005-0000-0000-0000264E0000}"/>
    <cellStyle name="Note 2 2 2 5 6" xfId="20011" xr:uid="{00000000-0005-0000-0000-0000274E0000}"/>
    <cellStyle name="Note 2 2 2 5 6 2" xfId="20012" xr:uid="{00000000-0005-0000-0000-0000284E0000}"/>
    <cellStyle name="Note 2 2 2 5 6 2 2" xfId="20013" xr:uid="{00000000-0005-0000-0000-0000294E0000}"/>
    <cellStyle name="Note 2 2 2 5 6 2 2 2" xfId="20014" xr:uid="{00000000-0005-0000-0000-00002A4E0000}"/>
    <cellStyle name="Note 2 2 2 5 6 2 2 3" xfId="20015" xr:uid="{00000000-0005-0000-0000-00002B4E0000}"/>
    <cellStyle name="Note 2 2 2 5 6 2 2 4" xfId="20016" xr:uid="{00000000-0005-0000-0000-00002C4E0000}"/>
    <cellStyle name="Note 2 2 2 5 6 2 3" xfId="20017" xr:uid="{00000000-0005-0000-0000-00002D4E0000}"/>
    <cellStyle name="Note 2 2 2 5 6 2 4" xfId="20018" xr:uid="{00000000-0005-0000-0000-00002E4E0000}"/>
    <cellStyle name="Note 2 2 2 5 6 2 5" xfId="20019" xr:uid="{00000000-0005-0000-0000-00002F4E0000}"/>
    <cellStyle name="Note 2 2 2 5 6 2 6" xfId="20020" xr:uid="{00000000-0005-0000-0000-0000304E0000}"/>
    <cellStyle name="Note 2 2 2 5 6 2 7" xfId="20021" xr:uid="{00000000-0005-0000-0000-0000314E0000}"/>
    <cellStyle name="Note 2 2 2 5 6 3" xfId="20022" xr:uid="{00000000-0005-0000-0000-0000324E0000}"/>
    <cellStyle name="Note 2 2 2 5 6 3 2" xfId="20023" xr:uid="{00000000-0005-0000-0000-0000334E0000}"/>
    <cellStyle name="Note 2 2 2 5 6 3 2 2" xfId="20024" xr:uid="{00000000-0005-0000-0000-0000344E0000}"/>
    <cellStyle name="Note 2 2 2 5 6 3 2 3" xfId="20025" xr:uid="{00000000-0005-0000-0000-0000354E0000}"/>
    <cellStyle name="Note 2 2 2 5 6 3 2 4" xfId="20026" xr:uid="{00000000-0005-0000-0000-0000364E0000}"/>
    <cellStyle name="Note 2 2 2 5 6 3 3" xfId="20027" xr:uid="{00000000-0005-0000-0000-0000374E0000}"/>
    <cellStyle name="Note 2 2 2 5 6 3 4" xfId="20028" xr:uid="{00000000-0005-0000-0000-0000384E0000}"/>
    <cellStyle name="Note 2 2 2 5 6 3 5" xfId="20029" xr:uid="{00000000-0005-0000-0000-0000394E0000}"/>
    <cellStyle name="Note 2 2 2 5 6 3 6" xfId="20030" xr:uid="{00000000-0005-0000-0000-00003A4E0000}"/>
    <cellStyle name="Note 2 2 2 5 6 4" xfId="20031" xr:uid="{00000000-0005-0000-0000-00003B4E0000}"/>
    <cellStyle name="Note 2 2 2 5 6 4 2" xfId="20032" xr:uid="{00000000-0005-0000-0000-00003C4E0000}"/>
    <cellStyle name="Note 2 2 2 5 6 4 3" xfId="20033" xr:uid="{00000000-0005-0000-0000-00003D4E0000}"/>
    <cellStyle name="Note 2 2 2 5 6 4 4" xfId="20034" xr:uid="{00000000-0005-0000-0000-00003E4E0000}"/>
    <cellStyle name="Note 2 2 2 5 6 4 5" xfId="20035" xr:uid="{00000000-0005-0000-0000-00003F4E0000}"/>
    <cellStyle name="Note 2 2 2 5 6 5" xfId="20036" xr:uid="{00000000-0005-0000-0000-0000404E0000}"/>
    <cellStyle name="Note 2 2 2 5 6 5 2" xfId="20037" xr:uid="{00000000-0005-0000-0000-0000414E0000}"/>
    <cellStyle name="Note 2 2 2 5 6 5 3" xfId="20038" xr:uid="{00000000-0005-0000-0000-0000424E0000}"/>
    <cellStyle name="Note 2 2 2 5 6 5 4" xfId="20039" xr:uid="{00000000-0005-0000-0000-0000434E0000}"/>
    <cellStyle name="Note 2 2 2 5 6 6" xfId="20040" xr:uid="{00000000-0005-0000-0000-0000444E0000}"/>
    <cellStyle name="Note 2 2 2 5 6 7" xfId="20041" xr:uid="{00000000-0005-0000-0000-0000454E0000}"/>
    <cellStyle name="Note 2 2 2 5 6 8" xfId="20042" xr:uid="{00000000-0005-0000-0000-0000464E0000}"/>
    <cellStyle name="Note 2 2 2 5 7" xfId="20043" xr:uid="{00000000-0005-0000-0000-0000474E0000}"/>
    <cellStyle name="Note 2 2 2 5 7 2" xfId="20044" xr:uid="{00000000-0005-0000-0000-0000484E0000}"/>
    <cellStyle name="Note 2 2 2 5 7 2 2" xfId="20045" xr:uid="{00000000-0005-0000-0000-0000494E0000}"/>
    <cellStyle name="Note 2 2 2 5 7 2 2 2" xfId="20046" xr:uid="{00000000-0005-0000-0000-00004A4E0000}"/>
    <cellStyle name="Note 2 2 2 5 7 2 2 3" xfId="20047" xr:uid="{00000000-0005-0000-0000-00004B4E0000}"/>
    <cellStyle name="Note 2 2 2 5 7 2 2 4" xfId="20048" xr:uid="{00000000-0005-0000-0000-00004C4E0000}"/>
    <cellStyle name="Note 2 2 2 5 7 2 3" xfId="20049" xr:uid="{00000000-0005-0000-0000-00004D4E0000}"/>
    <cellStyle name="Note 2 2 2 5 7 2 4" xfId="20050" xr:uid="{00000000-0005-0000-0000-00004E4E0000}"/>
    <cellStyle name="Note 2 2 2 5 7 2 5" xfId="20051" xr:uid="{00000000-0005-0000-0000-00004F4E0000}"/>
    <cellStyle name="Note 2 2 2 5 7 2 6" xfId="20052" xr:uid="{00000000-0005-0000-0000-0000504E0000}"/>
    <cellStyle name="Note 2 2 2 5 7 2 7" xfId="20053" xr:uid="{00000000-0005-0000-0000-0000514E0000}"/>
    <cellStyle name="Note 2 2 2 5 7 3" xfId="20054" xr:uid="{00000000-0005-0000-0000-0000524E0000}"/>
    <cellStyle name="Note 2 2 2 5 7 3 2" xfId="20055" xr:uid="{00000000-0005-0000-0000-0000534E0000}"/>
    <cellStyle name="Note 2 2 2 5 7 3 3" xfId="20056" xr:uid="{00000000-0005-0000-0000-0000544E0000}"/>
    <cellStyle name="Note 2 2 2 5 7 3 4" xfId="20057" xr:uid="{00000000-0005-0000-0000-0000554E0000}"/>
    <cellStyle name="Note 2 2 2 5 7 4" xfId="20058" xr:uid="{00000000-0005-0000-0000-0000564E0000}"/>
    <cellStyle name="Note 2 2 2 5 7 5" xfId="20059" xr:uid="{00000000-0005-0000-0000-0000574E0000}"/>
    <cellStyle name="Note 2 2 2 5 7 6" xfId="20060" xr:uid="{00000000-0005-0000-0000-0000584E0000}"/>
    <cellStyle name="Note 2 2 2 5 7 7" xfId="20061" xr:uid="{00000000-0005-0000-0000-0000594E0000}"/>
    <cellStyle name="Note 2 2 2 5 7 8" xfId="20062" xr:uid="{00000000-0005-0000-0000-00005A4E0000}"/>
    <cellStyle name="Note 2 2 2 5 8" xfId="20063" xr:uid="{00000000-0005-0000-0000-00005B4E0000}"/>
    <cellStyle name="Note 2 2 2 5 8 2" xfId="20064" xr:uid="{00000000-0005-0000-0000-00005C4E0000}"/>
    <cellStyle name="Note 2 2 2 5 8 2 2" xfId="20065" xr:uid="{00000000-0005-0000-0000-00005D4E0000}"/>
    <cellStyle name="Note 2 2 2 5 8 2 3" xfId="20066" xr:uid="{00000000-0005-0000-0000-00005E4E0000}"/>
    <cellStyle name="Note 2 2 2 5 8 2 4" xfId="20067" xr:uid="{00000000-0005-0000-0000-00005F4E0000}"/>
    <cellStyle name="Note 2 2 2 5 8 3" xfId="20068" xr:uid="{00000000-0005-0000-0000-0000604E0000}"/>
    <cellStyle name="Note 2 2 2 5 8 4" xfId="20069" xr:uid="{00000000-0005-0000-0000-0000614E0000}"/>
    <cellStyle name="Note 2 2 2 5 8 5" xfId="20070" xr:uid="{00000000-0005-0000-0000-0000624E0000}"/>
    <cellStyle name="Note 2 2 2 5 8 6" xfId="20071" xr:uid="{00000000-0005-0000-0000-0000634E0000}"/>
    <cellStyle name="Note 2 2 2 5 8 7" xfId="20072" xr:uid="{00000000-0005-0000-0000-0000644E0000}"/>
    <cellStyle name="Note 2 2 2 5 9" xfId="20073" xr:uid="{00000000-0005-0000-0000-0000654E0000}"/>
    <cellStyle name="Note 2 2 2 5 9 2" xfId="20074" xr:uid="{00000000-0005-0000-0000-0000664E0000}"/>
    <cellStyle name="Note 2 2 2 5 9 2 2" xfId="20075" xr:uid="{00000000-0005-0000-0000-0000674E0000}"/>
    <cellStyle name="Note 2 2 2 5 9 2 3" xfId="20076" xr:uid="{00000000-0005-0000-0000-0000684E0000}"/>
    <cellStyle name="Note 2 2 2 5 9 2 4" xfId="20077" xr:uid="{00000000-0005-0000-0000-0000694E0000}"/>
    <cellStyle name="Note 2 2 2 5 9 3" xfId="20078" xr:uid="{00000000-0005-0000-0000-00006A4E0000}"/>
    <cellStyle name="Note 2 2 2 5 9 4" xfId="20079" xr:uid="{00000000-0005-0000-0000-00006B4E0000}"/>
    <cellStyle name="Note 2 2 2 5 9 5" xfId="20080" xr:uid="{00000000-0005-0000-0000-00006C4E0000}"/>
    <cellStyle name="Note 2 2 2 5 9 6" xfId="20081" xr:uid="{00000000-0005-0000-0000-00006D4E0000}"/>
    <cellStyle name="Note 2 2 2 6" xfId="20082" xr:uid="{00000000-0005-0000-0000-00006E4E0000}"/>
    <cellStyle name="Note 2 2 2 7" xfId="20083" xr:uid="{00000000-0005-0000-0000-00006F4E0000}"/>
    <cellStyle name="Note 2 2 2 8" xfId="20084" xr:uid="{00000000-0005-0000-0000-0000704E0000}"/>
    <cellStyle name="Note 2 2 3" xfId="20085" xr:uid="{00000000-0005-0000-0000-0000714E0000}"/>
    <cellStyle name="Note 2 2 3 2" xfId="20086" xr:uid="{00000000-0005-0000-0000-0000724E0000}"/>
    <cellStyle name="Note 2 2 3 2 10" xfId="20087" xr:uid="{00000000-0005-0000-0000-0000734E0000}"/>
    <cellStyle name="Note 2 2 3 2 10 2" xfId="20088" xr:uid="{00000000-0005-0000-0000-0000744E0000}"/>
    <cellStyle name="Note 2 2 3 2 10 3" xfId="20089" xr:uid="{00000000-0005-0000-0000-0000754E0000}"/>
    <cellStyle name="Note 2 2 3 2 10 4" xfId="20090" xr:uid="{00000000-0005-0000-0000-0000764E0000}"/>
    <cellStyle name="Note 2 2 3 2 10 5" xfId="20091" xr:uid="{00000000-0005-0000-0000-0000774E0000}"/>
    <cellStyle name="Note 2 2 3 2 11" xfId="20092" xr:uid="{00000000-0005-0000-0000-0000784E0000}"/>
    <cellStyle name="Note 2 2 3 2 11 2" xfId="20093" xr:uid="{00000000-0005-0000-0000-0000794E0000}"/>
    <cellStyle name="Note 2 2 3 2 11 3" xfId="20094" xr:uid="{00000000-0005-0000-0000-00007A4E0000}"/>
    <cellStyle name="Note 2 2 3 2 11 4" xfId="20095" xr:uid="{00000000-0005-0000-0000-00007B4E0000}"/>
    <cellStyle name="Note 2 2 3 2 12" xfId="20096" xr:uid="{00000000-0005-0000-0000-00007C4E0000}"/>
    <cellStyle name="Note 2 2 3 2 13" xfId="20097" xr:uid="{00000000-0005-0000-0000-00007D4E0000}"/>
    <cellStyle name="Note 2 2 3 2 14" xfId="20098" xr:uid="{00000000-0005-0000-0000-00007E4E0000}"/>
    <cellStyle name="Note 2 2 3 2 2" xfId="20099" xr:uid="{00000000-0005-0000-0000-00007F4E0000}"/>
    <cellStyle name="Note 2 2 3 2 2 2" xfId="20100" xr:uid="{00000000-0005-0000-0000-0000804E0000}"/>
    <cellStyle name="Note 2 2 3 2 2 2 2" xfId="20101" xr:uid="{00000000-0005-0000-0000-0000814E0000}"/>
    <cellStyle name="Note 2 2 3 2 2 2 2 2" xfId="20102" xr:uid="{00000000-0005-0000-0000-0000824E0000}"/>
    <cellStyle name="Note 2 2 3 2 2 2 2 2 2" xfId="20103" xr:uid="{00000000-0005-0000-0000-0000834E0000}"/>
    <cellStyle name="Note 2 2 3 2 2 2 2 2 3" xfId="20104" xr:uid="{00000000-0005-0000-0000-0000844E0000}"/>
    <cellStyle name="Note 2 2 3 2 2 2 2 2 4" xfId="20105" xr:uid="{00000000-0005-0000-0000-0000854E0000}"/>
    <cellStyle name="Note 2 2 3 2 2 2 2 3" xfId="20106" xr:uid="{00000000-0005-0000-0000-0000864E0000}"/>
    <cellStyle name="Note 2 2 3 2 2 2 2 4" xfId="20107" xr:uid="{00000000-0005-0000-0000-0000874E0000}"/>
    <cellStyle name="Note 2 2 3 2 2 2 2 5" xfId="20108" xr:uid="{00000000-0005-0000-0000-0000884E0000}"/>
    <cellStyle name="Note 2 2 3 2 2 2 2 6" xfId="20109" xr:uid="{00000000-0005-0000-0000-0000894E0000}"/>
    <cellStyle name="Note 2 2 3 2 2 2 2 7" xfId="20110" xr:uid="{00000000-0005-0000-0000-00008A4E0000}"/>
    <cellStyle name="Note 2 2 3 2 2 2 3" xfId="20111" xr:uid="{00000000-0005-0000-0000-00008B4E0000}"/>
    <cellStyle name="Note 2 2 3 2 2 2 3 2" xfId="20112" xr:uid="{00000000-0005-0000-0000-00008C4E0000}"/>
    <cellStyle name="Note 2 2 3 2 2 2 3 3" xfId="20113" xr:uid="{00000000-0005-0000-0000-00008D4E0000}"/>
    <cellStyle name="Note 2 2 3 2 2 2 3 4" xfId="20114" xr:uid="{00000000-0005-0000-0000-00008E4E0000}"/>
    <cellStyle name="Note 2 2 3 2 2 2 4" xfId="20115" xr:uid="{00000000-0005-0000-0000-00008F4E0000}"/>
    <cellStyle name="Note 2 2 3 2 2 2 5" xfId="20116" xr:uid="{00000000-0005-0000-0000-0000904E0000}"/>
    <cellStyle name="Note 2 2 3 2 2 2 6" xfId="20117" xr:uid="{00000000-0005-0000-0000-0000914E0000}"/>
    <cellStyle name="Note 2 2 3 2 2 2 7" xfId="20118" xr:uid="{00000000-0005-0000-0000-0000924E0000}"/>
    <cellStyle name="Note 2 2 3 2 2 2 8" xfId="20119" xr:uid="{00000000-0005-0000-0000-0000934E0000}"/>
    <cellStyle name="Note 2 2 3 2 2 3" xfId="20120" xr:uid="{00000000-0005-0000-0000-0000944E0000}"/>
    <cellStyle name="Note 2 2 3 2 2 3 2" xfId="20121" xr:uid="{00000000-0005-0000-0000-0000954E0000}"/>
    <cellStyle name="Note 2 2 3 2 2 3 2 2" xfId="20122" xr:uid="{00000000-0005-0000-0000-0000964E0000}"/>
    <cellStyle name="Note 2 2 3 2 2 3 2 3" xfId="20123" xr:uid="{00000000-0005-0000-0000-0000974E0000}"/>
    <cellStyle name="Note 2 2 3 2 2 3 2 4" xfId="20124" xr:uid="{00000000-0005-0000-0000-0000984E0000}"/>
    <cellStyle name="Note 2 2 3 2 2 3 3" xfId="20125" xr:uid="{00000000-0005-0000-0000-0000994E0000}"/>
    <cellStyle name="Note 2 2 3 2 2 3 4" xfId="20126" xr:uid="{00000000-0005-0000-0000-00009A4E0000}"/>
    <cellStyle name="Note 2 2 3 2 2 3 5" xfId="20127" xr:uid="{00000000-0005-0000-0000-00009B4E0000}"/>
    <cellStyle name="Note 2 2 3 2 2 3 6" xfId="20128" xr:uid="{00000000-0005-0000-0000-00009C4E0000}"/>
    <cellStyle name="Note 2 2 3 2 2 3 7" xfId="20129" xr:uid="{00000000-0005-0000-0000-00009D4E0000}"/>
    <cellStyle name="Note 2 2 3 2 2 4" xfId="20130" xr:uid="{00000000-0005-0000-0000-00009E4E0000}"/>
    <cellStyle name="Note 2 2 3 2 2 4 2" xfId="20131" xr:uid="{00000000-0005-0000-0000-00009F4E0000}"/>
    <cellStyle name="Note 2 2 3 2 2 4 2 2" xfId="20132" xr:uid="{00000000-0005-0000-0000-0000A04E0000}"/>
    <cellStyle name="Note 2 2 3 2 2 4 2 3" xfId="20133" xr:uid="{00000000-0005-0000-0000-0000A14E0000}"/>
    <cellStyle name="Note 2 2 3 2 2 4 2 4" xfId="20134" xr:uid="{00000000-0005-0000-0000-0000A24E0000}"/>
    <cellStyle name="Note 2 2 3 2 2 4 3" xfId="20135" xr:uid="{00000000-0005-0000-0000-0000A34E0000}"/>
    <cellStyle name="Note 2 2 3 2 2 4 4" xfId="20136" xr:uid="{00000000-0005-0000-0000-0000A44E0000}"/>
    <cellStyle name="Note 2 2 3 2 2 4 5" xfId="20137" xr:uid="{00000000-0005-0000-0000-0000A54E0000}"/>
    <cellStyle name="Note 2 2 3 2 2 4 6" xfId="20138" xr:uid="{00000000-0005-0000-0000-0000A64E0000}"/>
    <cellStyle name="Note 2 2 3 2 2 5" xfId="20139" xr:uid="{00000000-0005-0000-0000-0000A74E0000}"/>
    <cellStyle name="Note 2 2 3 2 2 5 2" xfId="20140" xr:uid="{00000000-0005-0000-0000-0000A84E0000}"/>
    <cellStyle name="Note 2 2 3 2 2 5 3" xfId="20141" xr:uid="{00000000-0005-0000-0000-0000A94E0000}"/>
    <cellStyle name="Note 2 2 3 2 2 5 4" xfId="20142" xr:uid="{00000000-0005-0000-0000-0000AA4E0000}"/>
    <cellStyle name="Note 2 2 3 2 2 5 5" xfId="20143" xr:uid="{00000000-0005-0000-0000-0000AB4E0000}"/>
    <cellStyle name="Note 2 2 3 2 2 6" xfId="20144" xr:uid="{00000000-0005-0000-0000-0000AC4E0000}"/>
    <cellStyle name="Note 2 2 3 2 2 6 2" xfId="20145" xr:uid="{00000000-0005-0000-0000-0000AD4E0000}"/>
    <cellStyle name="Note 2 2 3 2 2 6 3" xfId="20146" xr:uid="{00000000-0005-0000-0000-0000AE4E0000}"/>
    <cellStyle name="Note 2 2 3 2 2 6 4" xfId="20147" xr:uid="{00000000-0005-0000-0000-0000AF4E0000}"/>
    <cellStyle name="Note 2 2 3 2 2 7" xfId="20148" xr:uid="{00000000-0005-0000-0000-0000B04E0000}"/>
    <cellStyle name="Note 2 2 3 2 2 8" xfId="20149" xr:uid="{00000000-0005-0000-0000-0000B14E0000}"/>
    <cellStyle name="Note 2 2 3 2 2 9" xfId="20150" xr:uid="{00000000-0005-0000-0000-0000B24E0000}"/>
    <cellStyle name="Note 2 2 3 2 3" xfId="20151" xr:uid="{00000000-0005-0000-0000-0000B34E0000}"/>
    <cellStyle name="Note 2 2 3 2 3 2" xfId="20152" xr:uid="{00000000-0005-0000-0000-0000B44E0000}"/>
    <cellStyle name="Note 2 2 3 2 3 2 2" xfId="20153" xr:uid="{00000000-0005-0000-0000-0000B54E0000}"/>
    <cellStyle name="Note 2 2 3 2 3 2 2 2" xfId="20154" xr:uid="{00000000-0005-0000-0000-0000B64E0000}"/>
    <cellStyle name="Note 2 2 3 2 3 2 2 3" xfId="20155" xr:uid="{00000000-0005-0000-0000-0000B74E0000}"/>
    <cellStyle name="Note 2 2 3 2 3 2 2 4" xfId="20156" xr:uid="{00000000-0005-0000-0000-0000B84E0000}"/>
    <cellStyle name="Note 2 2 3 2 3 2 3" xfId="20157" xr:uid="{00000000-0005-0000-0000-0000B94E0000}"/>
    <cellStyle name="Note 2 2 3 2 3 2 4" xfId="20158" xr:uid="{00000000-0005-0000-0000-0000BA4E0000}"/>
    <cellStyle name="Note 2 2 3 2 3 2 5" xfId="20159" xr:uid="{00000000-0005-0000-0000-0000BB4E0000}"/>
    <cellStyle name="Note 2 2 3 2 3 2 6" xfId="20160" xr:uid="{00000000-0005-0000-0000-0000BC4E0000}"/>
    <cellStyle name="Note 2 2 3 2 3 2 7" xfId="20161" xr:uid="{00000000-0005-0000-0000-0000BD4E0000}"/>
    <cellStyle name="Note 2 2 3 2 3 3" xfId="20162" xr:uid="{00000000-0005-0000-0000-0000BE4E0000}"/>
    <cellStyle name="Note 2 2 3 2 3 3 2" xfId="20163" xr:uid="{00000000-0005-0000-0000-0000BF4E0000}"/>
    <cellStyle name="Note 2 2 3 2 3 3 2 2" xfId="20164" xr:uid="{00000000-0005-0000-0000-0000C04E0000}"/>
    <cellStyle name="Note 2 2 3 2 3 3 2 3" xfId="20165" xr:uid="{00000000-0005-0000-0000-0000C14E0000}"/>
    <cellStyle name="Note 2 2 3 2 3 3 2 4" xfId="20166" xr:uid="{00000000-0005-0000-0000-0000C24E0000}"/>
    <cellStyle name="Note 2 2 3 2 3 3 3" xfId="20167" xr:uid="{00000000-0005-0000-0000-0000C34E0000}"/>
    <cellStyle name="Note 2 2 3 2 3 3 4" xfId="20168" xr:uid="{00000000-0005-0000-0000-0000C44E0000}"/>
    <cellStyle name="Note 2 2 3 2 3 3 5" xfId="20169" xr:uid="{00000000-0005-0000-0000-0000C54E0000}"/>
    <cellStyle name="Note 2 2 3 2 3 3 6" xfId="20170" xr:uid="{00000000-0005-0000-0000-0000C64E0000}"/>
    <cellStyle name="Note 2 2 3 2 3 4" xfId="20171" xr:uid="{00000000-0005-0000-0000-0000C74E0000}"/>
    <cellStyle name="Note 2 2 3 2 3 4 2" xfId="20172" xr:uid="{00000000-0005-0000-0000-0000C84E0000}"/>
    <cellStyle name="Note 2 2 3 2 3 4 3" xfId="20173" xr:uid="{00000000-0005-0000-0000-0000C94E0000}"/>
    <cellStyle name="Note 2 2 3 2 3 4 4" xfId="20174" xr:uid="{00000000-0005-0000-0000-0000CA4E0000}"/>
    <cellStyle name="Note 2 2 3 2 3 4 5" xfId="20175" xr:uid="{00000000-0005-0000-0000-0000CB4E0000}"/>
    <cellStyle name="Note 2 2 3 2 3 5" xfId="20176" xr:uid="{00000000-0005-0000-0000-0000CC4E0000}"/>
    <cellStyle name="Note 2 2 3 2 3 5 2" xfId="20177" xr:uid="{00000000-0005-0000-0000-0000CD4E0000}"/>
    <cellStyle name="Note 2 2 3 2 3 5 3" xfId="20178" xr:uid="{00000000-0005-0000-0000-0000CE4E0000}"/>
    <cellStyle name="Note 2 2 3 2 3 5 4" xfId="20179" xr:uid="{00000000-0005-0000-0000-0000CF4E0000}"/>
    <cellStyle name="Note 2 2 3 2 3 6" xfId="20180" xr:uid="{00000000-0005-0000-0000-0000D04E0000}"/>
    <cellStyle name="Note 2 2 3 2 3 7" xfId="20181" xr:uid="{00000000-0005-0000-0000-0000D14E0000}"/>
    <cellStyle name="Note 2 2 3 2 3 8" xfId="20182" xr:uid="{00000000-0005-0000-0000-0000D24E0000}"/>
    <cellStyle name="Note 2 2 3 2 4" xfId="20183" xr:uid="{00000000-0005-0000-0000-0000D34E0000}"/>
    <cellStyle name="Note 2 2 3 2 4 2" xfId="20184" xr:uid="{00000000-0005-0000-0000-0000D44E0000}"/>
    <cellStyle name="Note 2 2 3 2 4 2 2" xfId="20185" xr:uid="{00000000-0005-0000-0000-0000D54E0000}"/>
    <cellStyle name="Note 2 2 3 2 4 2 2 2" xfId="20186" xr:uid="{00000000-0005-0000-0000-0000D64E0000}"/>
    <cellStyle name="Note 2 2 3 2 4 2 2 3" xfId="20187" xr:uid="{00000000-0005-0000-0000-0000D74E0000}"/>
    <cellStyle name="Note 2 2 3 2 4 2 2 4" xfId="20188" xr:uid="{00000000-0005-0000-0000-0000D84E0000}"/>
    <cellStyle name="Note 2 2 3 2 4 2 3" xfId="20189" xr:uid="{00000000-0005-0000-0000-0000D94E0000}"/>
    <cellStyle name="Note 2 2 3 2 4 2 4" xfId="20190" xr:uid="{00000000-0005-0000-0000-0000DA4E0000}"/>
    <cellStyle name="Note 2 2 3 2 4 2 5" xfId="20191" xr:uid="{00000000-0005-0000-0000-0000DB4E0000}"/>
    <cellStyle name="Note 2 2 3 2 4 2 6" xfId="20192" xr:uid="{00000000-0005-0000-0000-0000DC4E0000}"/>
    <cellStyle name="Note 2 2 3 2 4 2 7" xfId="20193" xr:uid="{00000000-0005-0000-0000-0000DD4E0000}"/>
    <cellStyle name="Note 2 2 3 2 4 3" xfId="20194" xr:uid="{00000000-0005-0000-0000-0000DE4E0000}"/>
    <cellStyle name="Note 2 2 3 2 4 3 2" xfId="20195" xr:uid="{00000000-0005-0000-0000-0000DF4E0000}"/>
    <cellStyle name="Note 2 2 3 2 4 3 2 2" xfId="20196" xr:uid="{00000000-0005-0000-0000-0000E04E0000}"/>
    <cellStyle name="Note 2 2 3 2 4 3 2 3" xfId="20197" xr:uid="{00000000-0005-0000-0000-0000E14E0000}"/>
    <cellStyle name="Note 2 2 3 2 4 3 2 4" xfId="20198" xr:uid="{00000000-0005-0000-0000-0000E24E0000}"/>
    <cellStyle name="Note 2 2 3 2 4 3 3" xfId="20199" xr:uid="{00000000-0005-0000-0000-0000E34E0000}"/>
    <cellStyle name="Note 2 2 3 2 4 3 4" xfId="20200" xr:uid="{00000000-0005-0000-0000-0000E44E0000}"/>
    <cellStyle name="Note 2 2 3 2 4 3 5" xfId="20201" xr:uid="{00000000-0005-0000-0000-0000E54E0000}"/>
    <cellStyle name="Note 2 2 3 2 4 3 6" xfId="20202" xr:uid="{00000000-0005-0000-0000-0000E64E0000}"/>
    <cellStyle name="Note 2 2 3 2 4 4" xfId="20203" xr:uid="{00000000-0005-0000-0000-0000E74E0000}"/>
    <cellStyle name="Note 2 2 3 2 4 4 2" xfId="20204" xr:uid="{00000000-0005-0000-0000-0000E84E0000}"/>
    <cellStyle name="Note 2 2 3 2 4 4 3" xfId="20205" xr:uid="{00000000-0005-0000-0000-0000E94E0000}"/>
    <cellStyle name="Note 2 2 3 2 4 4 4" xfId="20206" xr:uid="{00000000-0005-0000-0000-0000EA4E0000}"/>
    <cellStyle name="Note 2 2 3 2 4 4 5" xfId="20207" xr:uid="{00000000-0005-0000-0000-0000EB4E0000}"/>
    <cellStyle name="Note 2 2 3 2 4 5" xfId="20208" xr:uid="{00000000-0005-0000-0000-0000EC4E0000}"/>
    <cellStyle name="Note 2 2 3 2 4 5 2" xfId="20209" xr:uid="{00000000-0005-0000-0000-0000ED4E0000}"/>
    <cellStyle name="Note 2 2 3 2 4 5 3" xfId="20210" xr:uid="{00000000-0005-0000-0000-0000EE4E0000}"/>
    <cellStyle name="Note 2 2 3 2 4 5 4" xfId="20211" xr:uid="{00000000-0005-0000-0000-0000EF4E0000}"/>
    <cellStyle name="Note 2 2 3 2 4 6" xfId="20212" xr:uid="{00000000-0005-0000-0000-0000F04E0000}"/>
    <cellStyle name="Note 2 2 3 2 4 7" xfId="20213" xr:uid="{00000000-0005-0000-0000-0000F14E0000}"/>
    <cellStyle name="Note 2 2 3 2 4 8" xfId="20214" xr:uid="{00000000-0005-0000-0000-0000F24E0000}"/>
    <cellStyle name="Note 2 2 3 2 5" xfId="20215" xr:uid="{00000000-0005-0000-0000-0000F34E0000}"/>
    <cellStyle name="Note 2 2 3 2 5 10" xfId="20216" xr:uid="{00000000-0005-0000-0000-0000F44E0000}"/>
    <cellStyle name="Note 2 2 3 2 5 2" xfId="20217" xr:uid="{00000000-0005-0000-0000-0000F54E0000}"/>
    <cellStyle name="Note 2 2 3 2 5 2 2" xfId="20218" xr:uid="{00000000-0005-0000-0000-0000F64E0000}"/>
    <cellStyle name="Note 2 2 3 2 5 2 2 2" xfId="20219" xr:uid="{00000000-0005-0000-0000-0000F74E0000}"/>
    <cellStyle name="Note 2 2 3 2 5 2 2 3" xfId="20220" xr:uid="{00000000-0005-0000-0000-0000F84E0000}"/>
    <cellStyle name="Note 2 2 3 2 5 2 2 4" xfId="20221" xr:uid="{00000000-0005-0000-0000-0000F94E0000}"/>
    <cellStyle name="Note 2 2 3 2 5 2 3" xfId="20222" xr:uid="{00000000-0005-0000-0000-0000FA4E0000}"/>
    <cellStyle name="Note 2 2 3 2 5 2 4" xfId="20223" xr:uid="{00000000-0005-0000-0000-0000FB4E0000}"/>
    <cellStyle name="Note 2 2 3 2 5 2 5" xfId="20224" xr:uid="{00000000-0005-0000-0000-0000FC4E0000}"/>
    <cellStyle name="Note 2 2 3 2 5 2 6" xfId="20225" xr:uid="{00000000-0005-0000-0000-0000FD4E0000}"/>
    <cellStyle name="Note 2 2 3 2 5 2 7" xfId="20226" xr:uid="{00000000-0005-0000-0000-0000FE4E0000}"/>
    <cellStyle name="Note 2 2 3 2 5 3" xfId="20227" xr:uid="{00000000-0005-0000-0000-0000FF4E0000}"/>
    <cellStyle name="Note 2 2 3 2 5 3 2" xfId="20228" xr:uid="{00000000-0005-0000-0000-0000004F0000}"/>
    <cellStyle name="Note 2 2 3 2 5 3 2 2" xfId="20229" xr:uid="{00000000-0005-0000-0000-0000014F0000}"/>
    <cellStyle name="Note 2 2 3 2 5 3 2 3" xfId="20230" xr:uid="{00000000-0005-0000-0000-0000024F0000}"/>
    <cellStyle name="Note 2 2 3 2 5 3 2 4" xfId="20231" xr:uid="{00000000-0005-0000-0000-0000034F0000}"/>
    <cellStyle name="Note 2 2 3 2 5 3 3" xfId="20232" xr:uid="{00000000-0005-0000-0000-0000044F0000}"/>
    <cellStyle name="Note 2 2 3 2 5 3 4" xfId="20233" xr:uid="{00000000-0005-0000-0000-0000054F0000}"/>
    <cellStyle name="Note 2 2 3 2 5 3 5" xfId="20234" xr:uid="{00000000-0005-0000-0000-0000064F0000}"/>
    <cellStyle name="Note 2 2 3 2 5 3 6" xfId="20235" xr:uid="{00000000-0005-0000-0000-0000074F0000}"/>
    <cellStyle name="Note 2 2 3 2 5 4" xfId="20236" xr:uid="{00000000-0005-0000-0000-0000084F0000}"/>
    <cellStyle name="Note 2 2 3 2 5 4 2" xfId="20237" xr:uid="{00000000-0005-0000-0000-0000094F0000}"/>
    <cellStyle name="Note 2 2 3 2 5 4 2 2" xfId="20238" xr:uid="{00000000-0005-0000-0000-00000A4F0000}"/>
    <cellStyle name="Note 2 2 3 2 5 4 2 3" xfId="20239" xr:uid="{00000000-0005-0000-0000-00000B4F0000}"/>
    <cellStyle name="Note 2 2 3 2 5 4 2 4" xfId="20240" xr:uid="{00000000-0005-0000-0000-00000C4F0000}"/>
    <cellStyle name="Note 2 2 3 2 5 4 3" xfId="20241" xr:uid="{00000000-0005-0000-0000-00000D4F0000}"/>
    <cellStyle name="Note 2 2 3 2 5 4 4" xfId="20242" xr:uid="{00000000-0005-0000-0000-00000E4F0000}"/>
    <cellStyle name="Note 2 2 3 2 5 4 5" xfId="20243" xr:uid="{00000000-0005-0000-0000-00000F4F0000}"/>
    <cellStyle name="Note 2 2 3 2 5 4 6" xfId="20244" xr:uid="{00000000-0005-0000-0000-0000104F0000}"/>
    <cellStyle name="Note 2 2 3 2 5 5" xfId="20245" xr:uid="{00000000-0005-0000-0000-0000114F0000}"/>
    <cellStyle name="Note 2 2 3 2 5 5 2" xfId="20246" xr:uid="{00000000-0005-0000-0000-0000124F0000}"/>
    <cellStyle name="Note 2 2 3 2 5 5 3" xfId="20247" xr:uid="{00000000-0005-0000-0000-0000134F0000}"/>
    <cellStyle name="Note 2 2 3 2 5 5 4" xfId="20248" xr:uid="{00000000-0005-0000-0000-0000144F0000}"/>
    <cellStyle name="Note 2 2 3 2 5 5 5" xfId="20249" xr:uid="{00000000-0005-0000-0000-0000154F0000}"/>
    <cellStyle name="Note 2 2 3 2 5 6" xfId="20250" xr:uid="{00000000-0005-0000-0000-0000164F0000}"/>
    <cellStyle name="Note 2 2 3 2 5 6 2" xfId="20251" xr:uid="{00000000-0005-0000-0000-0000174F0000}"/>
    <cellStyle name="Note 2 2 3 2 5 6 3" xfId="20252" xr:uid="{00000000-0005-0000-0000-0000184F0000}"/>
    <cellStyle name="Note 2 2 3 2 5 6 4" xfId="20253" xr:uid="{00000000-0005-0000-0000-0000194F0000}"/>
    <cellStyle name="Note 2 2 3 2 5 7" xfId="20254" xr:uid="{00000000-0005-0000-0000-00001A4F0000}"/>
    <cellStyle name="Note 2 2 3 2 5 8" xfId="20255" xr:uid="{00000000-0005-0000-0000-00001B4F0000}"/>
    <cellStyle name="Note 2 2 3 2 5 9" xfId="20256" xr:uid="{00000000-0005-0000-0000-00001C4F0000}"/>
    <cellStyle name="Note 2 2 3 2 6" xfId="20257" xr:uid="{00000000-0005-0000-0000-00001D4F0000}"/>
    <cellStyle name="Note 2 2 3 2 6 2" xfId="20258" xr:uid="{00000000-0005-0000-0000-00001E4F0000}"/>
    <cellStyle name="Note 2 2 3 2 6 2 2" xfId="20259" xr:uid="{00000000-0005-0000-0000-00001F4F0000}"/>
    <cellStyle name="Note 2 2 3 2 6 2 2 2" xfId="20260" xr:uid="{00000000-0005-0000-0000-0000204F0000}"/>
    <cellStyle name="Note 2 2 3 2 6 2 2 3" xfId="20261" xr:uid="{00000000-0005-0000-0000-0000214F0000}"/>
    <cellStyle name="Note 2 2 3 2 6 2 2 4" xfId="20262" xr:uid="{00000000-0005-0000-0000-0000224F0000}"/>
    <cellStyle name="Note 2 2 3 2 6 2 3" xfId="20263" xr:uid="{00000000-0005-0000-0000-0000234F0000}"/>
    <cellStyle name="Note 2 2 3 2 6 2 4" xfId="20264" xr:uid="{00000000-0005-0000-0000-0000244F0000}"/>
    <cellStyle name="Note 2 2 3 2 6 2 5" xfId="20265" xr:uid="{00000000-0005-0000-0000-0000254F0000}"/>
    <cellStyle name="Note 2 2 3 2 6 2 6" xfId="20266" xr:uid="{00000000-0005-0000-0000-0000264F0000}"/>
    <cellStyle name="Note 2 2 3 2 6 2 7" xfId="20267" xr:uid="{00000000-0005-0000-0000-0000274F0000}"/>
    <cellStyle name="Note 2 2 3 2 6 3" xfId="20268" xr:uid="{00000000-0005-0000-0000-0000284F0000}"/>
    <cellStyle name="Note 2 2 3 2 6 3 2" xfId="20269" xr:uid="{00000000-0005-0000-0000-0000294F0000}"/>
    <cellStyle name="Note 2 2 3 2 6 3 2 2" xfId="20270" xr:uid="{00000000-0005-0000-0000-00002A4F0000}"/>
    <cellStyle name="Note 2 2 3 2 6 3 2 3" xfId="20271" xr:uid="{00000000-0005-0000-0000-00002B4F0000}"/>
    <cellStyle name="Note 2 2 3 2 6 3 2 4" xfId="20272" xr:uid="{00000000-0005-0000-0000-00002C4F0000}"/>
    <cellStyle name="Note 2 2 3 2 6 3 3" xfId="20273" xr:uid="{00000000-0005-0000-0000-00002D4F0000}"/>
    <cellStyle name="Note 2 2 3 2 6 3 4" xfId="20274" xr:uid="{00000000-0005-0000-0000-00002E4F0000}"/>
    <cellStyle name="Note 2 2 3 2 6 3 5" xfId="20275" xr:uid="{00000000-0005-0000-0000-00002F4F0000}"/>
    <cellStyle name="Note 2 2 3 2 6 3 6" xfId="20276" xr:uid="{00000000-0005-0000-0000-0000304F0000}"/>
    <cellStyle name="Note 2 2 3 2 6 4" xfId="20277" xr:uid="{00000000-0005-0000-0000-0000314F0000}"/>
    <cellStyle name="Note 2 2 3 2 6 4 2" xfId="20278" xr:uid="{00000000-0005-0000-0000-0000324F0000}"/>
    <cellStyle name="Note 2 2 3 2 6 4 3" xfId="20279" xr:uid="{00000000-0005-0000-0000-0000334F0000}"/>
    <cellStyle name="Note 2 2 3 2 6 4 4" xfId="20280" xr:uid="{00000000-0005-0000-0000-0000344F0000}"/>
    <cellStyle name="Note 2 2 3 2 6 4 5" xfId="20281" xr:uid="{00000000-0005-0000-0000-0000354F0000}"/>
    <cellStyle name="Note 2 2 3 2 6 5" xfId="20282" xr:uid="{00000000-0005-0000-0000-0000364F0000}"/>
    <cellStyle name="Note 2 2 3 2 6 5 2" xfId="20283" xr:uid="{00000000-0005-0000-0000-0000374F0000}"/>
    <cellStyle name="Note 2 2 3 2 6 5 3" xfId="20284" xr:uid="{00000000-0005-0000-0000-0000384F0000}"/>
    <cellStyle name="Note 2 2 3 2 6 5 4" xfId="20285" xr:uid="{00000000-0005-0000-0000-0000394F0000}"/>
    <cellStyle name="Note 2 2 3 2 6 6" xfId="20286" xr:uid="{00000000-0005-0000-0000-00003A4F0000}"/>
    <cellStyle name="Note 2 2 3 2 6 7" xfId="20287" xr:uid="{00000000-0005-0000-0000-00003B4F0000}"/>
    <cellStyle name="Note 2 2 3 2 6 8" xfId="20288" xr:uid="{00000000-0005-0000-0000-00003C4F0000}"/>
    <cellStyle name="Note 2 2 3 2 7" xfId="20289" xr:uid="{00000000-0005-0000-0000-00003D4F0000}"/>
    <cellStyle name="Note 2 2 3 2 7 2" xfId="20290" xr:uid="{00000000-0005-0000-0000-00003E4F0000}"/>
    <cellStyle name="Note 2 2 3 2 7 2 2" xfId="20291" xr:uid="{00000000-0005-0000-0000-00003F4F0000}"/>
    <cellStyle name="Note 2 2 3 2 7 2 2 2" xfId="20292" xr:uid="{00000000-0005-0000-0000-0000404F0000}"/>
    <cellStyle name="Note 2 2 3 2 7 2 2 3" xfId="20293" xr:uid="{00000000-0005-0000-0000-0000414F0000}"/>
    <cellStyle name="Note 2 2 3 2 7 2 2 4" xfId="20294" xr:uid="{00000000-0005-0000-0000-0000424F0000}"/>
    <cellStyle name="Note 2 2 3 2 7 2 3" xfId="20295" xr:uid="{00000000-0005-0000-0000-0000434F0000}"/>
    <cellStyle name="Note 2 2 3 2 7 2 4" xfId="20296" xr:uid="{00000000-0005-0000-0000-0000444F0000}"/>
    <cellStyle name="Note 2 2 3 2 7 2 5" xfId="20297" xr:uid="{00000000-0005-0000-0000-0000454F0000}"/>
    <cellStyle name="Note 2 2 3 2 7 2 6" xfId="20298" xr:uid="{00000000-0005-0000-0000-0000464F0000}"/>
    <cellStyle name="Note 2 2 3 2 7 2 7" xfId="20299" xr:uid="{00000000-0005-0000-0000-0000474F0000}"/>
    <cellStyle name="Note 2 2 3 2 7 3" xfId="20300" xr:uid="{00000000-0005-0000-0000-0000484F0000}"/>
    <cellStyle name="Note 2 2 3 2 7 3 2" xfId="20301" xr:uid="{00000000-0005-0000-0000-0000494F0000}"/>
    <cellStyle name="Note 2 2 3 2 7 3 3" xfId="20302" xr:uid="{00000000-0005-0000-0000-00004A4F0000}"/>
    <cellStyle name="Note 2 2 3 2 7 3 4" xfId="20303" xr:uid="{00000000-0005-0000-0000-00004B4F0000}"/>
    <cellStyle name="Note 2 2 3 2 7 4" xfId="20304" xr:uid="{00000000-0005-0000-0000-00004C4F0000}"/>
    <cellStyle name="Note 2 2 3 2 7 5" xfId="20305" xr:uid="{00000000-0005-0000-0000-00004D4F0000}"/>
    <cellStyle name="Note 2 2 3 2 7 6" xfId="20306" xr:uid="{00000000-0005-0000-0000-00004E4F0000}"/>
    <cellStyle name="Note 2 2 3 2 7 7" xfId="20307" xr:uid="{00000000-0005-0000-0000-00004F4F0000}"/>
    <cellStyle name="Note 2 2 3 2 7 8" xfId="20308" xr:uid="{00000000-0005-0000-0000-0000504F0000}"/>
    <cellStyle name="Note 2 2 3 2 8" xfId="20309" xr:uid="{00000000-0005-0000-0000-0000514F0000}"/>
    <cellStyle name="Note 2 2 3 2 8 2" xfId="20310" xr:uid="{00000000-0005-0000-0000-0000524F0000}"/>
    <cellStyle name="Note 2 2 3 2 8 2 2" xfId="20311" xr:uid="{00000000-0005-0000-0000-0000534F0000}"/>
    <cellStyle name="Note 2 2 3 2 8 2 3" xfId="20312" xr:uid="{00000000-0005-0000-0000-0000544F0000}"/>
    <cellStyle name="Note 2 2 3 2 8 2 4" xfId="20313" xr:uid="{00000000-0005-0000-0000-0000554F0000}"/>
    <cellStyle name="Note 2 2 3 2 8 3" xfId="20314" xr:uid="{00000000-0005-0000-0000-0000564F0000}"/>
    <cellStyle name="Note 2 2 3 2 8 4" xfId="20315" xr:uid="{00000000-0005-0000-0000-0000574F0000}"/>
    <cellStyle name="Note 2 2 3 2 8 5" xfId="20316" xr:uid="{00000000-0005-0000-0000-0000584F0000}"/>
    <cellStyle name="Note 2 2 3 2 8 6" xfId="20317" xr:uid="{00000000-0005-0000-0000-0000594F0000}"/>
    <cellStyle name="Note 2 2 3 2 8 7" xfId="20318" xr:uid="{00000000-0005-0000-0000-00005A4F0000}"/>
    <cellStyle name="Note 2 2 3 2 9" xfId="20319" xr:uid="{00000000-0005-0000-0000-00005B4F0000}"/>
    <cellStyle name="Note 2 2 3 2 9 2" xfId="20320" xr:uid="{00000000-0005-0000-0000-00005C4F0000}"/>
    <cellStyle name="Note 2 2 3 2 9 2 2" xfId="20321" xr:uid="{00000000-0005-0000-0000-00005D4F0000}"/>
    <cellStyle name="Note 2 2 3 2 9 2 3" xfId="20322" xr:uid="{00000000-0005-0000-0000-00005E4F0000}"/>
    <cellStyle name="Note 2 2 3 2 9 2 4" xfId="20323" xr:uid="{00000000-0005-0000-0000-00005F4F0000}"/>
    <cellStyle name="Note 2 2 3 2 9 3" xfId="20324" xr:uid="{00000000-0005-0000-0000-0000604F0000}"/>
    <cellStyle name="Note 2 2 3 2 9 4" xfId="20325" xr:uid="{00000000-0005-0000-0000-0000614F0000}"/>
    <cellStyle name="Note 2 2 3 2 9 5" xfId="20326" xr:uid="{00000000-0005-0000-0000-0000624F0000}"/>
    <cellStyle name="Note 2 2 3 2 9 6" xfId="20327" xr:uid="{00000000-0005-0000-0000-0000634F0000}"/>
    <cellStyle name="Note 2 2 3 3" xfId="20328" xr:uid="{00000000-0005-0000-0000-0000644F0000}"/>
    <cellStyle name="Note 2 2 3 3 2" xfId="20329" xr:uid="{00000000-0005-0000-0000-0000654F0000}"/>
    <cellStyle name="Note 2 2 3 3 2 2" xfId="20330" xr:uid="{00000000-0005-0000-0000-0000664F0000}"/>
    <cellStyle name="Note 2 2 3 3 2 3" xfId="20331" xr:uid="{00000000-0005-0000-0000-0000674F0000}"/>
    <cellStyle name="Note 2 2 3 3 2 4" xfId="20332" xr:uid="{00000000-0005-0000-0000-0000684F0000}"/>
    <cellStyle name="Note 2 2 3 3 3" xfId="20333" xr:uid="{00000000-0005-0000-0000-0000694F0000}"/>
    <cellStyle name="Note 2 2 3 3 4" xfId="20334" xr:uid="{00000000-0005-0000-0000-00006A4F0000}"/>
    <cellStyle name="Note 2 2 3 3 5" xfId="20335" xr:uid="{00000000-0005-0000-0000-00006B4F0000}"/>
    <cellStyle name="Note 2 2 3 3 6" xfId="20336" xr:uid="{00000000-0005-0000-0000-00006C4F0000}"/>
    <cellStyle name="Note 2 2 3 3 7" xfId="20337" xr:uid="{00000000-0005-0000-0000-00006D4F0000}"/>
    <cellStyle name="Note 2 2 3 4" xfId="20338" xr:uid="{00000000-0005-0000-0000-00006E4F0000}"/>
    <cellStyle name="Note 2 2 3 4 2" xfId="20339" xr:uid="{00000000-0005-0000-0000-00006F4F0000}"/>
    <cellStyle name="Note 2 2 3 4 3" xfId="20340" xr:uid="{00000000-0005-0000-0000-0000704F0000}"/>
    <cellStyle name="Note 2 2 3 4 4" xfId="20341" xr:uid="{00000000-0005-0000-0000-0000714F0000}"/>
    <cellStyle name="Note 2 2 3 5" xfId="20342" xr:uid="{00000000-0005-0000-0000-0000724F0000}"/>
    <cellStyle name="Note 2 2 3 6" xfId="20343" xr:uid="{00000000-0005-0000-0000-0000734F0000}"/>
    <cellStyle name="Note 2 2 4" xfId="20344" xr:uid="{00000000-0005-0000-0000-0000744F0000}"/>
    <cellStyle name="Note 2 2 4 2" xfId="20345" xr:uid="{00000000-0005-0000-0000-0000754F0000}"/>
    <cellStyle name="Note 2 2 5" xfId="20346" xr:uid="{00000000-0005-0000-0000-0000764F0000}"/>
    <cellStyle name="Note 2 2 5 2" xfId="20347" xr:uid="{00000000-0005-0000-0000-0000774F0000}"/>
    <cellStyle name="Note 2 2 6" xfId="20348" xr:uid="{00000000-0005-0000-0000-0000784F0000}"/>
    <cellStyle name="Note 2 2 6 2" xfId="20349" xr:uid="{00000000-0005-0000-0000-0000794F0000}"/>
    <cellStyle name="Note 2 2 7" xfId="20350" xr:uid="{00000000-0005-0000-0000-00007A4F0000}"/>
    <cellStyle name="Note 2 3" xfId="20351" xr:uid="{00000000-0005-0000-0000-00007B4F0000}"/>
    <cellStyle name="Note 2 3 2" xfId="20352" xr:uid="{00000000-0005-0000-0000-00007C4F0000}"/>
    <cellStyle name="Note 2 3 2 2" xfId="20353" xr:uid="{00000000-0005-0000-0000-00007D4F0000}"/>
    <cellStyle name="Note 2 3 2 2 2" xfId="20354" xr:uid="{00000000-0005-0000-0000-00007E4F0000}"/>
    <cellStyle name="Note 2 3 2 2 2 10" xfId="20355" xr:uid="{00000000-0005-0000-0000-00007F4F0000}"/>
    <cellStyle name="Note 2 3 2 2 2 10 2" xfId="20356" xr:uid="{00000000-0005-0000-0000-0000804F0000}"/>
    <cellStyle name="Note 2 3 2 2 2 10 3" xfId="20357" xr:uid="{00000000-0005-0000-0000-0000814F0000}"/>
    <cellStyle name="Note 2 3 2 2 2 10 4" xfId="20358" xr:uid="{00000000-0005-0000-0000-0000824F0000}"/>
    <cellStyle name="Note 2 3 2 2 2 10 5" xfId="20359" xr:uid="{00000000-0005-0000-0000-0000834F0000}"/>
    <cellStyle name="Note 2 3 2 2 2 11" xfId="20360" xr:uid="{00000000-0005-0000-0000-0000844F0000}"/>
    <cellStyle name="Note 2 3 2 2 2 11 2" xfId="20361" xr:uid="{00000000-0005-0000-0000-0000854F0000}"/>
    <cellStyle name="Note 2 3 2 2 2 11 3" xfId="20362" xr:uid="{00000000-0005-0000-0000-0000864F0000}"/>
    <cellStyle name="Note 2 3 2 2 2 11 4" xfId="20363" xr:uid="{00000000-0005-0000-0000-0000874F0000}"/>
    <cellStyle name="Note 2 3 2 2 2 12" xfId="20364" xr:uid="{00000000-0005-0000-0000-0000884F0000}"/>
    <cellStyle name="Note 2 3 2 2 2 13" xfId="20365" xr:uid="{00000000-0005-0000-0000-0000894F0000}"/>
    <cellStyle name="Note 2 3 2 2 2 14" xfId="20366" xr:uid="{00000000-0005-0000-0000-00008A4F0000}"/>
    <cellStyle name="Note 2 3 2 2 2 2" xfId="20367" xr:uid="{00000000-0005-0000-0000-00008B4F0000}"/>
    <cellStyle name="Note 2 3 2 2 2 2 2" xfId="20368" xr:uid="{00000000-0005-0000-0000-00008C4F0000}"/>
    <cellStyle name="Note 2 3 2 2 2 2 2 2" xfId="20369" xr:uid="{00000000-0005-0000-0000-00008D4F0000}"/>
    <cellStyle name="Note 2 3 2 2 2 2 2 2 2" xfId="20370" xr:uid="{00000000-0005-0000-0000-00008E4F0000}"/>
    <cellStyle name="Note 2 3 2 2 2 2 2 2 2 2" xfId="20371" xr:uid="{00000000-0005-0000-0000-00008F4F0000}"/>
    <cellStyle name="Note 2 3 2 2 2 2 2 2 2 3" xfId="20372" xr:uid="{00000000-0005-0000-0000-0000904F0000}"/>
    <cellStyle name="Note 2 3 2 2 2 2 2 2 2 4" xfId="20373" xr:uid="{00000000-0005-0000-0000-0000914F0000}"/>
    <cellStyle name="Note 2 3 2 2 2 2 2 2 3" xfId="20374" xr:uid="{00000000-0005-0000-0000-0000924F0000}"/>
    <cellStyle name="Note 2 3 2 2 2 2 2 2 4" xfId="20375" xr:uid="{00000000-0005-0000-0000-0000934F0000}"/>
    <cellStyle name="Note 2 3 2 2 2 2 2 2 5" xfId="20376" xr:uid="{00000000-0005-0000-0000-0000944F0000}"/>
    <cellStyle name="Note 2 3 2 2 2 2 2 2 6" xfId="20377" xr:uid="{00000000-0005-0000-0000-0000954F0000}"/>
    <cellStyle name="Note 2 3 2 2 2 2 2 2 7" xfId="20378" xr:uid="{00000000-0005-0000-0000-0000964F0000}"/>
    <cellStyle name="Note 2 3 2 2 2 2 2 3" xfId="20379" xr:uid="{00000000-0005-0000-0000-0000974F0000}"/>
    <cellStyle name="Note 2 3 2 2 2 2 2 3 2" xfId="20380" xr:uid="{00000000-0005-0000-0000-0000984F0000}"/>
    <cellStyle name="Note 2 3 2 2 2 2 2 3 3" xfId="20381" xr:uid="{00000000-0005-0000-0000-0000994F0000}"/>
    <cellStyle name="Note 2 3 2 2 2 2 2 3 4" xfId="20382" xr:uid="{00000000-0005-0000-0000-00009A4F0000}"/>
    <cellStyle name="Note 2 3 2 2 2 2 2 4" xfId="20383" xr:uid="{00000000-0005-0000-0000-00009B4F0000}"/>
    <cellStyle name="Note 2 3 2 2 2 2 2 5" xfId="20384" xr:uid="{00000000-0005-0000-0000-00009C4F0000}"/>
    <cellStyle name="Note 2 3 2 2 2 2 2 6" xfId="20385" xr:uid="{00000000-0005-0000-0000-00009D4F0000}"/>
    <cellStyle name="Note 2 3 2 2 2 2 2 7" xfId="20386" xr:uid="{00000000-0005-0000-0000-00009E4F0000}"/>
    <cellStyle name="Note 2 3 2 2 2 2 2 8" xfId="20387" xr:uid="{00000000-0005-0000-0000-00009F4F0000}"/>
    <cellStyle name="Note 2 3 2 2 2 2 3" xfId="20388" xr:uid="{00000000-0005-0000-0000-0000A04F0000}"/>
    <cellStyle name="Note 2 3 2 2 2 2 3 2" xfId="20389" xr:uid="{00000000-0005-0000-0000-0000A14F0000}"/>
    <cellStyle name="Note 2 3 2 2 2 2 3 2 2" xfId="20390" xr:uid="{00000000-0005-0000-0000-0000A24F0000}"/>
    <cellStyle name="Note 2 3 2 2 2 2 3 2 3" xfId="20391" xr:uid="{00000000-0005-0000-0000-0000A34F0000}"/>
    <cellStyle name="Note 2 3 2 2 2 2 3 2 4" xfId="20392" xr:uid="{00000000-0005-0000-0000-0000A44F0000}"/>
    <cellStyle name="Note 2 3 2 2 2 2 3 3" xfId="20393" xr:uid="{00000000-0005-0000-0000-0000A54F0000}"/>
    <cellStyle name="Note 2 3 2 2 2 2 3 4" xfId="20394" xr:uid="{00000000-0005-0000-0000-0000A64F0000}"/>
    <cellStyle name="Note 2 3 2 2 2 2 3 5" xfId="20395" xr:uid="{00000000-0005-0000-0000-0000A74F0000}"/>
    <cellStyle name="Note 2 3 2 2 2 2 3 6" xfId="20396" xr:uid="{00000000-0005-0000-0000-0000A84F0000}"/>
    <cellStyle name="Note 2 3 2 2 2 2 3 7" xfId="20397" xr:uid="{00000000-0005-0000-0000-0000A94F0000}"/>
    <cellStyle name="Note 2 3 2 2 2 2 4" xfId="20398" xr:uid="{00000000-0005-0000-0000-0000AA4F0000}"/>
    <cellStyle name="Note 2 3 2 2 2 2 4 2" xfId="20399" xr:uid="{00000000-0005-0000-0000-0000AB4F0000}"/>
    <cellStyle name="Note 2 3 2 2 2 2 4 2 2" xfId="20400" xr:uid="{00000000-0005-0000-0000-0000AC4F0000}"/>
    <cellStyle name="Note 2 3 2 2 2 2 4 2 3" xfId="20401" xr:uid="{00000000-0005-0000-0000-0000AD4F0000}"/>
    <cellStyle name="Note 2 3 2 2 2 2 4 2 4" xfId="20402" xr:uid="{00000000-0005-0000-0000-0000AE4F0000}"/>
    <cellStyle name="Note 2 3 2 2 2 2 4 3" xfId="20403" xr:uid="{00000000-0005-0000-0000-0000AF4F0000}"/>
    <cellStyle name="Note 2 3 2 2 2 2 4 4" xfId="20404" xr:uid="{00000000-0005-0000-0000-0000B04F0000}"/>
    <cellStyle name="Note 2 3 2 2 2 2 4 5" xfId="20405" xr:uid="{00000000-0005-0000-0000-0000B14F0000}"/>
    <cellStyle name="Note 2 3 2 2 2 2 4 6" xfId="20406" xr:uid="{00000000-0005-0000-0000-0000B24F0000}"/>
    <cellStyle name="Note 2 3 2 2 2 2 5" xfId="20407" xr:uid="{00000000-0005-0000-0000-0000B34F0000}"/>
    <cellStyle name="Note 2 3 2 2 2 2 5 2" xfId="20408" xr:uid="{00000000-0005-0000-0000-0000B44F0000}"/>
    <cellStyle name="Note 2 3 2 2 2 2 5 3" xfId="20409" xr:uid="{00000000-0005-0000-0000-0000B54F0000}"/>
    <cellStyle name="Note 2 3 2 2 2 2 5 4" xfId="20410" xr:uid="{00000000-0005-0000-0000-0000B64F0000}"/>
    <cellStyle name="Note 2 3 2 2 2 2 5 5" xfId="20411" xr:uid="{00000000-0005-0000-0000-0000B74F0000}"/>
    <cellStyle name="Note 2 3 2 2 2 2 6" xfId="20412" xr:uid="{00000000-0005-0000-0000-0000B84F0000}"/>
    <cellStyle name="Note 2 3 2 2 2 2 6 2" xfId="20413" xr:uid="{00000000-0005-0000-0000-0000B94F0000}"/>
    <cellStyle name="Note 2 3 2 2 2 2 6 3" xfId="20414" xr:uid="{00000000-0005-0000-0000-0000BA4F0000}"/>
    <cellStyle name="Note 2 3 2 2 2 2 6 4" xfId="20415" xr:uid="{00000000-0005-0000-0000-0000BB4F0000}"/>
    <cellStyle name="Note 2 3 2 2 2 2 7" xfId="20416" xr:uid="{00000000-0005-0000-0000-0000BC4F0000}"/>
    <cellStyle name="Note 2 3 2 2 2 2 8" xfId="20417" xr:uid="{00000000-0005-0000-0000-0000BD4F0000}"/>
    <cellStyle name="Note 2 3 2 2 2 2 9" xfId="20418" xr:uid="{00000000-0005-0000-0000-0000BE4F0000}"/>
    <cellStyle name="Note 2 3 2 2 2 3" xfId="20419" xr:uid="{00000000-0005-0000-0000-0000BF4F0000}"/>
    <cellStyle name="Note 2 3 2 2 2 3 2" xfId="20420" xr:uid="{00000000-0005-0000-0000-0000C04F0000}"/>
    <cellStyle name="Note 2 3 2 2 2 3 2 2" xfId="20421" xr:uid="{00000000-0005-0000-0000-0000C14F0000}"/>
    <cellStyle name="Note 2 3 2 2 2 3 2 2 2" xfId="20422" xr:uid="{00000000-0005-0000-0000-0000C24F0000}"/>
    <cellStyle name="Note 2 3 2 2 2 3 2 2 3" xfId="20423" xr:uid="{00000000-0005-0000-0000-0000C34F0000}"/>
    <cellStyle name="Note 2 3 2 2 2 3 2 2 4" xfId="20424" xr:uid="{00000000-0005-0000-0000-0000C44F0000}"/>
    <cellStyle name="Note 2 3 2 2 2 3 2 3" xfId="20425" xr:uid="{00000000-0005-0000-0000-0000C54F0000}"/>
    <cellStyle name="Note 2 3 2 2 2 3 2 4" xfId="20426" xr:uid="{00000000-0005-0000-0000-0000C64F0000}"/>
    <cellStyle name="Note 2 3 2 2 2 3 2 5" xfId="20427" xr:uid="{00000000-0005-0000-0000-0000C74F0000}"/>
    <cellStyle name="Note 2 3 2 2 2 3 2 6" xfId="20428" xr:uid="{00000000-0005-0000-0000-0000C84F0000}"/>
    <cellStyle name="Note 2 3 2 2 2 3 2 7" xfId="20429" xr:uid="{00000000-0005-0000-0000-0000C94F0000}"/>
    <cellStyle name="Note 2 3 2 2 2 3 3" xfId="20430" xr:uid="{00000000-0005-0000-0000-0000CA4F0000}"/>
    <cellStyle name="Note 2 3 2 2 2 3 3 2" xfId="20431" xr:uid="{00000000-0005-0000-0000-0000CB4F0000}"/>
    <cellStyle name="Note 2 3 2 2 2 3 3 2 2" xfId="20432" xr:uid="{00000000-0005-0000-0000-0000CC4F0000}"/>
    <cellStyle name="Note 2 3 2 2 2 3 3 2 3" xfId="20433" xr:uid="{00000000-0005-0000-0000-0000CD4F0000}"/>
    <cellStyle name="Note 2 3 2 2 2 3 3 2 4" xfId="20434" xr:uid="{00000000-0005-0000-0000-0000CE4F0000}"/>
    <cellStyle name="Note 2 3 2 2 2 3 3 3" xfId="20435" xr:uid="{00000000-0005-0000-0000-0000CF4F0000}"/>
    <cellStyle name="Note 2 3 2 2 2 3 3 4" xfId="20436" xr:uid="{00000000-0005-0000-0000-0000D04F0000}"/>
    <cellStyle name="Note 2 3 2 2 2 3 3 5" xfId="20437" xr:uid="{00000000-0005-0000-0000-0000D14F0000}"/>
    <cellStyle name="Note 2 3 2 2 2 3 3 6" xfId="20438" xr:uid="{00000000-0005-0000-0000-0000D24F0000}"/>
    <cellStyle name="Note 2 3 2 2 2 3 4" xfId="20439" xr:uid="{00000000-0005-0000-0000-0000D34F0000}"/>
    <cellStyle name="Note 2 3 2 2 2 3 4 2" xfId="20440" xr:uid="{00000000-0005-0000-0000-0000D44F0000}"/>
    <cellStyle name="Note 2 3 2 2 2 3 4 3" xfId="20441" xr:uid="{00000000-0005-0000-0000-0000D54F0000}"/>
    <cellStyle name="Note 2 3 2 2 2 3 4 4" xfId="20442" xr:uid="{00000000-0005-0000-0000-0000D64F0000}"/>
    <cellStyle name="Note 2 3 2 2 2 3 4 5" xfId="20443" xr:uid="{00000000-0005-0000-0000-0000D74F0000}"/>
    <cellStyle name="Note 2 3 2 2 2 3 5" xfId="20444" xr:uid="{00000000-0005-0000-0000-0000D84F0000}"/>
    <cellStyle name="Note 2 3 2 2 2 3 5 2" xfId="20445" xr:uid="{00000000-0005-0000-0000-0000D94F0000}"/>
    <cellStyle name="Note 2 3 2 2 2 3 5 3" xfId="20446" xr:uid="{00000000-0005-0000-0000-0000DA4F0000}"/>
    <cellStyle name="Note 2 3 2 2 2 3 5 4" xfId="20447" xr:uid="{00000000-0005-0000-0000-0000DB4F0000}"/>
    <cellStyle name="Note 2 3 2 2 2 3 6" xfId="20448" xr:uid="{00000000-0005-0000-0000-0000DC4F0000}"/>
    <cellStyle name="Note 2 3 2 2 2 3 7" xfId="20449" xr:uid="{00000000-0005-0000-0000-0000DD4F0000}"/>
    <cellStyle name="Note 2 3 2 2 2 3 8" xfId="20450" xr:uid="{00000000-0005-0000-0000-0000DE4F0000}"/>
    <cellStyle name="Note 2 3 2 2 2 4" xfId="20451" xr:uid="{00000000-0005-0000-0000-0000DF4F0000}"/>
    <cellStyle name="Note 2 3 2 2 2 4 2" xfId="20452" xr:uid="{00000000-0005-0000-0000-0000E04F0000}"/>
    <cellStyle name="Note 2 3 2 2 2 4 2 2" xfId="20453" xr:uid="{00000000-0005-0000-0000-0000E14F0000}"/>
    <cellStyle name="Note 2 3 2 2 2 4 2 2 2" xfId="20454" xr:uid="{00000000-0005-0000-0000-0000E24F0000}"/>
    <cellStyle name="Note 2 3 2 2 2 4 2 2 3" xfId="20455" xr:uid="{00000000-0005-0000-0000-0000E34F0000}"/>
    <cellStyle name="Note 2 3 2 2 2 4 2 2 4" xfId="20456" xr:uid="{00000000-0005-0000-0000-0000E44F0000}"/>
    <cellStyle name="Note 2 3 2 2 2 4 2 3" xfId="20457" xr:uid="{00000000-0005-0000-0000-0000E54F0000}"/>
    <cellStyle name="Note 2 3 2 2 2 4 2 4" xfId="20458" xr:uid="{00000000-0005-0000-0000-0000E64F0000}"/>
    <cellStyle name="Note 2 3 2 2 2 4 2 5" xfId="20459" xr:uid="{00000000-0005-0000-0000-0000E74F0000}"/>
    <cellStyle name="Note 2 3 2 2 2 4 2 6" xfId="20460" xr:uid="{00000000-0005-0000-0000-0000E84F0000}"/>
    <cellStyle name="Note 2 3 2 2 2 4 2 7" xfId="20461" xr:uid="{00000000-0005-0000-0000-0000E94F0000}"/>
    <cellStyle name="Note 2 3 2 2 2 4 3" xfId="20462" xr:uid="{00000000-0005-0000-0000-0000EA4F0000}"/>
    <cellStyle name="Note 2 3 2 2 2 4 3 2" xfId="20463" xr:uid="{00000000-0005-0000-0000-0000EB4F0000}"/>
    <cellStyle name="Note 2 3 2 2 2 4 3 2 2" xfId="20464" xr:uid="{00000000-0005-0000-0000-0000EC4F0000}"/>
    <cellStyle name="Note 2 3 2 2 2 4 3 2 3" xfId="20465" xr:uid="{00000000-0005-0000-0000-0000ED4F0000}"/>
    <cellStyle name="Note 2 3 2 2 2 4 3 2 4" xfId="20466" xr:uid="{00000000-0005-0000-0000-0000EE4F0000}"/>
    <cellStyle name="Note 2 3 2 2 2 4 3 3" xfId="20467" xr:uid="{00000000-0005-0000-0000-0000EF4F0000}"/>
    <cellStyle name="Note 2 3 2 2 2 4 3 4" xfId="20468" xr:uid="{00000000-0005-0000-0000-0000F04F0000}"/>
    <cellStyle name="Note 2 3 2 2 2 4 3 5" xfId="20469" xr:uid="{00000000-0005-0000-0000-0000F14F0000}"/>
    <cellStyle name="Note 2 3 2 2 2 4 3 6" xfId="20470" xr:uid="{00000000-0005-0000-0000-0000F24F0000}"/>
    <cellStyle name="Note 2 3 2 2 2 4 4" xfId="20471" xr:uid="{00000000-0005-0000-0000-0000F34F0000}"/>
    <cellStyle name="Note 2 3 2 2 2 4 4 2" xfId="20472" xr:uid="{00000000-0005-0000-0000-0000F44F0000}"/>
    <cellStyle name="Note 2 3 2 2 2 4 4 3" xfId="20473" xr:uid="{00000000-0005-0000-0000-0000F54F0000}"/>
    <cellStyle name="Note 2 3 2 2 2 4 4 4" xfId="20474" xr:uid="{00000000-0005-0000-0000-0000F64F0000}"/>
    <cellStyle name="Note 2 3 2 2 2 4 4 5" xfId="20475" xr:uid="{00000000-0005-0000-0000-0000F74F0000}"/>
    <cellStyle name="Note 2 3 2 2 2 4 5" xfId="20476" xr:uid="{00000000-0005-0000-0000-0000F84F0000}"/>
    <cellStyle name="Note 2 3 2 2 2 4 5 2" xfId="20477" xr:uid="{00000000-0005-0000-0000-0000F94F0000}"/>
    <cellStyle name="Note 2 3 2 2 2 4 5 3" xfId="20478" xr:uid="{00000000-0005-0000-0000-0000FA4F0000}"/>
    <cellStyle name="Note 2 3 2 2 2 4 5 4" xfId="20479" xr:uid="{00000000-0005-0000-0000-0000FB4F0000}"/>
    <cellStyle name="Note 2 3 2 2 2 4 6" xfId="20480" xr:uid="{00000000-0005-0000-0000-0000FC4F0000}"/>
    <cellStyle name="Note 2 3 2 2 2 4 7" xfId="20481" xr:uid="{00000000-0005-0000-0000-0000FD4F0000}"/>
    <cellStyle name="Note 2 3 2 2 2 4 8" xfId="20482" xr:uid="{00000000-0005-0000-0000-0000FE4F0000}"/>
    <cellStyle name="Note 2 3 2 2 2 5" xfId="20483" xr:uid="{00000000-0005-0000-0000-0000FF4F0000}"/>
    <cellStyle name="Note 2 3 2 2 2 5 10" xfId="20484" xr:uid="{00000000-0005-0000-0000-000000500000}"/>
    <cellStyle name="Note 2 3 2 2 2 5 2" xfId="20485" xr:uid="{00000000-0005-0000-0000-000001500000}"/>
    <cellStyle name="Note 2 3 2 2 2 5 2 2" xfId="20486" xr:uid="{00000000-0005-0000-0000-000002500000}"/>
    <cellStyle name="Note 2 3 2 2 2 5 2 2 2" xfId="20487" xr:uid="{00000000-0005-0000-0000-000003500000}"/>
    <cellStyle name="Note 2 3 2 2 2 5 2 2 3" xfId="20488" xr:uid="{00000000-0005-0000-0000-000004500000}"/>
    <cellStyle name="Note 2 3 2 2 2 5 2 2 4" xfId="20489" xr:uid="{00000000-0005-0000-0000-000005500000}"/>
    <cellStyle name="Note 2 3 2 2 2 5 2 3" xfId="20490" xr:uid="{00000000-0005-0000-0000-000006500000}"/>
    <cellStyle name="Note 2 3 2 2 2 5 2 4" xfId="20491" xr:uid="{00000000-0005-0000-0000-000007500000}"/>
    <cellStyle name="Note 2 3 2 2 2 5 2 5" xfId="20492" xr:uid="{00000000-0005-0000-0000-000008500000}"/>
    <cellStyle name="Note 2 3 2 2 2 5 2 6" xfId="20493" xr:uid="{00000000-0005-0000-0000-000009500000}"/>
    <cellStyle name="Note 2 3 2 2 2 5 2 7" xfId="20494" xr:uid="{00000000-0005-0000-0000-00000A500000}"/>
    <cellStyle name="Note 2 3 2 2 2 5 3" xfId="20495" xr:uid="{00000000-0005-0000-0000-00000B500000}"/>
    <cellStyle name="Note 2 3 2 2 2 5 3 2" xfId="20496" xr:uid="{00000000-0005-0000-0000-00000C500000}"/>
    <cellStyle name="Note 2 3 2 2 2 5 3 2 2" xfId="20497" xr:uid="{00000000-0005-0000-0000-00000D500000}"/>
    <cellStyle name="Note 2 3 2 2 2 5 3 2 3" xfId="20498" xr:uid="{00000000-0005-0000-0000-00000E500000}"/>
    <cellStyle name="Note 2 3 2 2 2 5 3 2 4" xfId="20499" xr:uid="{00000000-0005-0000-0000-00000F500000}"/>
    <cellStyle name="Note 2 3 2 2 2 5 3 3" xfId="20500" xr:uid="{00000000-0005-0000-0000-000010500000}"/>
    <cellStyle name="Note 2 3 2 2 2 5 3 4" xfId="20501" xr:uid="{00000000-0005-0000-0000-000011500000}"/>
    <cellStyle name="Note 2 3 2 2 2 5 3 5" xfId="20502" xr:uid="{00000000-0005-0000-0000-000012500000}"/>
    <cellStyle name="Note 2 3 2 2 2 5 3 6" xfId="20503" xr:uid="{00000000-0005-0000-0000-000013500000}"/>
    <cellStyle name="Note 2 3 2 2 2 5 4" xfId="20504" xr:uid="{00000000-0005-0000-0000-000014500000}"/>
    <cellStyle name="Note 2 3 2 2 2 5 4 2" xfId="20505" xr:uid="{00000000-0005-0000-0000-000015500000}"/>
    <cellStyle name="Note 2 3 2 2 2 5 4 2 2" xfId="20506" xr:uid="{00000000-0005-0000-0000-000016500000}"/>
    <cellStyle name="Note 2 3 2 2 2 5 4 2 3" xfId="20507" xr:uid="{00000000-0005-0000-0000-000017500000}"/>
    <cellStyle name="Note 2 3 2 2 2 5 4 2 4" xfId="20508" xr:uid="{00000000-0005-0000-0000-000018500000}"/>
    <cellStyle name="Note 2 3 2 2 2 5 4 3" xfId="20509" xr:uid="{00000000-0005-0000-0000-000019500000}"/>
    <cellStyle name="Note 2 3 2 2 2 5 4 4" xfId="20510" xr:uid="{00000000-0005-0000-0000-00001A500000}"/>
    <cellStyle name="Note 2 3 2 2 2 5 4 5" xfId="20511" xr:uid="{00000000-0005-0000-0000-00001B500000}"/>
    <cellStyle name="Note 2 3 2 2 2 5 4 6" xfId="20512" xr:uid="{00000000-0005-0000-0000-00001C500000}"/>
    <cellStyle name="Note 2 3 2 2 2 5 5" xfId="20513" xr:uid="{00000000-0005-0000-0000-00001D500000}"/>
    <cellStyle name="Note 2 3 2 2 2 5 5 2" xfId="20514" xr:uid="{00000000-0005-0000-0000-00001E500000}"/>
    <cellStyle name="Note 2 3 2 2 2 5 5 3" xfId="20515" xr:uid="{00000000-0005-0000-0000-00001F500000}"/>
    <cellStyle name="Note 2 3 2 2 2 5 5 4" xfId="20516" xr:uid="{00000000-0005-0000-0000-000020500000}"/>
    <cellStyle name="Note 2 3 2 2 2 5 5 5" xfId="20517" xr:uid="{00000000-0005-0000-0000-000021500000}"/>
    <cellStyle name="Note 2 3 2 2 2 5 6" xfId="20518" xr:uid="{00000000-0005-0000-0000-000022500000}"/>
    <cellStyle name="Note 2 3 2 2 2 5 6 2" xfId="20519" xr:uid="{00000000-0005-0000-0000-000023500000}"/>
    <cellStyle name="Note 2 3 2 2 2 5 6 3" xfId="20520" xr:uid="{00000000-0005-0000-0000-000024500000}"/>
    <cellStyle name="Note 2 3 2 2 2 5 6 4" xfId="20521" xr:uid="{00000000-0005-0000-0000-000025500000}"/>
    <cellStyle name="Note 2 3 2 2 2 5 7" xfId="20522" xr:uid="{00000000-0005-0000-0000-000026500000}"/>
    <cellStyle name="Note 2 3 2 2 2 5 8" xfId="20523" xr:uid="{00000000-0005-0000-0000-000027500000}"/>
    <cellStyle name="Note 2 3 2 2 2 5 9" xfId="20524" xr:uid="{00000000-0005-0000-0000-000028500000}"/>
    <cellStyle name="Note 2 3 2 2 2 6" xfId="20525" xr:uid="{00000000-0005-0000-0000-000029500000}"/>
    <cellStyle name="Note 2 3 2 2 2 6 2" xfId="20526" xr:uid="{00000000-0005-0000-0000-00002A500000}"/>
    <cellStyle name="Note 2 3 2 2 2 6 2 2" xfId="20527" xr:uid="{00000000-0005-0000-0000-00002B500000}"/>
    <cellStyle name="Note 2 3 2 2 2 6 2 2 2" xfId="20528" xr:uid="{00000000-0005-0000-0000-00002C500000}"/>
    <cellStyle name="Note 2 3 2 2 2 6 2 2 3" xfId="20529" xr:uid="{00000000-0005-0000-0000-00002D500000}"/>
    <cellStyle name="Note 2 3 2 2 2 6 2 2 4" xfId="20530" xr:uid="{00000000-0005-0000-0000-00002E500000}"/>
    <cellStyle name="Note 2 3 2 2 2 6 2 3" xfId="20531" xr:uid="{00000000-0005-0000-0000-00002F500000}"/>
    <cellStyle name="Note 2 3 2 2 2 6 2 4" xfId="20532" xr:uid="{00000000-0005-0000-0000-000030500000}"/>
    <cellStyle name="Note 2 3 2 2 2 6 2 5" xfId="20533" xr:uid="{00000000-0005-0000-0000-000031500000}"/>
    <cellStyle name="Note 2 3 2 2 2 6 2 6" xfId="20534" xr:uid="{00000000-0005-0000-0000-000032500000}"/>
    <cellStyle name="Note 2 3 2 2 2 6 2 7" xfId="20535" xr:uid="{00000000-0005-0000-0000-000033500000}"/>
    <cellStyle name="Note 2 3 2 2 2 6 3" xfId="20536" xr:uid="{00000000-0005-0000-0000-000034500000}"/>
    <cellStyle name="Note 2 3 2 2 2 6 3 2" xfId="20537" xr:uid="{00000000-0005-0000-0000-000035500000}"/>
    <cellStyle name="Note 2 3 2 2 2 6 3 2 2" xfId="20538" xr:uid="{00000000-0005-0000-0000-000036500000}"/>
    <cellStyle name="Note 2 3 2 2 2 6 3 2 3" xfId="20539" xr:uid="{00000000-0005-0000-0000-000037500000}"/>
    <cellStyle name="Note 2 3 2 2 2 6 3 2 4" xfId="20540" xr:uid="{00000000-0005-0000-0000-000038500000}"/>
    <cellStyle name="Note 2 3 2 2 2 6 3 3" xfId="20541" xr:uid="{00000000-0005-0000-0000-000039500000}"/>
    <cellStyle name="Note 2 3 2 2 2 6 3 4" xfId="20542" xr:uid="{00000000-0005-0000-0000-00003A500000}"/>
    <cellStyle name="Note 2 3 2 2 2 6 3 5" xfId="20543" xr:uid="{00000000-0005-0000-0000-00003B500000}"/>
    <cellStyle name="Note 2 3 2 2 2 6 3 6" xfId="20544" xr:uid="{00000000-0005-0000-0000-00003C500000}"/>
    <cellStyle name="Note 2 3 2 2 2 6 4" xfId="20545" xr:uid="{00000000-0005-0000-0000-00003D500000}"/>
    <cellStyle name="Note 2 3 2 2 2 6 4 2" xfId="20546" xr:uid="{00000000-0005-0000-0000-00003E500000}"/>
    <cellStyle name="Note 2 3 2 2 2 6 4 3" xfId="20547" xr:uid="{00000000-0005-0000-0000-00003F500000}"/>
    <cellStyle name="Note 2 3 2 2 2 6 4 4" xfId="20548" xr:uid="{00000000-0005-0000-0000-000040500000}"/>
    <cellStyle name="Note 2 3 2 2 2 6 4 5" xfId="20549" xr:uid="{00000000-0005-0000-0000-000041500000}"/>
    <cellStyle name="Note 2 3 2 2 2 6 5" xfId="20550" xr:uid="{00000000-0005-0000-0000-000042500000}"/>
    <cellStyle name="Note 2 3 2 2 2 6 5 2" xfId="20551" xr:uid="{00000000-0005-0000-0000-000043500000}"/>
    <cellStyle name="Note 2 3 2 2 2 6 5 3" xfId="20552" xr:uid="{00000000-0005-0000-0000-000044500000}"/>
    <cellStyle name="Note 2 3 2 2 2 6 5 4" xfId="20553" xr:uid="{00000000-0005-0000-0000-000045500000}"/>
    <cellStyle name="Note 2 3 2 2 2 6 6" xfId="20554" xr:uid="{00000000-0005-0000-0000-000046500000}"/>
    <cellStyle name="Note 2 3 2 2 2 6 7" xfId="20555" xr:uid="{00000000-0005-0000-0000-000047500000}"/>
    <cellStyle name="Note 2 3 2 2 2 6 8" xfId="20556" xr:uid="{00000000-0005-0000-0000-000048500000}"/>
    <cellStyle name="Note 2 3 2 2 2 7" xfId="20557" xr:uid="{00000000-0005-0000-0000-000049500000}"/>
    <cellStyle name="Note 2 3 2 2 2 7 2" xfId="20558" xr:uid="{00000000-0005-0000-0000-00004A500000}"/>
    <cellStyle name="Note 2 3 2 2 2 7 2 2" xfId="20559" xr:uid="{00000000-0005-0000-0000-00004B500000}"/>
    <cellStyle name="Note 2 3 2 2 2 7 2 2 2" xfId="20560" xr:uid="{00000000-0005-0000-0000-00004C500000}"/>
    <cellStyle name="Note 2 3 2 2 2 7 2 2 3" xfId="20561" xr:uid="{00000000-0005-0000-0000-00004D500000}"/>
    <cellStyle name="Note 2 3 2 2 2 7 2 2 4" xfId="20562" xr:uid="{00000000-0005-0000-0000-00004E500000}"/>
    <cellStyle name="Note 2 3 2 2 2 7 2 3" xfId="20563" xr:uid="{00000000-0005-0000-0000-00004F500000}"/>
    <cellStyle name="Note 2 3 2 2 2 7 2 4" xfId="20564" xr:uid="{00000000-0005-0000-0000-000050500000}"/>
    <cellStyle name="Note 2 3 2 2 2 7 2 5" xfId="20565" xr:uid="{00000000-0005-0000-0000-000051500000}"/>
    <cellStyle name="Note 2 3 2 2 2 7 2 6" xfId="20566" xr:uid="{00000000-0005-0000-0000-000052500000}"/>
    <cellStyle name="Note 2 3 2 2 2 7 2 7" xfId="20567" xr:uid="{00000000-0005-0000-0000-000053500000}"/>
    <cellStyle name="Note 2 3 2 2 2 7 3" xfId="20568" xr:uid="{00000000-0005-0000-0000-000054500000}"/>
    <cellStyle name="Note 2 3 2 2 2 7 3 2" xfId="20569" xr:uid="{00000000-0005-0000-0000-000055500000}"/>
    <cellStyle name="Note 2 3 2 2 2 7 3 3" xfId="20570" xr:uid="{00000000-0005-0000-0000-000056500000}"/>
    <cellStyle name="Note 2 3 2 2 2 7 3 4" xfId="20571" xr:uid="{00000000-0005-0000-0000-000057500000}"/>
    <cellStyle name="Note 2 3 2 2 2 7 4" xfId="20572" xr:uid="{00000000-0005-0000-0000-000058500000}"/>
    <cellStyle name="Note 2 3 2 2 2 7 5" xfId="20573" xr:uid="{00000000-0005-0000-0000-000059500000}"/>
    <cellStyle name="Note 2 3 2 2 2 7 6" xfId="20574" xr:uid="{00000000-0005-0000-0000-00005A500000}"/>
    <cellStyle name="Note 2 3 2 2 2 7 7" xfId="20575" xr:uid="{00000000-0005-0000-0000-00005B500000}"/>
    <cellStyle name="Note 2 3 2 2 2 7 8" xfId="20576" xr:uid="{00000000-0005-0000-0000-00005C500000}"/>
    <cellStyle name="Note 2 3 2 2 2 8" xfId="20577" xr:uid="{00000000-0005-0000-0000-00005D500000}"/>
    <cellStyle name="Note 2 3 2 2 2 8 2" xfId="20578" xr:uid="{00000000-0005-0000-0000-00005E500000}"/>
    <cellStyle name="Note 2 3 2 2 2 8 2 2" xfId="20579" xr:uid="{00000000-0005-0000-0000-00005F500000}"/>
    <cellStyle name="Note 2 3 2 2 2 8 2 3" xfId="20580" xr:uid="{00000000-0005-0000-0000-000060500000}"/>
    <cellStyle name="Note 2 3 2 2 2 8 2 4" xfId="20581" xr:uid="{00000000-0005-0000-0000-000061500000}"/>
    <cellStyle name="Note 2 3 2 2 2 8 3" xfId="20582" xr:uid="{00000000-0005-0000-0000-000062500000}"/>
    <cellStyle name="Note 2 3 2 2 2 8 4" xfId="20583" xr:uid="{00000000-0005-0000-0000-000063500000}"/>
    <cellStyle name="Note 2 3 2 2 2 8 5" xfId="20584" xr:uid="{00000000-0005-0000-0000-000064500000}"/>
    <cellStyle name="Note 2 3 2 2 2 8 6" xfId="20585" xr:uid="{00000000-0005-0000-0000-000065500000}"/>
    <cellStyle name="Note 2 3 2 2 2 8 7" xfId="20586" xr:uid="{00000000-0005-0000-0000-000066500000}"/>
    <cellStyle name="Note 2 3 2 2 2 9" xfId="20587" xr:uid="{00000000-0005-0000-0000-000067500000}"/>
    <cellStyle name="Note 2 3 2 2 2 9 2" xfId="20588" xr:uid="{00000000-0005-0000-0000-000068500000}"/>
    <cellStyle name="Note 2 3 2 2 2 9 2 2" xfId="20589" xr:uid="{00000000-0005-0000-0000-000069500000}"/>
    <cellStyle name="Note 2 3 2 2 2 9 2 3" xfId="20590" xr:uid="{00000000-0005-0000-0000-00006A500000}"/>
    <cellStyle name="Note 2 3 2 2 2 9 2 4" xfId="20591" xr:uid="{00000000-0005-0000-0000-00006B500000}"/>
    <cellStyle name="Note 2 3 2 2 2 9 3" xfId="20592" xr:uid="{00000000-0005-0000-0000-00006C500000}"/>
    <cellStyle name="Note 2 3 2 2 2 9 4" xfId="20593" xr:uid="{00000000-0005-0000-0000-00006D500000}"/>
    <cellStyle name="Note 2 3 2 2 2 9 5" xfId="20594" xr:uid="{00000000-0005-0000-0000-00006E500000}"/>
    <cellStyle name="Note 2 3 2 2 2 9 6" xfId="20595" xr:uid="{00000000-0005-0000-0000-00006F500000}"/>
    <cellStyle name="Note 2 3 2 2 3" xfId="20596" xr:uid="{00000000-0005-0000-0000-000070500000}"/>
    <cellStyle name="Note 2 3 2 2 3 2" xfId="20597" xr:uid="{00000000-0005-0000-0000-000071500000}"/>
    <cellStyle name="Note 2 3 2 2 3 2 2" xfId="20598" xr:uid="{00000000-0005-0000-0000-000072500000}"/>
    <cellStyle name="Note 2 3 2 2 3 2 3" xfId="20599" xr:uid="{00000000-0005-0000-0000-000073500000}"/>
    <cellStyle name="Note 2 3 2 2 3 2 4" xfId="20600" xr:uid="{00000000-0005-0000-0000-000074500000}"/>
    <cellStyle name="Note 2 3 2 2 3 3" xfId="20601" xr:uid="{00000000-0005-0000-0000-000075500000}"/>
    <cellStyle name="Note 2 3 2 2 3 4" xfId="20602" xr:uid="{00000000-0005-0000-0000-000076500000}"/>
    <cellStyle name="Note 2 3 2 2 3 5" xfId="20603" xr:uid="{00000000-0005-0000-0000-000077500000}"/>
    <cellStyle name="Note 2 3 2 2 3 6" xfId="20604" xr:uid="{00000000-0005-0000-0000-000078500000}"/>
    <cellStyle name="Note 2 3 2 2 3 7" xfId="20605" xr:uid="{00000000-0005-0000-0000-000079500000}"/>
    <cellStyle name="Note 2 3 2 2 4" xfId="20606" xr:uid="{00000000-0005-0000-0000-00007A500000}"/>
    <cellStyle name="Note 2 3 2 2 4 2" xfId="20607" xr:uid="{00000000-0005-0000-0000-00007B500000}"/>
    <cellStyle name="Note 2 3 2 2 4 3" xfId="20608" xr:uid="{00000000-0005-0000-0000-00007C500000}"/>
    <cellStyle name="Note 2 3 2 2 4 4" xfId="20609" xr:uid="{00000000-0005-0000-0000-00007D500000}"/>
    <cellStyle name="Note 2 3 2 2 5" xfId="20610" xr:uid="{00000000-0005-0000-0000-00007E500000}"/>
    <cellStyle name="Note 2 3 2 2 6" xfId="20611" xr:uid="{00000000-0005-0000-0000-00007F500000}"/>
    <cellStyle name="Note 2 3 2 3" xfId="20612" xr:uid="{00000000-0005-0000-0000-000080500000}"/>
    <cellStyle name="Note 2 3 2 3 2" xfId="20613" xr:uid="{00000000-0005-0000-0000-000081500000}"/>
    <cellStyle name="Note 2 3 2 3 2 10" xfId="20614" xr:uid="{00000000-0005-0000-0000-000082500000}"/>
    <cellStyle name="Note 2 3 2 3 2 10 2" xfId="20615" xr:uid="{00000000-0005-0000-0000-000083500000}"/>
    <cellStyle name="Note 2 3 2 3 2 10 3" xfId="20616" xr:uid="{00000000-0005-0000-0000-000084500000}"/>
    <cellStyle name="Note 2 3 2 3 2 10 4" xfId="20617" xr:uid="{00000000-0005-0000-0000-000085500000}"/>
    <cellStyle name="Note 2 3 2 3 2 10 5" xfId="20618" xr:uid="{00000000-0005-0000-0000-000086500000}"/>
    <cellStyle name="Note 2 3 2 3 2 11" xfId="20619" xr:uid="{00000000-0005-0000-0000-000087500000}"/>
    <cellStyle name="Note 2 3 2 3 2 11 2" xfId="20620" xr:uid="{00000000-0005-0000-0000-000088500000}"/>
    <cellStyle name="Note 2 3 2 3 2 11 3" xfId="20621" xr:uid="{00000000-0005-0000-0000-000089500000}"/>
    <cellStyle name="Note 2 3 2 3 2 11 4" xfId="20622" xr:uid="{00000000-0005-0000-0000-00008A500000}"/>
    <cellStyle name="Note 2 3 2 3 2 12" xfId="20623" xr:uid="{00000000-0005-0000-0000-00008B500000}"/>
    <cellStyle name="Note 2 3 2 3 2 13" xfId="20624" xr:uid="{00000000-0005-0000-0000-00008C500000}"/>
    <cellStyle name="Note 2 3 2 3 2 14" xfId="20625" xr:uid="{00000000-0005-0000-0000-00008D500000}"/>
    <cellStyle name="Note 2 3 2 3 2 2" xfId="20626" xr:uid="{00000000-0005-0000-0000-00008E500000}"/>
    <cellStyle name="Note 2 3 2 3 2 2 2" xfId="20627" xr:uid="{00000000-0005-0000-0000-00008F500000}"/>
    <cellStyle name="Note 2 3 2 3 2 2 2 2" xfId="20628" xr:uid="{00000000-0005-0000-0000-000090500000}"/>
    <cellStyle name="Note 2 3 2 3 2 2 2 2 2" xfId="20629" xr:uid="{00000000-0005-0000-0000-000091500000}"/>
    <cellStyle name="Note 2 3 2 3 2 2 2 2 2 2" xfId="20630" xr:uid="{00000000-0005-0000-0000-000092500000}"/>
    <cellStyle name="Note 2 3 2 3 2 2 2 2 2 3" xfId="20631" xr:uid="{00000000-0005-0000-0000-000093500000}"/>
    <cellStyle name="Note 2 3 2 3 2 2 2 2 2 4" xfId="20632" xr:uid="{00000000-0005-0000-0000-000094500000}"/>
    <cellStyle name="Note 2 3 2 3 2 2 2 2 3" xfId="20633" xr:uid="{00000000-0005-0000-0000-000095500000}"/>
    <cellStyle name="Note 2 3 2 3 2 2 2 2 4" xfId="20634" xr:uid="{00000000-0005-0000-0000-000096500000}"/>
    <cellStyle name="Note 2 3 2 3 2 2 2 2 5" xfId="20635" xr:uid="{00000000-0005-0000-0000-000097500000}"/>
    <cellStyle name="Note 2 3 2 3 2 2 2 2 6" xfId="20636" xr:uid="{00000000-0005-0000-0000-000098500000}"/>
    <cellStyle name="Note 2 3 2 3 2 2 2 2 7" xfId="20637" xr:uid="{00000000-0005-0000-0000-000099500000}"/>
    <cellStyle name="Note 2 3 2 3 2 2 2 3" xfId="20638" xr:uid="{00000000-0005-0000-0000-00009A500000}"/>
    <cellStyle name="Note 2 3 2 3 2 2 2 3 2" xfId="20639" xr:uid="{00000000-0005-0000-0000-00009B500000}"/>
    <cellStyle name="Note 2 3 2 3 2 2 2 3 3" xfId="20640" xr:uid="{00000000-0005-0000-0000-00009C500000}"/>
    <cellStyle name="Note 2 3 2 3 2 2 2 3 4" xfId="20641" xr:uid="{00000000-0005-0000-0000-00009D500000}"/>
    <cellStyle name="Note 2 3 2 3 2 2 2 4" xfId="20642" xr:uid="{00000000-0005-0000-0000-00009E500000}"/>
    <cellStyle name="Note 2 3 2 3 2 2 2 5" xfId="20643" xr:uid="{00000000-0005-0000-0000-00009F500000}"/>
    <cellStyle name="Note 2 3 2 3 2 2 2 6" xfId="20644" xr:uid="{00000000-0005-0000-0000-0000A0500000}"/>
    <cellStyle name="Note 2 3 2 3 2 2 2 7" xfId="20645" xr:uid="{00000000-0005-0000-0000-0000A1500000}"/>
    <cellStyle name="Note 2 3 2 3 2 2 2 8" xfId="20646" xr:uid="{00000000-0005-0000-0000-0000A2500000}"/>
    <cellStyle name="Note 2 3 2 3 2 2 3" xfId="20647" xr:uid="{00000000-0005-0000-0000-0000A3500000}"/>
    <cellStyle name="Note 2 3 2 3 2 2 3 2" xfId="20648" xr:uid="{00000000-0005-0000-0000-0000A4500000}"/>
    <cellStyle name="Note 2 3 2 3 2 2 3 2 2" xfId="20649" xr:uid="{00000000-0005-0000-0000-0000A5500000}"/>
    <cellStyle name="Note 2 3 2 3 2 2 3 2 3" xfId="20650" xr:uid="{00000000-0005-0000-0000-0000A6500000}"/>
    <cellStyle name="Note 2 3 2 3 2 2 3 2 4" xfId="20651" xr:uid="{00000000-0005-0000-0000-0000A7500000}"/>
    <cellStyle name="Note 2 3 2 3 2 2 3 3" xfId="20652" xr:uid="{00000000-0005-0000-0000-0000A8500000}"/>
    <cellStyle name="Note 2 3 2 3 2 2 3 4" xfId="20653" xr:uid="{00000000-0005-0000-0000-0000A9500000}"/>
    <cellStyle name="Note 2 3 2 3 2 2 3 5" xfId="20654" xr:uid="{00000000-0005-0000-0000-0000AA500000}"/>
    <cellStyle name="Note 2 3 2 3 2 2 3 6" xfId="20655" xr:uid="{00000000-0005-0000-0000-0000AB500000}"/>
    <cellStyle name="Note 2 3 2 3 2 2 3 7" xfId="20656" xr:uid="{00000000-0005-0000-0000-0000AC500000}"/>
    <cellStyle name="Note 2 3 2 3 2 2 4" xfId="20657" xr:uid="{00000000-0005-0000-0000-0000AD500000}"/>
    <cellStyle name="Note 2 3 2 3 2 2 4 2" xfId="20658" xr:uid="{00000000-0005-0000-0000-0000AE500000}"/>
    <cellStyle name="Note 2 3 2 3 2 2 4 2 2" xfId="20659" xr:uid="{00000000-0005-0000-0000-0000AF500000}"/>
    <cellStyle name="Note 2 3 2 3 2 2 4 2 3" xfId="20660" xr:uid="{00000000-0005-0000-0000-0000B0500000}"/>
    <cellStyle name="Note 2 3 2 3 2 2 4 2 4" xfId="20661" xr:uid="{00000000-0005-0000-0000-0000B1500000}"/>
    <cellStyle name="Note 2 3 2 3 2 2 4 3" xfId="20662" xr:uid="{00000000-0005-0000-0000-0000B2500000}"/>
    <cellStyle name="Note 2 3 2 3 2 2 4 4" xfId="20663" xr:uid="{00000000-0005-0000-0000-0000B3500000}"/>
    <cellStyle name="Note 2 3 2 3 2 2 4 5" xfId="20664" xr:uid="{00000000-0005-0000-0000-0000B4500000}"/>
    <cellStyle name="Note 2 3 2 3 2 2 4 6" xfId="20665" xr:uid="{00000000-0005-0000-0000-0000B5500000}"/>
    <cellStyle name="Note 2 3 2 3 2 2 5" xfId="20666" xr:uid="{00000000-0005-0000-0000-0000B6500000}"/>
    <cellStyle name="Note 2 3 2 3 2 2 5 2" xfId="20667" xr:uid="{00000000-0005-0000-0000-0000B7500000}"/>
    <cellStyle name="Note 2 3 2 3 2 2 5 3" xfId="20668" xr:uid="{00000000-0005-0000-0000-0000B8500000}"/>
    <cellStyle name="Note 2 3 2 3 2 2 5 4" xfId="20669" xr:uid="{00000000-0005-0000-0000-0000B9500000}"/>
    <cellStyle name="Note 2 3 2 3 2 2 5 5" xfId="20670" xr:uid="{00000000-0005-0000-0000-0000BA500000}"/>
    <cellStyle name="Note 2 3 2 3 2 2 6" xfId="20671" xr:uid="{00000000-0005-0000-0000-0000BB500000}"/>
    <cellStyle name="Note 2 3 2 3 2 2 6 2" xfId="20672" xr:uid="{00000000-0005-0000-0000-0000BC500000}"/>
    <cellStyle name="Note 2 3 2 3 2 2 6 3" xfId="20673" xr:uid="{00000000-0005-0000-0000-0000BD500000}"/>
    <cellStyle name="Note 2 3 2 3 2 2 6 4" xfId="20674" xr:uid="{00000000-0005-0000-0000-0000BE500000}"/>
    <cellStyle name="Note 2 3 2 3 2 2 7" xfId="20675" xr:uid="{00000000-0005-0000-0000-0000BF500000}"/>
    <cellStyle name="Note 2 3 2 3 2 2 8" xfId="20676" xr:uid="{00000000-0005-0000-0000-0000C0500000}"/>
    <cellStyle name="Note 2 3 2 3 2 2 9" xfId="20677" xr:uid="{00000000-0005-0000-0000-0000C1500000}"/>
    <cellStyle name="Note 2 3 2 3 2 3" xfId="20678" xr:uid="{00000000-0005-0000-0000-0000C2500000}"/>
    <cellStyle name="Note 2 3 2 3 2 3 2" xfId="20679" xr:uid="{00000000-0005-0000-0000-0000C3500000}"/>
    <cellStyle name="Note 2 3 2 3 2 3 2 2" xfId="20680" xr:uid="{00000000-0005-0000-0000-0000C4500000}"/>
    <cellStyle name="Note 2 3 2 3 2 3 2 2 2" xfId="20681" xr:uid="{00000000-0005-0000-0000-0000C5500000}"/>
    <cellStyle name="Note 2 3 2 3 2 3 2 2 3" xfId="20682" xr:uid="{00000000-0005-0000-0000-0000C6500000}"/>
    <cellStyle name="Note 2 3 2 3 2 3 2 2 4" xfId="20683" xr:uid="{00000000-0005-0000-0000-0000C7500000}"/>
    <cellStyle name="Note 2 3 2 3 2 3 2 3" xfId="20684" xr:uid="{00000000-0005-0000-0000-0000C8500000}"/>
    <cellStyle name="Note 2 3 2 3 2 3 2 4" xfId="20685" xr:uid="{00000000-0005-0000-0000-0000C9500000}"/>
    <cellStyle name="Note 2 3 2 3 2 3 2 5" xfId="20686" xr:uid="{00000000-0005-0000-0000-0000CA500000}"/>
    <cellStyle name="Note 2 3 2 3 2 3 2 6" xfId="20687" xr:uid="{00000000-0005-0000-0000-0000CB500000}"/>
    <cellStyle name="Note 2 3 2 3 2 3 2 7" xfId="20688" xr:uid="{00000000-0005-0000-0000-0000CC500000}"/>
    <cellStyle name="Note 2 3 2 3 2 3 3" xfId="20689" xr:uid="{00000000-0005-0000-0000-0000CD500000}"/>
    <cellStyle name="Note 2 3 2 3 2 3 3 2" xfId="20690" xr:uid="{00000000-0005-0000-0000-0000CE500000}"/>
    <cellStyle name="Note 2 3 2 3 2 3 3 2 2" xfId="20691" xr:uid="{00000000-0005-0000-0000-0000CF500000}"/>
    <cellStyle name="Note 2 3 2 3 2 3 3 2 3" xfId="20692" xr:uid="{00000000-0005-0000-0000-0000D0500000}"/>
    <cellStyle name="Note 2 3 2 3 2 3 3 2 4" xfId="20693" xr:uid="{00000000-0005-0000-0000-0000D1500000}"/>
    <cellStyle name="Note 2 3 2 3 2 3 3 3" xfId="20694" xr:uid="{00000000-0005-0000-0000-0000D2500000}"/>
    <cellStyle name="Note 2 3 2 3 2 3 3 4" xfId="20695" xr:uid="{00000000-0005-0000-0000-0000D3500000}"/>
    <cellStyle name="Note 2 3 2 3 2 3 3 5" xfId="20696" xr:uid="{00000000-0005-0000-0000-0000D4500000}"/>
    <cellStyle name="Note 2 3 2 3 2 3 3 6" xfId="20697" xr:uid="{00000000-0005-0000-0000-0000D5500000}"/>
    <cellStyle name="Note 2 3 2 3 2 3 4" xfId="20698" xr:uid="{00000000-0005-0000-0000-0000D6500000}"/>
    <cellStyle name="Note 2 3 2 3 2 3 4 2" xfId="20699" xr:uid="{00000000-0005-0000-0000-0000D7500000}"/>
    <cellStyle name="Note 2 3 2 3 2 3 4 3" xfId="20700" xr:uid="{00000000-0005-0000-0000-0000D8500000}"/>
    <cellStyle name="Note 2 3 2 3 2 3 4 4" xfId="20701" xr:uid="{00000000-0005-0000-0000-0000D9500000}"/>
    <cellStyle name="Note 2 3 2 3 2 3 4 5" xfId="20702" xr:uid="{00000000-0005-0000-0000-0000DA500000}"/>
    <cellStyle name="Note 2 3 2 3 2 3 5" xfId="20703" xr:uid="{00000000-0005-0000-0000-0000DB500000}"/>
    <cellStyle name="Note 2 3 2 3 2 3 5 2" xfId="20704" xr:uid="{00000000-0005-0000-0000-0000DC500000}"/>
    <cellStyle name="Note 2 3 2 3 2 3 5 3" xfId="20705" xr:uid="{00000000-0005-0000-0000-0000DD500000}"/>
    <cellStyle name="Note 2 3 2 3 2 3 5 4" xfId="20706" xr:uid="{00000000-0005-0000-0000-0000DE500000}"/>
    <cellStyle name="Note 2 3 2 3 2 3 6" xfId="20707" xr:uid="{00000000-0005-0000-0000-0000DF500000}"/>
    <cellStyle name="Note 2 3 2 3 2 3 7" xfId="20708" xr:uid="{00000000-0005-0000-0000-0000E0500000}"/>
    <cellStyle name="Note 2 3 2 3 2 3 8" xfId="20709" xr:uid="{00000000-0005-0000-0000-0000E1500000}"/>
    <cellStyle name="Note 2 3 2 3 2 4" xfId="20710" xr:uid="{00000000-0005-0000-0000-0000E2500000}"/>
    <cellStyle name="Note 2 3 2 3 2 4 2" xfId="20711" xr:uid="{00000000-0005-0000-0000-0000E3500000}"/>
    <cellStyle name="Note 2 3 2 3 2 4 2 2" xfId="20712" xr:uid="{00000000-0005-0000-0000-0000E4500000}"/>
    <cellStyle name="Note 2 3 2 3 2 4 2 2 2" xfId="20713" xr:uid="{00000000-0005-0000-0000-0000E5500000}"/>
    <cellStyle name="Note 2 3 2 3 2 4 2 2 3" xfId="20714" xr:uid="{00000000-0005-0000-0000-0000E6500000}"/>
    <cellStyle name="Note 2 3 2 3 2 4 2 2 4" xfId="20715" xr:uid="{00000000-0005-0000-0000-0000E7500000}"/>
    <cellStyle name="Note 2 3 2 3 2 4 2 3" xfId="20716" xr:uid="{00000000-0005-0000-0000-0000E8500000}"/>
    <cellStyle name="Note 2 3 2 3 2 4 2 4" xfId="20717" xr:uid="{00000000-0005-0000-0000-0000E9500000}"/>
    <cellStyle name="Note 2 3 2 3 2 4 2 5" xfId="20718" xr:uid="{00000000-0005-0000-0000-0000EA500000}"/>
    <cellStyle name="Note 2 3 2 3 2 4 2 6" xfId="20719" xr:uid="{00000000-0005-0000-0000-0000EB500000}"/>
    <cellStyle name="Note 2 3 2 3 2 4 2 7" xfId="20720" xr:uid="{00000000-0005-0000-0000-0000EC500000}"/>
    <cellStyle name="Note 2 3 2 3 2 4 3" xfId="20721" xr:uid="{00000000-0005-0000-0000-0000ED500000}"/>
    <cellStyle name="Note 2 3 2 3 2 4 3 2" xfId="20722" xr:uid="{00000000-0005-0000-0000-0000EE500000}"/>
    <cellStyle name="Note 2 3 2 3 2 4 3 2 2" xfId="20723" xr:uid="{00000000-0005-0000-0000-0000EF500000}"/>
    <cellStyle name="Note 2 3 2 3 2 4 3 2 3" xfId="20724" xr:uid="{00000000-0005-0000-0000-0000F0500000}"/>
    <cellStyle name="Note 2 3 2 3 2 4 3 2 4" xfId="20725" xr:uid="{00000000-0005-0000-0000-0000F1500000}"/>
    <cellStyle name="Note 2 3 2 3 2 4 3 3" xfId="20726" xr:uid="{00000000-0005-0000-0000-0000F2500000}"/>
    <cellStyle name="Note 2 3 2 3 2 4 3 4" xfId="20727" xr:uid="{00000000-0005-0000-0000-0000F3500000}"/>
    <cellStyle name="Note 2 3 2 3 2 4 3 5" xfId="20728" xr:uid="{00000000-0005-0000-0000-0000F4500000}"/>
    <cellStyle name="Note 2 3 2 3 2 4 3 6" xfId="20729" xr:uid="{00000000-0005-0000-0000-0000F5500000}"/>
    <cellStyle name="Note 2 3 2 3 2 4 4" xfId="20730" xr:uid="{00000000-0005-0000-0000-0000F6500000}"/>
    <cellStyle name="Note 2 3 2 3 2 4 4 2" xfId="20731" xr:uid="{00000000-0005-0000-0000-0000F7500000}"/>
    <cellStyle name="Note 2 3 2 3 2 4 4 3" xfId="20732" xr:uid="{00000000-0005-0000-0000-0000F8500000}"/>
    <cellStyle name="Note 2 3 2 3 2 4 4 4" xfId="20733" xr:uid="{00000000-0005-0000-0000-0000F9500000}"/>
    <cellStyle name="Note 2 3 2 3 2 4 4 5" xfId="20734" xr:uid="{00000000-0005-0000-0000-0000FA500000}"/>
    <cellStyle name="Note 2 3 2 3 2 4 5" xfId="20735" xr:uid="{00000000-0005-0000-0000-0000FB500000}"/>
    <cellStyle name="Note 2 3 2 3 2 4 5 2" xfId="20736" xr:uid="{00000000-0005-0000-0000-0000FC500000}"/>
    <cellStyle name="Note 2 3 2 3 2 4 5 3" xfId="20737" xr:uid="{00000000-0005-0000-0000-0000FD500000}"/>
    <cellStyle name="Note 2 3 2 3 2 4 5 4" xfId="20738" xr:uid="{00000000-0005-0000-0000-0000FE500000}"/>
    <cellStyle name="Note 2 3 2 3 2 4 6" xfId="20739" xr:uid="{00000000-0005-0000-0000-0000FF500000}"/>
    <cellStyle name="Note 2 3 2 3 2 4 7" xfId="20740" xr:uid="{00000000-0005-0000-0000-000000510000}"/>
    <cellStyle name="Note 2 3 2 3 2 4 8" xfId="20741" xr:uid="{00000000-0005-0000-0000-000001510000}"/>
    <cellStyle name="Note 2 3 2 3 2 5" xfId="20742" xr:uid="{00000000-0005-0000-0000-000002510000}"/>
    <cellStyle name="Note 2 3 2 3 2 5 10" xfId="20743" xr:uid="{00000000-0005-0000-0000-000003510000}"/>
    <cellStyle name="Note 2 3 2 3 2 5 2" xfId="20744" xr:uid="{00000000-0005-0000-0000-000004510000}"/>
    <cellStyle name="Note 2 3 2 3 2 5 2 2" xfId="20745" xr:uid="{00000000-0005-0000-0000-000005510000}"/>
    <cellStyle name="Note 2 3 2 3 2 5 2 2 2" xfId="20746" xr:uid="{00000000-0005-0000-0000-000006510000}"/>
    <cellStyle name="Note 2 3 2 3 2 5 2 2 3" xfId="20747" xr:uid="{00000000-0005-0000-0000-000007510000}"/>
    <cellStyle name="Note 2 3 2 3 2 5 2 2 4" xfId="20748" xr:uid="{00000000-0005-0000-0000-000008510000}"/>
    <cellStyle name="Note 2 3 2 3 2 5 2 3" xfId="20749" xr:uid="{00000000-0005-0000-0000-000009510000}"/>
    <cellStyle name="Note 2 3 2 3 2 5 2 4" xfId="20750" xr:uid="{00000000-0005-0000-0000-00000A510000}"/>
    <cellStyle name="Note 2 3 2 3 2 5 2 5" xfId="20751" xr:uid="{00000000-0005-0000-0000-00000B510000}"/>
    <cellStyle name="Note 2 3 2 3 2 5 2 6" xfId="20752" xr:uid="{00000000-0005-0000-0000-00000C510000}"/>
    <cellStyle name="Note 2 3 2 3 2 5 2 7" xfId="20753" xr:uid="{00000000-0005-0000-0000-00000D510000}"/>
    <cellStyle name="Note 2 3 2 3 2 5 3" xfId="20754" xr:uid="{00000000-0005-0000-0000-00000E510000}"/>
    <cellStyle name="Note 2 3 2 3 2 5 3 2" xfId="20755" xr:uid="{00000000-0005-0000-0000-00000F510000}"/>
    <cellStyle name="Note 2 3 2 3 2 5 3 2 2" xfId="20756" xr:uid="{00000000-0005-0000-0000-000010510000}"/>
    <cellStyle name="Note 2 3 2 3 2 5 3 2 3" xfId="20757" xr:uid="{00000000-0005-0000-0000-000011510000}"/>
    <cellStyle name="Note 2 3 2 3 2 5 3 2 4" xfId="20758" xr:uid="{00000000-0005-0000-0000-000012510000}"/>
    <cellStyle name="Note 2 3 2 3 2 5 3 3" xfId="20759" xr:uid="{00000000-0005-0000-0000-000013510000}"/>
    <cellStyle name="Note 2 3 2 3 2 5 3 4" xfId="20760" xr:uid="{00000000-0005-0000-0000-000014510000}"/>
    <cellStyle name="Note 2 3 2 3 2 5 3 5" xfId="20761" xr:uid="{00000000-0005-0000-0000-000015510000}"/>
    <cellStyle name="Note 2 3 2 3 2 5 3 6" xfId="20762" xr:uid="{00000000-0005-0000-0000-000016510000}"/>
    <cellStyle name="Note 2 3 2 3 2 5 4" xfId="20763" xr:uid="{00000000-0005-0000-0000-000017510000}"/>
    <cellStyle name="Note 2 3 2 3 2 5 4 2" xfId="20764" xr:uid="{00000000-0005-0000-0000-000018510000}"/>
    <cellStyle name="Note 2 3 2 3 2 5 4 2 2" xfId="20765" xr:uid="{00000000-0005-0000-0000-000019510000}"/>
    <cellStyle name="Note 2 3 2 3 2 5 4 2 3" xfId="20766" xr:uid="{00000000-0005-0000-0000-00001A510000}"/>
    <cellStyle name="Note 2 3 2 3 2 5 4 2 4" xfId="20767" xr:uid="{00000000-0005-0000-0000-00001B510000}"/>
    <cellStyle name="Note 2 3 2 3 2 5 4 3" xfId="20768" xr:uid="{00000000-0005-0000-0000-00001C510000}"/>
    <cellStyle name="Note 2 3 2 3 2 5 4 4" xfId="20769" xr:uid="{00000000-0005-0000-0000-00001D510000}"/>
    <cellStyle name="Note 2 3 2 3 2 5 4 5" xfId="20770" xr:uid="{00000000-0005-0000-0000-00001E510000}"/>
    <cellStyle name="Note 2 3 2 3 2 5 4 6" xfId="20771" xr:uid="{00000000-0005-0000-0000-00001F510000}"/>
    <cellStyle name="Note 2 3 2 3 2 5 5" xfId="20772" xr:uid="{00000000-0005-0000-0000-000020510000}"/>
    <cellStyle name="Note 2 3 2 3 2 5 5 2" xfId="20773" xr:uid="{00000000-0005-0000-0000-000021510000}"/>
    <cellStyle name="Note 2 3 2 3 2 5 5 3" xfId="20774" xr:uid="{00000000-0005-0000-0000-000022510000}"/>
    <cellStyle name="Note 2 3 2 3 2 5 5 4" xfId="20775" xr:uid="{00000000-0005-0000-0000-000023510000}"/>
    <cellStyle name="Note 2 3 2 3 2 5 5 5" xfId="20776" xr:uid="{00000000-0005-0000-0000-000024510000}"/>
    <cellStyle name="Note 2 3 2 3 2 5 6" xfId="20777" xr:uid="{00000000-0005-0000-0000-000025510000}"/>
    <cellStyle name="Note 2 3 2 3 2 5 6 2" xfId="20778" xr:uid="{00000000-0005-0000-0000-000026510000}"/>
    <cellStyle name="Note 2 3 2 3 2 5 6 3" xfId="20779" xr:uid="{00000000-0005-0000-0000-000027510000}"/>
    <cellStyle name="Note 2 3 2 3 2 5 6 4" xfId="20780" xr:uid="{00000000-0005-0000-0000-000028510000}"/>
    <cellStyle name="Note 2 3 2 3 2 5 7" xfId="20781" xr:uid="{00000000-0005-0000-0000-000029510000}"/>
    <cellStyle name="Note 2 3 2 3 2 5 8" xfId="20782" xr:uid="{00000000-0005-0000-0000-00002A510000}"/>
    <cellStyle name="Note 2 3 2 3 2 5 9" xfId="20783" xr:uid="{00000000-0005-0000-0000-00002B510000}"/>
    <cellStyle name="Note 2 3 2 3 2 6" xfId="20784" xr:uid="{00000000-0005-0000-0000-00002C510000}"/>
    <cellStyle name="Note 2 3 2 3 2 6 2" xfId="20785" xr:uid="{00000000-0005-0000-0000-00002D510000}"/>
    <cellStyle name="Note 2 3 2 3 2 6 2 2" xfId="20786" xr:uid="{00000000-0005-0000-0000-00002E510000}"/>
    <cellStyle name="Note 2 3 2 3 2 6 2 2 2" xfId="20787" xr:uid="{00000000-0005-0000-0000-00002F510000}"/>
    <cellStyle name="Note 2 3 2 3 2 6 2 2 3" xfId="20788" xr:uid="{00000000-0005-0000-0000-000030510000}"/>
    <cellStyle name="Note 2 3 2 3 2 6 2 2 4" xfId="20789" xr:uid="{00000000-0005-0000-0000-000031510000}"/>
    <cellStyle name="Note 2 3 2 3 2 6 2 3" xfId="20790" xr:uid="{00000000-0005-0000-0000-000032510000}"/>
    <cellStyle name="Note 2 3 2 3 2 6 2 4" xfId="20791" xr:uid="{00000000-0005-0000-0000-000033510000}"/>
    <cellStyle name="Note 2 3 2 3 2 6 2 5" xfId="20792" xr:uid="{00000000-0005-0000-0000-000034510000}"/>
    <cellStyle name="Note 2 3 2 3 2 6 2 6" xfId="20793" xr:uid="{00000000-0005-0000-0000-000035510000}"/>
    <cellStyle name="Note 2 3 2 3 2 6 2 7" xfId="20794" xr:uid="{00000000-0005-0000-0000-000036510000}"/>
    <cellStyle name="Note 2 3 2 3 2 6 3" xfId="20795" xr:uid="{00000000-0005-0000-0000-000037510000}"/>
    <cellStyle name="Note 2 3 2 3 2 6 3 2" xfId="20796" xr:uid="{00000000-0005-0000-0000-000038510000}"/>
    <cellStyle name="Note 2 3 2 3 2 6 3 2 2" xfId="20797" xr:uid="{00000000-0005-0000-0000-000039510000}"/>
    <cellStyle name="Note 2 3 2 3 2 6 3 2 3" xfId="20798" xr:uid="{00000000-0005-0000-0000-00003A510000}"/>
    <cellStyle name="Note 2 3 2 3 2 6 3 2 4" xfId="20799" xr:uid="{00000000-0005-0000-0000-00003B510000}"/>
    <cellStyle name="Note 2 3 2 3 2 6 3 3" xfId="20800" xr:uid="{00000000-0005-0000-0000-00003C510000}"/>
    <cellStyle name="Note 2 3 2 3 2 6 3 4" xfId="20801" xr:uid="{00000000-0005-0000-0000-00003D510000}"/>
    <cellStyle name="Note 2 3 2 3 2 6 3 5" xfId="20802" xr:uid="{00000000-0005-0000-0000-00003E510000}"/>
    <cellStyle name="Note 2 3 2 3 2 6 3 6" xfId="20803" xr:uid="{00000000-0005-0000-0000-00003F510000}"/>
    <cellStyle name="Note 2 3 2 3 2 6 4" xfId="20804" xr:uid="{00000000-0005-0000-0000-000040510000}"/>
    <cellStyle name="Note 2 3 2 3 2 6 4 2" xfId="20805" xr:uid="{00000000-0005-0000-0000-000041510000}"/>
    <cellStyle name="Note 2 3 2 3 2 6 4 3" xfId="20806" xr:uid="{00000000-0005-0000-0000-000042510000}"/>
    <cellStyle name="Note 2 3 2 3 2 6 4 4" xfId="20807" xr:uid="{00000000-0005-0000-0000-000043510000}"/>
    <cellStyle name="Note 2 3 2 3 2 6 4 5" xfId="20808" xr:uid="{00000000-0005-0000-0000-000044510000}"/>
    <cellStyle name="Note 2 3 2 3 2 6 5" xfId="20809" xr:uid="{00000000-0005-0000-0000-000045510000}"/>
    <cellStyle name="Note 2 3 2 3 2 6 5 2" xfId="20810" xr:uid="{00000000-0005-0000-0000-000046510000}"/>
    <cellStyle name="Note 2 3 2 3 2 6 5 3" xfId="20811" xr:uid="{00000000-0005-0000-0000-000047510000}"/>
    <cellStyle name="Note 2 3 2 3 2 6 5 4" xfId="20812" xr:uid="{00000000-0005-0000-0000-000048510000}"/>
    <cellStyle name="Note 2 3 2 3 2 6 6" xfId="20813" xr:uid="{00000000-0005-0000-0000-000049510000}"/>
    <cellStyle name="Note 2 3 2 3 2 6 7" xfId="20814" xr:uid="{00000000-0005-0000-0000-00004A510000}"/>
    <cellStyle name="Note 2 3 2 3 2 6 8" xfId="20815" xr:uid="{00000000-0005-0000-0000-00004B510000}"/>
    <cellStyle name="Note 2 3 2 3 2 7" xfId="20816" xr:uid="{00000000-0005-0000-0000-00004C510000}"/>
    <cellStyle name="Note 2 3 2 3 2 7 2" xfId="20817" xr:uid="{00000000-0005-0000-0000-00004D510000}"/>
    <cellStyle name="Note 2 3 2 3 2 7 2 2" xfId="20818" xr:uid="{00000000-0005-0000-0000-00004E510000}"/>
    <cellStyle name="Note 2 3 2 3 2 7 2 2 2" xfId="20819" xr:uid="{00000000-0005-0000-0000-00004F510000}"/>
    <cellStyle name="Note 2 3 2 3 2 7 2 2 3" xfId="20820" xr:uid="{00000000-0005-0000-0000-000050510000}"/>
    <cellStyle name="Note 2 3 2 3 2 7 2 2 4" xfId="20821" xr:uid="{00000000-0005-0000-0000-000051510000}"/>
    <cellStyle name="Note 2 3 2 3 2 7 2 3" xfId="20822" xr:uid="{00000000-0005-0000-0000-000052510000}"/>
    <cellStyle name="Note 2 3 2 3 2 7 2 4" xfId="20823" xr:uid="{00000000-0005-0000-0000-000053510000}"/>
    <cellStyle name="Note 2 3 2 3 2 7 2 5" xfId="20824" xr:uid="{00000000-0005-0000-0000-000054510000}"/>
    <cellStyle name="Note 2 3 2 3 2 7 2 6" xfId="20825" xr:uid="{00000000-0005-0000-0000-000055510000}"/>
    <cellStyle name="Note 2 3 2 3 2 7 2 7" xfId="20826" xr:uid="{00000000-0005-0000-0000-000056510000}"/>
    <cellStyle name="Note 2 3 2 3 2 7 3" xfId="20827" xr:uid="{00000000-0005-0000-0000-000057510000}"/>
    <cellStyle name="Note 2 3 2 3 2 7 3 2" xfId="20828" xr:uid="{00000000-0005-0000-0000-000058510000}"/>
    <cellStyle name="Note 2 3 2 3 2 7 3 3" xfId="20829" xr:uid="{00000000-0005-0000-0000-000059510000}"/>
    <cellStyle name="Note 2 3 2 3 2 7 3 4" xfId="20830" xr:uid="{00000000-0005-0000-0000-00005A510000}"/>
    <cellStyle name="Note 2 3 2 3 2 7 4" xfId="20831" xr:uid="{00000000-0005-0000-0000-00005B510000}"/>
    <cellStyle name="Note 2 3 2 3 2 7 5" xfId="20832" xr:uid="{00000000-0005-0000-0000-00005C510000}"/>
    <cellStyle name="Note 2 3 2 3 2 7 6" xfId="20833" xr:uid="{00000000-0005-0000-0000-00005D510000}"/>
    <cellStyle name="Note 2 3 2 3 2 7 7" xfId="20834" xr:uid="{00000000-0005-0000-0000-00005E510000}"/>
    <cellStyle name="Note 2 3 2 3 2 7 8" xfId="20835" xr:uid="{00000000-0005-0000-0000-00005F510000}"/>
    <cellStyle name="Note 2 3 2 3 2 8" xfId="20836" xr:uid="{00000000-0005-0000-0000-000060510000}"/>
    <cellStyle name="Note 2 3 2 3 2 8 2" xfId="20837" xr:uid="{00000000-0005-0000-0000-000061510000}"/>
    <cellStyle name="Note 2 3 2 3 2 8 2 2" xfId="20838" xr:uid="{00000000-0005-0000-0000-000062510000}"/>
    <cellStyle name="Note 2 3 2 3 2 8 2 3" xfId="20839" xr:uid="{00000000-0005-0000-0000-000063510000}"/>
    <cellStyle name="Note 2 3 2 3 2 8 2 4" xfId="20840" xr:uid="{00000000-0005-0000-0000-000064510000}"/>
    <cellStyle name="Note 2 3 2 3 2 8 3" xfId="20841" xr:uid="{00000000-0005-0000-0000-000065510000}"/>
    <cellStyle name="Note 2 3 2 3 2 8 4" xfId="20842" xr:uid="{00000000-0005-0000-0000-000066510000}"/>
    <cellStyle name="Note 2 3 2 3 2 8 5" xfId="20843" xr:uid="{00000000-0005-0000-0000-000067510000}"/>
    <cellStyle name="Note 2 3 2 3 2 8 6" xfId="20844" xr:uid="{00000000-0005-0000-0000-000068510000}"/>
    <cellStyle name="Note 2 3 2 3 2 8 7" xfId="20845" xr:uid="{00000000-0005-0000-0000-000069510000}"/>
    <cellStyle name="Note 2 3 2 3 2 9" xfId="20846" xr:uid="{00000000-0005-0000-0000-00006A510000}"/>
    <cellStyle name="Note 2 3 2 3 2 9 2" xfId="20847" xr:uid="{00000000-0005-0000-0000-00006B510000}"/>
    <cellStyle name="Note 2 3 2 3 2 9 2 2" xfId="20848" xr:uid="{00000000-0005-0000-0000-00006C510000}"/>
    <cellStyle name="Note 2 3 2 3 2 9 2 3" xfId="20849" xr:uid="{00000000-0005-0000-0000-00006D510000}"/>
    <cellStyle name="Note 2 3 2 3 2 9 2 4" xfId="20850" xr:uid="{00000000-0005-0000-0000-00006E510000}"/>
    <cellStyle name="Note 2 3 2 3 2 9 3" xfId="20851" xr:uid="{00000000-0005-0000-0000-00006F510000}"/>
    <cellStyle name="Note 2 3 2 3 2 9 4" xfId="20852" xr:uid="{00000000-0005-0000-0000-000070510000}"/>
    <cellStyle name="Note 2 3 2 3 2 9 5" xfId="20853" xr:uid="{00000000-0005-0000-0000-000071510000}"/>
    <cellStyle name="Note 2 3 2 3 2 9 6" xfId="20854" xr:uid="{00000000-0005-0000-0000-000072510000}"/>
    <cellStyle name="Note 2 3 2 3 3" xfId="20855" xr:uid="{00000000-0005-0000-0000-000073510000}"/>
    <cellStyle name="Note 2 3 2 3 3 2" xfId="20856" xr:uid="{00000000-0005-0000-0000-000074510000}"/>
    <cellStyle name="Note 2 3 2 3 3 2 2" xfId="20857" xr:uid="{00000000-0005-0000-0000-000075510000}"/>
    <cellStyle name="Note 2 3 2 3 3 2 3" xfId="20858" xr:uid="{00000000-0005-0000-0000-000076510000}"/>
    <cellStyle name="Note 2 3 2 3 3 2 4" xfId="20859" xr:uid="{00000000-0005-0000-0000-000077510000}"/>
    <cellStyle name="Note 2 3 2 3 3 3" xfId="20860" xr:uid="{00000000-0005-0000-0000-000078510000}"/>
    <cellStyle name="Note 2 3 2 3 3 4" xfId="20861" xr:uid="{00000000-0005-0000-0000-000079510000}"/>
    <cellStyle name="Note 2 3 2 3 3 5" xfId="20862" xr:uid="{00000000-0005-0000-0000-00007A510000}"/>
    <cellStyle name="Note 2 3 2 3 3 6" xfId="20863" xr:uid="{00000000-0005-0000-0000-00007B510000}"/>
    <cellStyle name="Note 2 3 2 3 3 7" xfId="20864" xr:uid="{00000000-0005-0000-0000-00007C510000}"/>
    <cellStyle name="Note 2 3 2 3 4" xfId="20865" xr:uid="{00000000-0005-0000-0000-00007D510000}"/>
    <cellStyle name="Note 2 3 2 3 4 2" xfId="20866" xr:uid="{00000000-0005-0000-0000-00007E510000}"/>
    <cellStyle name="Note 2 3 2 3 4 3" xfId="20867" xr:uid="{00000000-0005-0000-0000-00007F510000}"/>
    <cellStyle name="Note 2 3 2 3 4 4" xfId="20868" xr:uid="{00000000-0005-0000-0000-000080510000}"/>
    <cellStyle name="Note 2 3 2 3 5" xfId="20869" xr:uid="{00000000-0005-0000-0000-000081510000}"/>
    <cellStyle name="Note 2 3 2 3 6" xfId="20870" xr:uid="{00000000-0005-0000-0000-000082510000}"/>
    <cellStyle name="Note 2 3 2 4" xfId="20871" xr:uid="{00000000-0005-0000-0000-000083510000}"/>
    <cellStyle name="Note 2 3 2 4 10" xfId="20872" xr:uid="{00000000-0005-0000-0000-000084510000}"/>
    <cellStyle name="Note 2 3 2 4 10 2" xfId="20873" xr:uid="{00000000-0005-0000-0000-000085510000}"/>
    <cellStyle name="Note 2 3 2 4 10 3" xfId="20874" xr:uid="{00000000-0005-0000-0000-000086510000}"/>
    <cellStyle name="Note 2 3 2 4 10 4" xfId="20875" xr:uid="{00000000-0005-0000-0000-000087510000}"/>
    <cellStyle name="Note 2 3 2 4 11" xfId="20876" xr:uid="{00000000-0005-0000-0000-000088510000}"/>
    <cellStyle name="Note 2 3 2 4 12" xfId="20877" xr:uid="{00000000-0005-0000-0000-000089510000}"/>
    <cellStyle name="Note 2 3 2 4 13" xfId="20878" xr:uid="{00000000-0005-0000-0000-00008A510000}"/>
    <cellStyle name="Note 2 3 2 4 2" xfId="20879" xr:uid="{00000000-0005-0000-0000-00008B510000}"/>
    <cellStyle name="Note 2 3 2 4 2 2" xfId="20880" xr:uid="{00000000-0005-0000-0000-00008C510000}"/>
    <cellStyle name="Note 2 3 2 4 2 2 2" xfId="20881" xr:uid="{00000000-0005-0000-0000-00008D510000}"/>
    <cellStyle name="Note 2 3 2 4 2 2 2 2" xfId="20882" xr:uid="{00000000-0005-0000-0000-00008E510000}"/>
    <cellStyle name="Note 2 3 2 4 2 2 2 2 2" xfId="20883" xr:uid="{00000000-0005-0000-0000-00008F510000}"/>
    <cellStyle name="Note 2 3 2 4 2 2 2 2 3" xfId="20884" xr:uid="{00000000-0005-0000-0000-000090510000}"/>
    <cellStyle name="Note 2 3 2 4 2 2 2 2 4" xfId="20885" xr:uid="{00000000-0005-0000-0000-000091510000}"/>
    <cellStyle name="Note 2 3 2 4 2 2 2 3" xfId="20886" xr:uid="{00000000-0005-0000-0000-000092510000}"/>
    <cellStyle name="Note 2 3 2 4 2 2 2 4" xfId="20887" xr:uid="{00000000-0005-0000-0000-000093510000}"/>
    <cellStyle name="Note 2 3 2 4 2 2 2 5" xfId="20888" xr:uid="{00000000-0005-0000-0000-000094510000}"/>
    <cellStyle name="Note 2 3 2 4 2 2 2 6" xfId="20889" xr:uid="{00000000-0005-0000-0000-000095510000}"/>
    <cellStyle name="Note 2 3 2 4 2 2 2 7" xfId="20890" xr:uid="{00000000-0005-0000-0000-000096510000}"/>
    <cellStyle name="Note 2 3 2 4 2 2 3" xfId="20891" xr:uid="{00000000-0005-0000-0000-000097510000}"/>
    <cellStyle name="Note 2 3 2 4 2 2 3 2" xfId="20892" xr:uid="{00000000-0005-0000-0000-000098510000}"/>
    <cellStyle name="Note 2 3 2 4 2 2 3 3" xfId="20893" xr:uid="{00000000-0005-0000-0000-000099510000}"/>
    <cellStyle name="Note 2 3 2 4 2 2 3 4" xfId="20894" xr:uid="{00000000-0005-0000-0000-00009A510000}"/>
    <cellStyle name="Note 2 3 2 4 2 2 4" xfId="20895" xr:uid="{00000000-0005-0000-0000-00009B510000}"/>
    <cellStyle name="Note 2 3 2 4 2 2 5" xfId="20896" xr:uid="{00000000-0005-0000-0000-00009C510000}"/>
    <cellStyle name="Note 2 3 2 4 2 2 6" xfId="20897" xr:uid="{00000000-0005-0000-0000-00009D510000}"/>
    <cellStyle name="Note 2 3 2 4 2 2 7" xfId="20898" xr:uid="{00000000-0005-0000-0000-00009E510000}"/>
    <cellStyle name="Note 2 3 2 4 2 2 8" xfId="20899" xr:uid="{00000000-0005-0000-0000-00009F510000}"/>
    <cellStyle name="Note 2 3 2 4 2 3" xfId="20900" xr:uid="{00000000-0005-0000-0000-0000A0510000}"/>
    <cellStyle name="Note 2 3 2 4 2 3 2" xfId="20901" xr:uid="{00000000-0005-0000-0000-0000A1510000}"/>
    <cellStyle name="Note 2 3 2 4 2 3 2 2" xfId="20902" xr:uid="{00000000-0005-0000-0000-0000A2510000}"/>
    <cellStyle name="Note 2 3 2 4 2 3 2 3" xfId="20903" xr:uid="{00000000-0005-0000-0000-0000A3510000}"/>
    <cellStyle name="Note 2 3 2 4 2 3 2 4" xfId="20904" xr:uid="{00000000-0005-0000-0000-0000A4510000}"/>
    <cellStyle name="Note 2 3 2 4 2 3 3" xfId="20905" xr:uid="{00000000-0005-0000-0000-0000A5510000}"/>
    <cellStyle name="Note 2 3 2 4 2 3 4" xfId="20906" xr:uid="{00000000-0005-0000-0000-0000A6510000}"/>
    <cellStyle name="Note 2 3 2 4 2 3 5" xfId="20907" xr:uid="{00000000-0005-0000-0000-0000A7510000}"/>
    <cellStyle name="Note 2 3 2 4 2 3 6" xfId="20908" xr:uid="{00000000-0005-0000-0000-0000A8510000}"/>
    <cellStyle name="Note 2 3 2 4 2 3 7" xfId="20909" xr:uid="{00000000-0005-0000-0000-0000A9510000}"/>
    <cellStyle name="Note 2 3 2 4 2 4" xfId="20910" xr:uid="{00000000-0005-0000-0000-0000AA510000}"/>
    <cellStyle name="Note 2 3 2 4 2 4 2" xfId="20911" xr:uid="{00000000-0005-0000-0000-0000AB510000}"/>
    <cellStyle name="Note 2 3 2 4 2 4 2 2" xfId="20912" xr:uid="{00000000-0005-0000-0000-0000AC510000}"/>
    <cellStyle name="Note 2 3 2 4 2 4 2 3" xfId="20913" xr:uid="{00000000-0005-0000-0000-0000AD510000}"/>
    <cellStyle name="Note 2 3 2 4 2 4 2 4" xfId="20914" xr:uid="{00000000-0005-0000-0000-0000AE510000}"/>
    <cellStyle name="Note 2 3 2 4 2 4 3" xfId="20915" xr:uid="{00000000-0005-0000-0000-0000AF510000}"/>
    <cellStyle name="Note 2 3 2 4 2 4 4" xfId="20916" xr:uid="{00000000-0005-0000-0000-0000B0510000}"/>
    <cellStyle name="Note 2 3 2 4 2 4 5" xfId="20917" xr:uid="{00000000-0005-0000-0000-0000B1510000}"/>
    <cellStyle name="Note 2 3 2 4 2 4 6" xfId="20918" xr:uid="{00000000-0005-0000-0000-0000B2510000}"/>
    <cellStyle name="Note 2 3 2 4 2 5" xfId="20919" xr:uid="{00000000-0005-0000-0000-0000B3510000}"/>
    <cellStyle name="Note 2 3 2 4 2 5 2" xfId="20920" xr:uid="{00000000-0005-0000-0000-0000B4510000}"/>
    <cellStyle name="Note 2 3 2 4 2 5 3" xfId="20921" xr:uid="{00000000-0005-0000-0000-0000B5510000}"/>
    <cellStyle name="Note 2 3 2 4 2 5 4" xfId="20922" xr:uid="{00000000-0005-0000-0000-0000B6510000}"/>
    <cellStyle name="Note 2 3 2 4 2 5 5" xfId="20923" xr:uid="{00000000-0005-0000-0000-0000B7510000}"/>
    <cellStyle name="Note 2 3 2 4 2 6" xfId="20924" xr:uid="{00000000-0005-0000-0000-0000B8510000}"/>
    <cellStyle name="Note 2 3 2 4 2 6 2" xfId="20925" xr:uid="{00000000-0005-0000-0000-0000B9510000}"/>
    <cellStyle name="Note 2 3 2 4 2 6 3" xfId="20926" xr:uid="{00000000-0005-0000-0000-0000BA510000}"/>
    <cellStyle name="Note 2 3 2 4 2 6 4" xfId="20927" xr:uid="{00000000-0005-0000-0000-0000BB510000}"/>
    <cellStyle name="Note 2 3 2 4 2 7" xfId="20928" xr:uid="{00000000-0005-0000-0000-0000BC510000}"/>
    <cellStyle name="Note 2 3 2 4 2 8" xfId="20929" xr:uid="{00000000-0005-0000-0000-0000BD510000}"/>
    <cellStyle name="Note 2 3 2 4 2 9" xfId="20930" xr:uid="{00000000-0005-0000-0000-0000BE510000}"/>
    <cellStyle name="Note 2 3 2 4 3" xfId="20931" xr:uid="{00000000-0005-0000-0000-0000BF510000}"/>
    <cellStyle name="Note 2 3 2 4 3 2" xfId="20932" xr:uid="{00000000-0005-0000-0000-0000C0510000}"/>
    <cellStyle name="Note 2 3 2 4 3 2 2" xfId="20933" xr:uid="{00000000-0005-0000-0000-0000C1510000}"/>
    <cellStyle name="Note 2 3 2 4 3 2 2 2" xfId="20934" xr:uid="{00000000-0005-0000-0000-0000C2510000}"/>
    <cellStyle name="Note 2 3 2 4 3 2 2 3" xfId="20935" xr:uid="{00000000-0005-0000-0000-0000C3510000}"/>
    <cellStyle name="Note 2 3 2 4 3 2 2 4" xfId="20936" xr:uid="{00000000-0005-0000-0000-0000C4510000}"/>
    <cellStyle name="Note 2 3 2 4 3 2 3" xfId="20937" xr:uid="{00000000-0005-0000-0000-0000C5510000}"/>
    <cellStyle name="Note 2 3 2 4 3 2 4" xfId="20938" xr:uid="{00000000-0005-0000-0000-0000C6510000}"/>
    <cellStyle name="Note 2 3 2 4 3 2 5" xfId="20939" xr:uid="{00000000-0005-0000-0000-0000C7510000}"/>
    <cellStyle name="Note 2 3 2 4 3 2 6" xfId="20940" xr:uid="{00000000-0005-0000-0000-0000C8510000}"/>
    <cellStyle name="Note 2 3 2 4 3 2 7" xfId="20941" xr:uid="{00000000-0005-0000-0000-0000C9510000}"/>
    <cellStyle name="Note 2 3 2 4 3 3" xfId="20942" xr:uid="{00000000-0005-0000-0000-0000CA510000}"/>
    <cellStyle name="Note 2 3 2 4 3 3 2" xfId="20943" xr:uid="{00000000-0005-0000-0000-0000CB510000}"/>
    <cellStyle name="Note 2 3 2 4 3 3 2 2" xfId="20944" xr:uid="{00000000-0005-0000-0000-0000CC510000}"/>
    <cellStyle name="Note 2 3 2 4 3 3 2 3" xfId="20945" xr:uid="{00000000-0005-0000-0000-0000CD510000}"/>
    <cellStyle name="Note 2 3 2 4 3 3 2 4" xfId="20946" xr:uid="{00000000-0005-0000-0000-0000CE510000}"/>
    <cellStyle name="Note 2 3 2 4 3 3 3" xfId="20947" xr:uid="{00000000-0005-0000-0000-0000CF510000}"/>
    <cellStyle name="Note 2 3 2 4 3 3 4" xfId="20948" xr:uid="{00000000-0005-0000-0000-0000D0510000}"/>
    <cellStyle name="Note 2 3 2 4 3 3 5" xfId="20949" xr:uid="{00000000-0005-0000-0000-0000D1510000}"/>
    <cellStyle name="Note 2 3 2 4 3 3 6" xfId="20950" xr:uid="{00000000-0005-0000-0000-0000D2510000}"/>
    <cellStyle name="Note 2 3 2 4 3 4" xfId="20951" xr:uid="{00000000-0005-0000-0000-0000D3510000}"/>
    <cellStyle name="Note 2 3 2 4 3 4 2" xfId="20952" xr:uid="{00000000-0005-0000-0000-0000D4510000}"/>
    <cellStyle name="Note 2 3 2 4 3 4 3" xfId="20953" xr:uid="{00000000-0005-0000-0000-0000D5510000}"/>
    <cellStyle name="Note 2 3 2 4 3 4 4" xfId="20954" xr:uid="{00000000-0005-0000-0000-0000D6510000}"/>
    <cellStyle name="Note 2 3 2 4 3 4 5" xfId="20955" xr:uid="{00000000-0005-0000-0000-0000D7510000}"/>
    <cellStyle name="Note 2 3 2 4 3 5" xfId="20956" xr:uid="{00000000-0005-0000-0000-0000D8510000}"/>
    <cellStyle name="Note 2 3 2 4 3 5 2" xfId="20957" xr:uid="{00000000-0005-0000-0000-0000D9510000}"/>
    <cellStyle name="Note 2 3 2 4 3 5 3" xfId="20958" xr:uid="{00000000-0005-0000-0000-0000DA510000}"/>
    <cellStyle name="Note 2 3 2 4 3 5 4" xfId="20959" xr:uid="{00000000-0005-0000-0000-0000DB510000}"/>
    <cellStyle name="Note 2 3 2 4 3 6" xfId="20960" xr:uid="{00000000-0005-0000-0000-0000DC510000}"/>
    <cellStyle name="Note 2 3 2 4 3 7" xfId="20961" xr:uid="{00000000-0005-0000-0000-0000DD510000}"/>
    <cellStyle name="Note 2 3 2 4 3 8" xfId="20962" xr:uid="{00000000-0005-0000-0000-0000DE510000}"/>
    <cellStyle name="Note 2 3 2 4 4" xfId="20963" xr:uid="{00000000-0005-0000-0000-0000DF510000}"/>
    <cellStyle name="Note 2 3 2 4 4 2" xfId="20964" xr:uid="{00000000-0005-0000-0000-0000E0510000}"/>
    <cellStyle name="Note 2 3 2 4 4 2 2" xfId="20965" xr:uid="{00000000-0005-0000-0000-0000E1510000}"/>
    <cellStyle name="Note 2 3 2 4 4 2 2 2" xfId="20966" xr:uid="{00000000-0005-0000-0000-0000E2510000}"/>
    <cellStyle name="Note 2 3 2 4 4 2 2 3" xfId="20967" xr:uid="{00000000-0005-0000-0000-0000E3510000}"/>
    <cellStyle name="Note 2 3 2 4 4 2 2 4" xfId="20968" xr:uid="{00000000-0005-0000-0000-0000E4510000}"/>
    <cellStyle name="Note 2 3 2 4 4 2 3" xfId="20969" xr:uid="{00000000-0005-0000-0000-0000E5510000}"/>
    <cellStyle name="Note 2 3 2 4 4 2 4" xfId="20970" xr:uid="{00000000-0005-0000-0000-0000E6510000}"/>
    <cellStyle name="Note 2 3 2 4 4 2 5" xfId="20971" xr:uid="{00000000-0005-0000-0000-0000E7510000}"/>
    <cellStyle name="Note 2 3 2 4 4 2 6" xfId="20972" xr:uid="{00000000-0005-0000-0000-0000E8510000}"/>
    <cellStyle name="Note 2 3 2 4 4 2 7" xfId="20973" xr:uid="{00000000-0005-0000-0000-0000E9510000}"/>
    <cellStyle name="Note 2 3 2 4 4 3" xfId="20974" xr:uid="{00000000-0005-0000-0000-0000EA510000}"/>
    <cellStyle name="Note 2 3 2 4 4 3 2" xfId="20975" xr:uid="{00000000-0005-0000-0000-0000EB510000}"/>
    <cellStyle name="Note 2 3 2 4 4 3 2 2" xfId="20976" xr:uid="{00000000-0005-0000-0000-0000EC510000}"/>
    <cellStyle name="Note 2 3 2 4 4 3 2 3" xfId="20977" xr:uid="{00000000-0005-0000-0000-0000ED510000}"/>
    <cellStyle name="Note 2 3 2 4 4 3 2 4" xfId="20978" xr:uid="{00000000-0005-0000-0000-0000EE510000}"/>
    <cellStyle name="Note 2 3 2 4 4 3 3" xfId="20979" xr:uid="{00000000-0005-0000-0000-0000EF510000}"/>
    <cellStyle name="Note 2 3 2 4 4 3 4" xfId="20980" xr:uid="{00000000-0005-0000-0000-0000F0510000}"/>
    <cellStyle name="Note 2 3 2 4 4 3 5" xfId="20981" xr:uid="{00000000-0005-0000-0000-0000F1510000}"/>
    <cellStyle name="Note 2 3 2 4 4 3 6" xfId="20982" xr:uid="{00000000-0005-0000-0000-0000F2510000}"/>
    <cellStyle name="Note 2 3 2 4 4 4" xfId="20983" xr:uid="{00000000-0005-0000-0000-0000F3510000}"/>
    <cellStyle name="Note 2 3 2 4 4 4 2" xfId="20984" xr:uid="{00000000-0005-0000-0000-0000F4510000}"/>
    <cellStyle name="Note 2 3 2 4 4 4 3" xfId="20985" xr:uid="{00000000-0005-0000-0000-0000F5510000}"/>
    <cellStyle name="Note 2 3 2 4 4 4 4" xfId="20986" xr:uid="{00000000-0005-0000-0000-0000F6510000}"/>
    <cellStyle name="Note 2 3 2 4 4 4 5" xfId="20987" xr:uid="{00000000-0005-0000-0000-0000F7510000}"/>
    <cellStyle name="Note 2 3 2 4 4 5" xfId="20988" xr:uid="{00000000-0005-0000-0000-0000F8510000}"/>
    <cellStyle name="Note 2 3 2 4 4 5 2" xfId="20989" xr:uid="{00000000-0005-0000-0000-0000F9510000}"/>
    <cellStyle name="Note 2 3 2 4 4 5 3" xfId="20990" xr:uid="{00000000-0005-0000-0000-0000FA510000}"/>
    <cellStyle name="Note 2 3 2 4 4 5 4" xfId="20991" xr:uid="{00000000-0005-0000-0000-0000FB510000}"/>
    <cellStyle name="Note 2 3 2 4 4 6" xfId="20992" xr:uid="{00000000-0005-0000-0000-0000FC510000}"/>
    <cellStyle name="Note 2 3 2 4 4 7" xfId="20993" xr:uid="{00000000-0005-0000-0000-0000FD510000}"/>
    <cellStyle name="Note 2 3 2 4 4 8" xfId="20994" xr:uid="{00000000-0005-0000-0000-0000FE510000}"/>
    <cellStyle name="Note 2 3 2 4 5" xfId="20995" xr:uid="{00000000-0005-0000-0000-0000FF510000}"/>
    <cellStyle name="Note 2 3 2 4 5 10" xfId="20996" xr:uid="{00000000-0005-0000-0000-000000520000}"/>
    <cellStyle name="Note 2 3 2 4 5 2" xfId="20997" xr:uid="{00000000-0005-0000-0000-000001520000}"/>
    <cellStyle name="Note 2 3 2 4 5 2 2" xfId="20998" xr:uid="{00000000-0005-0000-0000-000002520000}"/>
    <cellStyle name="Note 2 3 2 4 5 2 2 2" xfId="20999" xr:uid="{00000000-0005-0000-0000-000003520000}"/>
    <cellStyle name="Note 2 3 2 4 5 2 2 3" xfId="21000" xr:uid="{00000000-0005-0000-0000-000004520000}"/>
    <cellStyle name="Note 2 3 2 4 5 2 2 4" xfId="21001" xr:uid="{00000000-0005-0000-0000-000005520000}"/>
    <cellStyle name="Note 2 3 2 4 5 2 3" xfId="21002" xr:uid="{00000000-0005-0000-0000-000006520000}"/>
    <cellStyle name="Note 2 3 2 4 5 2 4" xfId="21003" xr:uid="{00000000-0005-0000-0000-000007520000}"/>
    <cellStyle name="Note 2 3 2 4 5 2 5" xfId="21004" xr:uid="{00000000-0005-0000-0000-000008520000}"/>
    <cellStyle name="Note 2 3 2 4 5 2 6" xfId="21005" xr:uid="{00000000-0005-0000-0000-000009520000}"/>
    <cellStyle name="Note 2 3 2 4 5 2 7" xfId="21006" xr:uid="{00000000-0005-0000-0000-00000A520000}"/>
    <cellStyle name="Note 2 3 2 4 5 3" xfId="21007" xr:uid="{00000000-0005-0000-0000-00000B520000}"/>
    <cellStyle name="Note 2 3 2 4 5 3 2" xfId="21008" xr:uid="{00000000-0005-0000-0000-00000C520000}"/>
    <cellStyle name="Note 2 3 2 4 5 3 2 2" xfId="21009" xr:uid="{00000000-0005-0000-0000-00000D520000}"/>
    <cellStyle name="Note 2 3 2 4 5 3 2 3" xfId="21010" xr:uid="{00000000-0005-0000-0000-00000E520000}"/>
    <cellStyle name="Note 2 3 2 4 5 3 2 4" xfId="21011" xr:uid="{00000000-0005-0000-0000-00000F520000}"/>
    <cellStyle name="Note 2 3 2 4 5 3 3" xfId="21012" xr:uid="{00000000-0005-0000-0000-000010520000}"/>
    <cellStyle name="Note 2 3 2 4 5 3 4" xfId="21013" xr:uid="{00000000-0005-0000-0000-000011520000}"/>
    <cellStyle name="Note 2 3 2 4 5 3 5" xfId="21014" xr:uid="{00000000-0005-0000-0000-000012520000}"/>
    <cellStyle name="Note 2 3 2 4 5 3 6" xfId="21015" xr:uid="{00000000-0005-0000-0000-000013520000}"/>
    <cellStyle name="Note 2 3 2 4 5 4" xfId="21016" xr:uid="{00000000-0005-0000-0000-000014520000}"/>
    <cellStyle name="Note 2 3 2 4 5 4 2" xfId="21017" xr:uid="{00000000-0005-0000-0000-000015520000}"/>
    <cellStyle name="Note 2 3 2 4 5 4 2 2" xfId="21018" xr:uid="{00000000-0005-0000-0000-000016520000}"/>
    <cellStyle name="Note 2 3 2 4 5 4 2 3" xfId="21019" xr:uid="{00000000-0005-0000-0000-000017520000}"/>
    <cellStyle name="Note 2 3 2 4 5 4 2 4" xfId="21020" xr:uid="{00000000-0005-0000-0000-000018520000}"/>
    <cellStyle name="Note 2 3 2 4 5 4 3" xfId="21021" xr:uid="{00000000-0005-0000-0000-000019520000}"/>
    <cellStyle name="Note 2 3 2 4 5 4 4" xfId="21022" xr:uid="{00000000-0005-0000-0000-00001A520000}"/>
    <cellStyle name="Note 2 3 2 4 5 4 5" xfId="21023" xr:uid="{00000000-0005-0000-0000-00001B520000}"/>
    <cellStyle name="Note 2 3 2 4 5 4 6" xfId="21024" xr:uid="{00000000-0005-0000-0000-00001C520000}"/>
    <cellStyle name="Note 2 3 2 4 5 5" xfId="21025" xr:uid="{00000000-0005-0000-0000-00001D520000}"/>
    <cellStyle name="Note 2 3 2 4 5 5 2" xfId="21026" xr:uid="{00000000-0005-0000-0000-00001E520000}"/>
    <cellStyle name="Note 2 3 2 4 5 5 3" xfId="21027" xr:uid="{00000000-0005-0000-0000-00001F520000}"/>
    <cellStyle name="Note 2 3 2 4 5 5 4" xfId="21028" xr:uid="{00000000-0005-0000-0000-000020520000}"/>
    <cellStyle name="Note 2 3 2 4 5 5 5" xfId="21029" xr:uid="{00000000-0005-0000-0000-000021520000}"/>
    <cellStyle name="Note 2 3 2 4 5 6" xfId="21030" xr:uid="{00000000-0005-0000-0000-000022520000}"/>
    <cellStyle name="Note 2 3 2 4 5 6 2" xfId="21031" xr:uid="{00000000-0005-0000-0000-000023520000}"/>
    <cellStyle name="Note 2 3 2 4 5 6 3" xfId="21032" xr:uid="{00000000-0005-0000-0000-000024520000}"/>
    <cellStyle name="Note 2 3 2 4 5 6 4" xfId="21033" xr:uid="{00000000-0005-0000-0000-000025520000}"/>
    <cellStyle name="Note 2 3 2 4 5 7" xfId="21034" xr:uid="{00000000-0005-0000-0000-000026520000}"/>
    <cellStyle name="Note 2 3 2 4 5 8" xfId="21035" xr:uid="{00000000-0005-0000-0000-000027520000}"/>
    <cellStyle name="Note 2 3 2 4 5 9" xfId="21036" xr:uid="{00000000-0005-0000-0000-000028520000}"/>
    <cellStyle name="Note 2 3 2 4 6" xfId="21037" xr:uid="{00000000-0005-0000-0000-000029520000}"/>
    <cellStyle name="Note 2 3 2 4 6 2" xfId="21038" xr:uid="{00000000-0005-0000-0000-00002A520000}"/>
    <cellStyle name="Note 2 3 2 4 6 2 2" xfId="21039" xr:uid="{00000000-0005-0000-0000-00002B520000}"/>
    <cellStyle name="Note 2 3 2 4 6 2 2 2" xfId="21040" xr:uid="{00000000-0005-0000-0000-00002C520000}"/>
    <cellStyle name="Note 2 3 2 4 6 2 2 3" xfId="21041" xr:uid="{00000000-0005-0000-0000-00002D520000}"/>
    <cellStyle name="Note 2 3 2 4 6 2 2 4" xfId="21042" xr:uid="{00000000-0005-0000-0000-00002E520000}"/>
    <cellStyle name="Note 2 3 2 4 6 2 3" xfId="21043" xr:uid="{00000000-0005-0000-0000-00002F520000}"/>
    <cellStyle name="Note 2 3 2 4 6 2 4" xfId="21044" xr:uid="{00000000-0005-0000-0000-000030520000}"/>
    <cellStyle name="Note 2 3 2 4 6 2 5" xfId="21045" xr:uid="{00000000-0005-0000-0000-000031520000}"/>
    <cellStyle name="Note 2 3 2 4 6 2 6" xfId="21046" xr:uid="{00000000-0005-0000-0000-000032520000}"/>
    <cellStyle name="Note 2 3 2 4 6 2 7" xfId="21047" xr:uid="{00000000-0005-0000-0000-000033520000}"/>
    <cellStyle name="Note 2 3 2 4 6 3" xfId="21048" xr:uid="{00000000-0005-0000-0000-000034520000}"/>
    <cellStyle name="Note 2 3 2 4 6 3 2" xfId="21049" xr:uid="{00000000-0005-0000-0000-000035520000}"/>
    <cellStyle name="Note 2 3 2 4 6 3 2 2" xfId="21050" xr:uid="{00000000-0005-0000-0000-000036520000}"/>
    <cellStyle name="Note 2 3 2 4 6 3 2 3" xfId="21051" xr:uid="{00000000-0005-0000-0000-000037520000}"/>
    <cellStyle name="Note 2 3 2 4 6 3 2 4" xfId="21052" xr:uid="{00000000-0005-0000-0000-000038520000}"/>
    <cellStyle name="Note 2 3 2 4 6 3 3" xfId="21053" xr:uid="{00000000-0005-0000-0000-000039520000}"/>
    <cellStyle name="Note 2 3 2 4 6 3 4" xfId="21054" xr:uid="{00000000-0005-0000-0000-00003A520000}"/>
    <cellStyle name="Note 2 3 2 4 6 3 5" xfId="21055" xr:uid="{00000000-0005-0000-0000-00003B520000}"/>
    <cellStyle name="Note 2 3 2 4 6 3 6" xfId="21056" xr:uid="{00000000-0005-0000-0000-00003C520000}"/>
    <cellStyle name="Note 2 3 2 4 6 4" xfId="21057" xr:uid="{00000000-0005-0000-0000-00003D520000}"/>
    <cellStyle name="Note 2 3 2 4 6 4 2" xfId="21058" xr:uid="{00000000-0005-0000-0000-00003E520000}"/>
    <cellStyle name="Note 2 3 2 4 6 4 3" xfId="21059" xr:uid="{00000000-0005-0000-0000-00003F520000}"/>
    <cellStyle name="Note 2 3 2 4 6 4 4" xfId="21060" xr:uid="{00000000-0005-0000-0000-000040520000}"/>
    <cellStyle name="Note 2 3 2 4 6 4 5" xfId="21061" xr:uid="{00000000-0005-0000-0000-000041520000}"/>
    <cellStyle name="Note 2 3 2 4 6 5" xfId="21062" xr:uid="{00000000-0005-0000-0000-000042520000}"/>
    <cellStyle name="Note 2 3 2 4 6 5 2" xfId="21063" xr:uid="{00000000-0005-0000-0000-000043520000}"/>
    <cellStyle name="Note 2 3 2 4 6 5 3" xfId="21064" xr:uid="{00000000-0005-0000-0000-000044520000}"/>
    <cellStyle name="Note 2 3 2 4 6 5 4" xfId="21065" xr:uid="{00000000-0005-0000-0000-000045520000}"/>
    <cellStyle name="Note 2 3 2 4 6 6" xfId="21066" xr:uid="{00000000-0005-0000-0000-000046520000}"/>
    <cellStyle name="Note 2 3 2 4 6 7" xfId="21067" xr:uid="{00000000-0005-0000-0000-000047520000}"/>
    <cellStyle name="Note 2 3 2 4 6 8" xfId="21068" xr:uid="{00000000-0005-0000-0000-000048520000}"/>
    <cellStyle name="Note 2 3 2 4 7" xfId="21069" xr:uid="{00000000-0005-0000-0000-000049520000}"/>
    <cellStyle name="Note 2 3 2 4 7 2" xfId="21070" xr:uid="{00000000-0005-0000-0000-00004A520000}"/>
    <cellStyle name="Note 2 3 2 4 7 2 2" xfId="21071" xr:uid="{00000000-0005-0000-0000-00004B520000}"/>
    <cellStyle name="Note 2 3 2 4 7 2 2 2" xfId="21072" xr:uid="{00000000-0005-0000-0000-00004C520000}"/>
    <cellStyle name="Note 2 3 2 4 7 2 2 3" xfId="21073" xr:uid="{00000000-0005-0000-0000-00004D520000}"/>
    <cellStyle name="Note 2 3 2 4 7 2 2 4" xfId="21074" xr:uid="{00000000-0005-0000-0000-00004E520000}"/>
    <cellStyle name="Note 2 3 2 4 7 2 3" xfId="21075" xr:uid="{00000000-0005-0000-0000-00004F520000}"/>
    <cellStyle name="Note 2 3 2 4 7 2 4" xfId="21076" xr:uid="{00000000-0005-0000-0000-000050520000}"/>
    <cellStyle name="Note 2 3 2 4 7 2 5" xfId="21077" xr:uid="{00000000-0005-0000-0000-000051520000}"/>
    <cellStyle name="Note 2 3 2 4 7 2 6" xfId="21078" xr:uid="{00000000-0005-0000-0000-000052520000}"/>
    <cellStyle name="Note 2 3 2 4 7 2 7" xfId="21079" xr:uid="{00000000-0005-0000-0000-000053520000}"/>
    <cellStyle name="Note 2 3 2 4 7 3" xfId="21080" xr:uid="{00000000-0005-0000-0000-000054520000}"/>
    <cellStyle name="Note 2 3 2 4 7 3 2" xfId="21081" xr:uid="{00000000-0005-0000-0000-000055520000}"/>
    <cellStyle name="Note 2 3 2 4 7 3 3" xfId="21082" xr:uid="{00000000-0005-0000-0000-000056520000}"/>
    <cellStyle name="Note 2 3 2 4 7 3 4" xfId="21083" xr:uid="{00000000-0005-0000-0000-000057520000}"/>
    <cellStyle name="Note 2 3 2 4 7 4" xfId="21084" xr:uid="{00000000-0005-0000-0000-000058520000}"/>
    <cellStyle name="Note 2 3 2 4 7 5" xfId="21085" xr:uid="{00000000-0005-0000-0000-000059520000}"/>
    <cellStyle name="Note 2 3 2 4 7 6" xfId="21086" xr:uid="{00000000-0005-0000-0000-00005A520000}"/>
    <cellStyle name="Note 2 3 2 4 7 7" xfId="21087" xr:uid="{00000000-0005-0000-0000-00005B520000}"/>
    <cellStyle name="Note 2 3 2 4 7 8" xfId="21088" xr:uid="{00000000-0005-0000-0000-00005C520000}"/>
    <cellStyle name="Note 2 3 2 4 8" xfId="21089" xr:uid="{00000000-0005-0000-0000-00005D520000}"/>
    <cellStyle name="Note 2 3 2 4 8 2" xfId="21090" xr:uid="{00000000-0005-0000-0000-00005E520000}"/>
    <cellStyle name="Note 2 3 2 4 8 2 2" xfId="21091" xr:uid="{00000000-0005-0000-0000-00005F520000}"/>
    <cellStyle name="Note 2 3 2 4 8 2 3" xfId="21092" xr:uid="{00000000-0005-0000-0000-000060520000}"/>
    <cellStyle name="Note 2 3 2 4 8 2 4" xfId="21093" xr:uid="{00000000-0005-0000-0000-000061520000}"/>
    <cellStyle name="Note 2 3 2 4 8 3" xfId="21094" xr:uid="{00000000-0005-0000-0000-000062520000}"/>
    <cellStyle name="Note 2 3 2 4 8 4" xfId="21095" xr:uid="{00000000-0005-0000-0000-000063520000}"/>
    <cellStyle name="Note 2 3 2 4 8 5" xfId="21096" xr:uid="{00000000-0005-0000-0000-000064520000}"/>
    <cellStyle name="Note 2 3 2 4 8 6" xfId="21097" xr:uid="{00000000-0005-0000-0000-000065520000}"/>
    <cellStyle name="Note 2 3 2 4 8 7" xfId="21098" xr:uid="{00000000-0005-0000-0000-000066520000}"/>
    <cellStyle name="Note 2 3 2 4 9" xfId="21099" xr:uid="{00000000-0005-0000-0000-000067520000}"/>
    <cellStyle name="Note 2 3 2 4 9 2" xfId="21100" xr:uid="{00000000-0005-0000-0000-000068520000}"/>
    <cellStyle name="Note 2 3 2 4 9 2 2" xfId="21101" xr:uid="{00000000-0005-0000-0000-000069520000}"/>
    <cellStyle name="Note 2 3 2 4 9 2 3" xfId="21102" xr:uid="{00000000-0005-0000-0000-00006A520000}"/>
    <cellStyle name="Note 2 3 2 4 9 2 4" xfId="21103" xr:uid="{00000000-0005-0000-0000-00006B520000}"/>
    <cellStyle name="Note 2 3 2 4 9 3" xfId="21104" xr:uid="{00000000-0005-0000-0000-00006C520000}"/>
    <cellStyle name="Note 2 3 2 4 9 4" xfId="21105" xr:uid="{00000000-0005-0000-0000-00006D520000}"/>
    <cellStyle name="Note 2 3 2 4 9 5" xfId="21106" xr:uid="{00000000-0005-0000-0000-00006E520000}"/>
    <cellStyle name="Note 2 3 2 4 9 6" xfId="21107" xr:uid="{00000000-0005-0000-0000-00006F520000}"/>
    <cellStyle name="Note 2 3 2 5" xfId="21108" xr:uid="{00000000-0005-0000-0000-000070520000}"/>
    <cellStyle name="Note 2 3 2 5 2" xfId="21109" xr:uid="{00000000-0005-0000-0000-000071520000}"/>
    <cellStyle name="Note 2 3 2 5 2 2" xfId="21110" xr:uid="{00000000-0005-0000-0000-000072520000}"/>
    <cellStyle name="Note 2 3 2 5 2 3" xfId="21111" xr:uid="{00000000-0005-0000-0000-000073520000}"/>
    <cellStyle name="Note 2 3 2 5 2 4" xfId="21112" xr:uid="{00000000-0005-0000-0000-000074520000}"/>
    <cellStyle name="Note 2 3 2 5 3" xfId="21113" xr:uid="{00000000-0005-0000-0000-000075520000}"/>
    <cellStyle name="Note 2 3 2 5 4" xfId="21114" xr:uid="{00000000-0005-0000-0000-000076520000}"/>
    <cellStyle name="Note 2 3 2 5 5" xfId="21115" xr:uid="{00000000-0005-0000-0000-000077520000}"/>
    <cellStyle name="Note 2 3 2 5 6" xfId="21116" xr:uid="{00000000-0005-0000-0000-000078520000}"/>
    <cellStyle name="Note 2 3 2 5 7" xfId="21117" xr:uid="{00000000-0005-0000-0000-000079520000}"/>
    <cellStyle name="Note 2 3 2 6" xfId="21118" xr:uid="{00000000-0005-0000-0000-00007A520000}"/>
    <cellStyle name="Note 2 3 2 6 2" xfId="21119" xr:uid="{00000000-0005-0000-0000-00007B520000}"/>
    <cellStyle name="Note 2 3 2 6 3" xfId="21120" xr:uid="{00000000-0005-0000-0000-00007C520000}"/>
    <cellStyle name="Note 2 3 2 6 4" xfId="21121" xr:uid="{00000000-0005-0000-0000-00007D520000}"/>
    <cellStyle name="Note 2 3 2 7" xfId="21122" xr:uid="{00000000-0005-0000-0000-00007E520000}"/>
    <cellStyle name="Note 2 3 2 8" xfId="21123" xr:uid="{00000000-0005-0000-0000-00007F520000}"/>
    <cellStyle name="Note 2 3 3" xfId="21124" xr:uid="{00000000-0005-0000-0000-000080520000}"/>
    <cellStyle name="Note 2 3 3 2" xfId="21125" xr:uid="{00000000-0005-0000-0000-000081520000}"/>
    <cellStyle name="Note 2 3 4" xfId="21126" xr:uid="{00000000-0005-0000-0000-000082520000}"/>
    <cellStyle name="Note 2 3 4 2" xfId="21127" xr:uid="{00000000-0005-0000-0000-000083520000}"/>
    <cellStyle name="Note 2 3 5" xfId="21128" xr:uid="{00000000-0005-0000-0000-000084520000}"/>
    <cellStyle name="Note 2 3 5 2" xfId="21129" xr:uid="{00000000-0005-0000-0000-000085520000}"/>
    <cellStyle name="Note 2 3 6" xfId="21130" xr:uid="{00000000-0005-0000-0000-000086520000}"/>
    <cellStyle name="Note 2 3 6 10" xfId="21131" xr:uid="{00000000-0005-0000-0000-000087520000}"/>
    <cellStyle name="Note 2 3 6 11" xfId="21132" xr:uid="{00000000-0005-0000-0000-000088520000}"/>
    <cellStyle name="Note 2 3 6 12" xfId="21133" xr:uid="{00000000-0005-0000-0000-000089520000}"/>
    <cellStyle name="Note 2 3 6 2" xfId="21134" xr:uid="{00000000-0005-0000-0000-00008A520000}"/>
    <cellStyle name="Note 2 3 6 2 2" xfId="21135" xr:uid="{00000000-0005-0000-0000-00008B520000}"/>
    <cellStyle name="Note 2 3 6 2 2 2" xfId="21136" xr:uid="{00000000-0005-0000-0000-00008C520000}"/>
    <cellStyle name="Note 2 3 6 2 2 2 2" xfId="21137" xr:uid="{00000000-0005-0000-0000-00008D520000}"/>
    <cellStyle name="Note 2 3 6 2 2 2 2 2" xfId="21138" xr:uid="{00000000-0005-0000-0000-00008E520000}"/>
    <cellStyle name="Note 2 3 6 2 2 2 2 3" xfId="21139" xr:uid="{00000000-0005-0000-0000-00008F520000}"/>
    <cellStyle name="Note 2 3 6 2 2 2 2 4" xfId="21140" xr:uid="{00000000-0005-0000-0000-000090520000}"/>
    <cellStyle name="Note 2 3 6 2 2 2 3" xfId="21141" xr:uid="{00000000-0005-0000-0000-000091520000}"/>
    <cellStyle name="Note 2 3 6 2 2 2 4" xfId="21142" xr:uid="{00000000-0005-0000-0000-000092520000}"/>
    <cellStyle name="Note 2 3 6 2 2 2 5" xfId="21143" xr:uid="{00000000-0005-0000-0000-000093520000}"/>
    <cellStyle name="Note 2 3 6 2 2 2 6" xfId="21144" xr:uid="{00000000-0005-0000-0000-000094520000}"/>
    <cellStyle name="Note 2 3 6 2 2 2 7" xfId="21145" xr:uid="{00000000-0005-0000-0000-000095520000}"/>
    <cellStyle name="Note 2 3 6 2 2 3" xfId="21146" xr:uid="{00000000-0005-0000-0000-000096520000}"/>
    <cellStyle name="Note 2 3 6 2 2 3 2" xfId="21147" xr:uid="{00000000-0005-0000-0000-000097520000}"/>
    <cellStyle name="Note 2 3 6 2 2 3 3" xfId="21148" xr:uid="{00000000-0005-0000-0000-000098520000}"/>
    <cellStyle name="Note 2 3 6 2 2 3 4" xfId="21149" xr:uid="{00000000-0005-0000-0000-000099520000}"/>
    <cellStyle name="Note 2 3 6 2 2 4" xfId="21150" xr:uid="{00000000-0005-0000-0000-00009A520000}"/>
    <cellStyle name="Note 2 3 6 2 2 5" xfId="21151" xr:uid="{00000000-0005-0000-0000-00009B520000}"/>
    <cellStyle name="Note 2 3 6 2 2 6" xfId="21152" xr:uid="{00000000-0005-0000-0000-00009C520000}"/>
    <cellStyle name="Note 2 3 6 2 2 7" xfId="21153" xr:uid="{00000000-0005-0000-0000-00009D520000}"/>
    <cellStyle name="Note 2 3 6 2 2 8" xfId="21154" xr:uid="{00000000-0005-0000-0000-00009E520000}"/>
    <cellStyle name="Note 2 3 6 2 3" xfId="21155" xr:uid="{00000000-0005-0000-0000-00009F520000}"/>
    <cellStyle name="Note 2 3 6 2 3 2" xfId="21156" xr:uid="{00000000-0005-0000-0000-0000A0520000}"/>
    <cellStyle name="Note 2 3 6 2 3 2 2" xfId="21157" xr:uid="{00000000-0005-0000-0000-0000A1520000}"/>
    <cellStyle name="Note 2 3 6 2 3 2 3" xfId="21158" xr:uid="{00000000-0005-0000-0000-0000A2520000}"/>
    <cellStyle name="Note 2 3 6 2 3 2 4" xfId="21159" xr:uid="{00000000-0005-0000-0000-0000A3520000}"/>
    <cellStyle name="Note 2 3 6 2 3 3" xfId="21160" xr:uid="{00000000-0005-0000-0000-0000A4520000}"/>
    <cellStyle name="Note 2 3 6 2 3 4" xfId="21161" xr:uid="{00000000-0005-0000-0000-0000A5520000}"/>
    <cellStyle name="Note 2 3 6 2 3 5" xfId="21162" xr:uid="{00000000-0005-0000-0000-0000A6520000}"/>
    <cellStyle name="Note 2 3 6 2 3 6" xfId="21163" xr:uid="{00000000-0005-0000-0000-0000A7520000}"/>
    <cellStyle name="Note 2 3 6 2 3 7" xfId="21164" xr:uid="{00000000-0005-0000-0000-0000A8520000}"/>
    <cellStyle name="Note 2 3 6 2 4" xfId="21165" xr:uid="{00000000-0005-0000-0000-0000A9520000}"/>
    <cellStyle name="Note 2 3 6 2 4 2" xfId="21166" xr:uid="{00000000-0005-0000-0000-0000AA520000}"/>
    <cellStyle name="Note 2 3 6 2 4 2 2" xfId="21167" xr:uid="{00000000-0005-0000-0000-0000AB520000}"/>
    <cellStyle name="Note 2 3 6 2 4 2 3" xfId="21168" xr:uid="{00000000-0005-0000-0000-0000AC520000}"/>
    <cellStyle name="Note 2 3 6 2 4 2 4" xfId="21169" xr:uid="{00000000-0005-0000-0000-0000AD520000}"/>
    <cellStyle name="Note 2 3 6 2 4 3" xfId="21170" xr:uid="{00000000-0005-0000-0000-0000AE520000}"/>
    <cellStyle name="Note 2 3 6 2 4 4" xfId="21171" xr:uid="{00000000-0005-0000-0000-0000AF520000}"/>
    <cellStyle name="Note 2 3 6 2 4 5" xfId="21172" xr:uid="{00000000-0005-0000-0000-0000B0520000}"/>
    <cellStyle name="Note 2 3 6 2 4 6" xfId="21173" xr:uid="{00000000-0005-0000-0000-0000B1520000}"/>
    <cellStyle name="Note 2 3 6 2 5" xfId="21174" xr:uid="{00000000-0005-0000-0000-0000B2520000}"/>
    <cellStyle name="Note 2 3 6 2 5 2" xfId="21175" xr:uid="{00000000-0005-0000-0000-0000B3520000}"/>
    <cellStyle name="Note 2 3 6 2 5 3" xfId="21176" xr:uid="{00000000-0005-0000-0000-0000B4520000}"/>
    <cellStyle name="Note 2 3 6 2 5 4" xfId="21177" xr:uid="{00000000-0005-0000-0000-0000B5520000}"/>
    <cellStyle name="Note 2 3 6 2 5 5" xfId="21178" xr:uid="{00000000-0005-0000-0000-0000B6520000}"/>
    <cellStyle name="Note 2 3 6 2 6" xfId="21179" xr:uid="{00000000-0005-0000-0000-0000B7520000}"/>
    <cellStyle name="Note 2 3 6 2 6 2" xfId="21180" xr:uid="{00000000-0005-0000-0000-0000B8520000}"/>
    <cellStyle name="Note 2 3 6 2 6 3" xfId="21181" xr:uid="{00000000-0005-0000-0000-0000B9520000}"/>
    <cellStyle name="Note 2 3 6 2 6 4" xfId="21182" xr:uid="{00000000-0005-0000-0000-0000BA520000}"/>
    <cellStyle name="Note 2 3 6 2 7" xfId="21183" xr:uid="{00000000-0005-0000-0000-0000BB520000}"/>
    <cellStyle name="Note 2 3 6 2 8" xfId="21184" xr:uid="{00000000-0005-0000-0000-0000BC520000}"/>
    <cellStyle name="Note 2 3 6 2 9" xfId="21185" xr:uid="{00000000-0005-0000-0000-0000BD520000}"/>
    <cellStyle name="Note 2 3 6 3" xfId="21186" xr:uid="{00000000-0005-0000-0000-0000BE520000}"/>
    <cellStyle name="Note 2 3 6 3 2" xfId="21187" xr:uid="{00000000-0005-0000-0000-0000BF520000}"/>
    <cellStyle name="Note 2 3 6 3 2 2" xfId="21188" xr:uid="{00000000-0005-0000-0000-0000C0520000}"/>
    <cellStyle name="Note 2 3 6 3 2 2 2" xfId="21189" xr:uid="{00000000-0005-0000-0000-0000C1520000}"/>
    <cellStyle name="Note 2 3 6 3 2 2 3" xfId="21190" xr:uid="{00000000-0005-0000-0000-0000C2520000}"/>
    <cellStyle name="Note 2 3 6 3 2 2 4" xfId="21191" xr:uid="{00000000-0005-0000-0000-0000C3520000}"/>
    <cellStyle name="Note 2 3 6 3 2 3" xfId="21192" xr:uid="{00000000-0005-0000-0000-0000C4520000}"/>
    <cellStyle name="Note 2 3 6 3 2 4" xfId="21193" xr:uid="{00000000-0005-0000-0000-0000C5520000}"/>
    <cellStyle name="Note 2 3 6 3 2 5" xfId="21194" xr:uid="{00000000-0005-0000-0000-0000C6520000}"/>
    <cellStyle name="Note 2 3 6 3 2 6" xfId="21195" xr:uid="{00000000-0005-0000-0000-0000C7520000}"/>
    <cellStyle name="Note 2 3 6 3 2 7" xfId="21196" xr:uid="{00000000-0005-0000-0000-0000C8520000}"/>
    <cellStyle name="Note 2 3 6 3 3" xfId="21197" xr:uid="{00000000-0005-0000-0000-0000C9520000}"/>
    <cellStyle name="Note 2 3 6 3 3 2" xfId="21198" xr:uid="{00000000-0005-0000-0000-0000CA520000}"/>
    <cellStyle name="Note 2 3 6 3 3 2 2" xfId="21199" xr:uid="{00000000-0005-0000-0000-0000CB520000}"/>
    <cellStyle name="Note 2 3 6 3 3 2 3" xfId="21200" xr:uid="{00000000-0005-0000-0000-0000CC520000}"/>
    <cellStyle name="Note 2 3 6 3 3 2 4" xfId="21201" xr:uid="{00000000-0005-0000-0000-0000CD520000}"/>
    <cellStyle name="Note 2 3 6 3 3 3" xfId="21202" xr:uid="{00000000-0005-0000-0000-0000CE520000}"/>
    <cellStyle name="Note 2 3 6 3 3 4" xfId="21203" xr:uid="{00000000-0005-0000-0000-0000CF520000}"/>
    <cellStyle name="Note 2 3 6 3 3 5" xfId="21204" xr:uid="{00000000-0005-0000-0000-0000D0520000}"/>
    <cellStyle name="Note 2 3 6 3 3 6" xfId="21205" xr:uid="{00000000-0005-0000-0000-0000D1520000}"/>
    <cellStyle name="Note 2 3 6 3 4" xfId="21206" xr:uid="{00000000-0005-0000-0000-0000D2520000}"/>
    <cellStyle name="Note 2 3 6 3 4 2" xfId="21207" xr:uid="{00000000-0005-0000-0000-0000D3520000}"/>
    <cellStyle name="Note 2 3 6 3 4 3" xfId="21208" xr:uid="{00000000-0005-0000-0000-0000D4520000}"/>
    <cellStyle name="Note 2 3 6 3 4 4" xfId="21209" xr:uid="{00000000-0005-0000-0000-0000D5520000}"/>
    <cellStyle name="Note 2 3 6 3 4 5" xfId="21210" xr:uid="{00000000-0005-0000-0000-0000D6520000}"/>
    <cellStyle name="Note 2 3 6 3 5" xfId="21211" xr:uid="{00000000-0005-0000-0000-0000D7520000}"/>
    <cellStyle name="Note 2 3 6 3 5 2" xfId="21212" xr:uid="{00000000-0005-0000-0000-0000D8520000}"/>
    <cellStyle name="Note 2 3 6 3 5 3" xfId="21213" xr:uid="{00000000-0005-0000-0000-0000D9520000}"/>
    <cellStyle name="Note 2 3 6 3 5 4" xfId="21214" xr:uid="{00000000-0005-0000-0000-0000DA520000}"/>
    <cellStyle name="Note 2 3 6 3 6" xfId="21215" xr:uid="{00000000-0005-0000-0000-0000DB520000}"/>
    <cellStyle name="Note 2 3 6 3 7" xfId="21216" xr:uid="{00000000-0005-0000-0000-0000DC520000}"/>
    <cellStyle name="Note 2 3 6 3 8" xfId="21217" xr:uid="{00000000-0005-0000-0000-0000DD520000}"/>
    <cellStyle name="Note 2 3 6 4" xfId="21218" xr:uid="{00000000-0005-0000-0000-0000DE520000}"/>
    <cellStyle name="Note 2 3 6 4 2" xfId="21219" xr:uid="{00000000-0005-0000-0000-0000DF520000}"/>
    <cellStyle name="Note 2 3 6 4 2 2" xfId="21220" xr:uid="{00000000-0005-0000-0000-0000E0520000}"/>
    <cellStyle name="Note 2 3 6 4 2 2 2" xfId="21221" xr:uid="{00000000-0005-0000-0000-0000E1520000}"/>
    <cellStyle name="Note 2 3 6 4 2 2 3" xfId="21222" xr:uid="{00000000-0005-0000-0000-0000E2520000}"/>
    <cellStyle name="Note 2 3 6 4 2 2 4" xfId="21223" xr:uid="{00000000-0005-0000-0000-0000E3520000}"/>
    <cellStyle name="Note 2 3 6 4 2 3" xfId="21224" xr:uid="{00000000-0005-0000-0000-0000E4520000}"/>
    <cellStyle name="Note 2 3 6 4 2 4" xfId="21225" xr:uid="{00000000-0005-0000-0000-0000E5520000}"/>
    <cellStyle name="Note 2 3 6 4 2 5" xfId="21226" xr:uid="{00000000-0005-0000-0000-0000E6520000}"/>
    <cellStyle name="Note 2 3 6 4 2 6" xfId="21227" xr:uid="{00000000-0005-0000-0000-0000E7520000}"/>
    <cellStyle name="Note 2 3 6 4 2 7" xfId="21228" xr:uid="{00000000-0005-0000-0000-0000E8520000}"/>
    <cellStyle name="Note 2 3 6 4 3" xfId="21229" xr:uid="{00000000-0005-0000-0000-0000E9520000}"/>
    <cellStyle name="Note 2 3 6 4 3 2" xfId="21230" xr:uid="{00000000-0005-0000-0000-0000EA520000}"/>
    <cellStyle name="Note 2 3 6 4 3 2 2" xfId="21231" xr:uid="{00000000-0005-0000-0000-0000EB520000}"/>
    <cellStyle name="Note 2 3 6 4 3 2 3" xfId="21232" xr:uid="{00000000-0005-0000-0000-0000EC520000}"/>
    <cellStyle name="Note 2 3 6 4 3 2 4" xfId="21233" xr:uid="{00000000-0005-0000-0000-0000ED520000}"/>
    <cellStyle name="Note 2 3 6 4 3 3" xfId="21234" xr:uid="{00000000-0005-0000-0000-0000EE520000}"/>
    <cellStyle name="Note 2 3 6 4 3 4" xfId="21235" xr:uid="{00000000-0005-0000-0000-0000EF520000}"/>
    <cellStyle name="Note 2 3 6 4 3 5" xfId="21236" xr:uid="{00000000-0005-0000-0000-0000F0520000}"/>
    <cellStyle name="Note 2 3 6 4 3 6" xfId="21237" xr:uid="{00000000-0005-0000-0000-0000F1520000}"/>
    <cellStyle name="Note 2 3 6 4 4" xfId="21238" xr:uid="{00000000-0005-0000-0000-0000F2520000}"/>
    <cellStyle name="Note 2 3 6 4 4 2" xfId="21239" xr:uid="{00000000-0005-0000-0000-0000F3520000}"/>
    <cellStyle name="Note 2 3 6 4 4 3" xfId="21240" xr:uid="{00000000-0005-0000-0000-0000F4520000}"/>
    <cellStyle name="Note 2 3 6 4 4 4" xfId="21241" xr:uid="{00000000-0005-0000-0000-0000F5520000}"/>
    <cellStyle name="Note 2 3 6 4 4 5" xfId="21242" xr:uid="{00000000-0005-0000-0000-0000F6520000}"/>
    <cellStyle name="Note 2 3 6 4 5" xfId="21243" xr:uid="{00000000-0005-0000-0000-0000F7520000}"/>
    <cellStyle name="Note 2 3 6 4 5 2" xfId="21244" xr:uid="{00000000-0005-0000-0000-0000F8520000}"/>
    <cellStyle name="Note 2 3 6 4 5 3" xfId="21245" xr:uid="{00000000-0005-0000-0000-0000F9520000}"/>
    <cellStyle name="Note 2 3 6 4 5 4" xfId="21246" xr:uid="{00000000-0005-0000-0000-0000FA520000}"/>
    <cellStyle name="Note 2 3 6 4 6" xfId="21247" xr:uid="{00000000-0005-0000-0000-0000FB520000}"/>
    <cellStyle name="Note 2 3 6 4 7" xfId="21248" xr:uid="{00000000-0005-0000-0000-0000FC520000}"/>
    <cellStyle name="Note 2 3 6 4 8" xfId="21249" xr:uid="{00000000-0005-0000-0000-0000FD520000}"/>
    <cellStyle name="Note 2 3 6 5" xfId="21250" xr:uid="{00000000-0005-0000-0000-0000FE520000}"/>
    <cellStyle name="Note 2 3 6 5 10" xfId="21251" xr:uid="{00000000-0005-0000-0000-0000FF520000}"/>
    <cellStyle name="Note 2 3 6 5 2" xfId="21252" xr:uid="{00000000-0005-0000-0000-000000530000}"/>
    <cellStyle name="Note 2 3 6 5 2 2" xfId="21253" xr:uid="{00000000-0005-0000-0000-000001530000}"/>
    <cellStyle name="Note 2 3 6 5 2 2 2" xfId="21254" xr:uid="{00000000-0005-0000-0000-000002530000}"/>
    <cellStyle name="Note 2 3 6 5 2 2 3" xfId="21255" xr:uid="{00000000-0005-0000-0000-000003530000}"/>
    <cellStyle name="Note 2 3 6 5 2 2 4" xfId="21256" xr:uid="{00000000-0005-0000-0000-000004530000}"/>
    <cellStyle name="Note 2 3 6 5 2 3" xfId="21257" xr:uid="{00000000-0005-0000-0000-000005530000}"/>
    <cellStyle name="Note 2 3 6 5 2 4" xfId="21258" xr:uid="{00000000-0005-0000-0000-000006530000}"/>
    <cellStyle name="Note 2 3 6 5 2 5" xfId="21259" xr:uid="{00000000-0005-0000-0000-000007530000}"/>
    <cellStyle name="Note 2 3 6 5 2 6" xfId="21260" xr:uid="{00000000-0005-0000-0000-000008530000}"/>
    <cellStyle name="Note 2 3 6 5 2 7" xfId="21261" xr:uid="{00000000-0005-0000-0000-000009530000}"/>
    <cellStyle name="Note 2 3 6 5 3" xfId="21262" xr:uid="{00000000-0005-0000-0000-00000A530000}"/>
    <cellStyle name="Note 2 3 6 5 3 2" xfId="21263" xr:uid="{00000000-0005-0000-0000-00000B530000}"/>
    <cellStyle name="Note 2 3 6 5 3 2 2" xfId="21264" xr:uid="{00000000-0005-0000-0000-00000C530000}"/>
    <cellStyle name="Note 2 3 6 5 3 2 3" xfId="21265" xr:uid="{00000000-0005-0000-0000-00000D530000}"/>
    <cellStyle name="Note 2 3 6 5 3 2 4" xfId="21266" xr:uid="{00000000-0005-0000-0000-00000E530000}"/>
    <cellStyle name="Note 2 3 6 5 3 3" xfId="21267" xr:uid="{00000000-0005-0000-0000-00000F530000}"/>
    <cellStyle name="Note 2 3 6 5 3 4" xfId="21268" xr:uid="{00000000-0005-0000-0000-000010530000}"/>
    <cellStyle name="Note 2 3 6 5 3 5" xfId="21269" xr:uid="{00000000-0005-0000-0000-000011530000}"/>
    <cellStyle name="Note 2 3 6 5 3 6" xfId="21270" xr:uid="{00000000-0005-0000-0000-000012530000}"/>
    <cellStyle name="Note 2 3 6 5 4" xfId="21271" xr:uid="{00000000-0005-0000-0000-000013530000}"/>
    <cellStyle name="Note 2 3 6 5 4 2" xfId="21272" xr:uid="{00000000-0005-0000-0000-000014530000}"/>
    <cellStyle name="Note 2 3 6 5 4 2 2" xfId="21273" xr:uid="{00000000-0005-0000-0000-000015530000}"/>
    <cellStyle name="Note 2 3 6 5 4 2 3" xfId="21274" xr:uid="{00000000-0005-0000-0000-000016530000}"/>
    <cellStyle name="Note 2 3 6 5 4 2 4" xfId="21275" xr:uid="{00000000-0005-0000-0000-000017530000}"/>
    <cellStyle name="Note 2 3 6 5 4 3" xfId="21276" xr:uid="{00000000-0005-0000-0000-000018530000}"/>
    <cellStyle name="Note 2 3 6 5 4 4" xfId="21277" xr:uid="{00000000-0005-0000-0000-000019530000}"/>
    <cellStyle name="Note 2 3 6 5 4 5" xfId="21278" xr:uid="{00000000-0005-0000-0000-00001A530000}"/>
    <cellStyle name="Note 2 3 6 5 4 6" xfId="21279" xr:uid="{00000000-0005-0000-0000-00001B530000}"/>
    <cellStyle name="Note 2 3 6 5 5" xfId="21280" xr:uid="{00000000-0005-0000-0000-00001C530000}"/>
    <cellStyle name="Note 2 3 6 5 5 2" xfId="21281" xr:uid="{00000000-0005-0000-0000-00001D530000}"/>
    <cellStyle name="Note 2 3 6 5 5 3" xfId="21282" xr:uid="{00000000-0005-0000-0000-00001E530000}"/>
    <cellStyle name="Note 2 3 6 5 5 4" xfId="21283" xr:uid="{00000000-0005-0000-0000-00001F530000}"/>
    <cellStyle name="Note 2 3 6 5 5 5" xfId="21284" xr:uid="{00000000-0005-0000-0000-000020530000}"/>
    <cellStyle name="Note 2 3 6 5 6" xfId="21285" xr:uid="{00000000-0005-0000-0000-000021530000}"/>
    <cellStyle name="Note 2 3 6 5 6 2" xfId="21286" xr:uid="{00000000-0005-0000-0000-000022530000}"/>
    <cellStyle name="Note 2 3 6 5 6 3" xfId="21287" xr:uid="{00000000-0005-0000-0000-000023530000}"/>
    <cellStyle name="Note 2 3 6 5 6 4" xfId="21288" xr:uid="{00000000-0005-0000-0000-000024530000}"/>
    <cellStyle name="Note 2 3 6 5 7" xfId="21289" xr:uid="{00000000-0005-0000-0000-000025530000}"/>
    <cellStyle name="Note 2 3 6 5 8" xfId="21290" xr:uid="{00000000-0005-0000-0000-000026530000}"/>
    <cellStyle name="Note 2 3 6 5 9" xfId="21291" xr:uid="{00000000-0005-0000-0000-000027530000}"/>
    <cellStyle name="Note 2 3 6 6" xfId="21292" xr:uid="{00000000-0005-0000-0000-000028530000}"/>
    <cellStyle name="Note 2 3 6 6 2" xfId="21293" xr:uid="{00000000-0005-0000-0000-000029530000}"/>
    <cellStyle name="Note 2 3 6 6 2 2" xfId="21294" xr:uid="{00000000-0005-0000-0000-00002A530000}"/>
    <cellStyle name="Note 2 3 6 6 2 2 2" xfId="21295" xr:uid="{00000000-0005-0000-0000-00002B530000}"/>
    <cellStyle name="Note 2 3 6 6 2 2 3" xfId="21296" xr:uid="{00000000-0005-0000-0000-00002C530000}"/>
    <cellStyle name="Note 2 3 6 6 2 2 4" xfId="21297" xr:uid="{00000000-0005-0000-0000-00002D530000}"/>
    <cellStyle name="Note 2 3 6 6 2 3" xfId="21298" xr:uid="{00000000-0005-0000-0000-00002E530000}"/>
    <cellStyle name="Note 2 3 6 6 2 4" xfId="21299" xr:uid="{00000000-0005-0000-0000-00002F530000}"/>
    <cellStyle name="Note 2 3 6 6 2 5" xfId="21300" xr:uid="{00000000-0005-0000-0000-000030530000}"/>
    <cellStyle name="Note 2 3 6 6 2 6" xfId="21301" xr:uid="{00000000-0005-0000-0000-000031530000}"/>
    <cellStyle name="Note 2 3 6 6 2 7" xfId="21302" xr:uid="{00000000-0005-0000-0000-000032530000}"/>
    <cellStyle name="Note 2 3 6 6 3" xfId="21303" xr:uid="{00000000-0005-0000-0000-000033530000}"/>
    <cellStyle name="Note 2 3 6 6 3 2" xfId="21304" xr:uid="{00000000-0005-0000-0000-000034530000}"/>
    <cellStyle name="Note 2 3 6 6 3 2 2" xfId="21305" xr:uid="{00000000-0005-0000-0000-000035530000}"/>
    <cellStyle name="Note 2 3 6 6 3 2 3" xfId="21306" xr:uid="{00000000-0005-0000-0000-000036530000}"/>
    <cellStyle name="Note 2 3 6 6 3 2 4" xfId="21307" xr:uid="{00000000-0005-0000-0000-000037530000}"/>
    <cellStyle name="Note 2 3 6 6 3 3" xfId="21308" xr:uid="{00000000-0005-0000-0000-000038530000}"/>
    <cellStyle name="Note 2 3 6 6 3 4" xfId="21309" xr:uid="{00000000-0005-0000-0000-000039530000}"/>
    <cellStyle name="Note 2 3 6 6 3 5" xfId="21310" xr:uid="{00000000-0005-0000-0000-00003A530000}"/>
    <cellStyle name="Note 2 3 6 6 3 6" xfId="21311" xr:uid="{00000000-0005-0000-0000-00003B530000}"/>
    <cellStyle name="Note 2 3 6 6 4" xfId="21312" xr:uid="{00000000-0005-0000-0000-00003C530000}"/>
    <cellStyle name="Note 2 3 6 6 4 2" xfId="21313" xr:uid="{00000000-0005-0000-0000-00003D530000}"/>
    <cellStyle name="Note 2 3 6 6 4 3" xfId="21314" xr:uid="{00000000-0005-0000-0000-00003E530000}"/>
    <cellStyle name="Note 2 3 6 6 4 4" xfId="21315" xr:uid="{00000000-0005-0000-0000-00003F530000}"/>
    <cellStyle name="Note 2 3 6 6 4 5" xfId="21316" xr:uid="{00000000-0005-0000-0000-000040530000}"/>
    <cellStyle name="Note 2 3 6 6 5" xfId="21317" xr:uid="{00000000-0005-0000-0000-000041530000}"/>
    <cellStyle name="Note 2 3 6 6 5 2" xfId="21318" xr:uid="{00000000-0005-0000-0000-000042530000}"/>
    <cellStyle name="Note 2 3 6 6 5 3" xfId="21319" xr:uid="{00000000-0005-0000-0000-000043530000}"/>
    <cellStyle name="Note 2 3 6 6 5 4" xfId="21320" xr:uid="{00000000-0005-0000-0000-000044530000}"/>
    <cellStyle name="Note 2 3 6 6 6" xfId="21321" xr:uid="{00000000-0005-0000-0000-000045530000}"/>
    <cellStyle name="Note 2 3 6 6 7" xfId="21322" xr:uid="{00000000-0005-0000-0000-000046530000}"/>
    <cellStyle name="Note 2 3 6 6 8" xfId="21323" xr:uid="{00000000-0005-0000-0000-000047530000}"/>
    <cellStyle name="Note 2 3 6 7" xfId="21324" xr:uid="{00000000-0005-0000-0000-000048530000}"/>
    <cellStyle name="Note 2 3 6 7 2" xfId="21325" xr:uid="{00000000-0005-0000-0000-000049530000}"/>
    <cellStyle name="Note 2 3 6 7 2 2" xfId="21326" xr:uid="{00000000-0005-0000-0000-00004A530000}"/>
    <cellStyle name="Note 2 3 6 7 2 2 2" xfId="21327" xr:uid="{00000000-0005-0000-0000-00004B530000}"/>
    <cellStyle name="Note 2 3 6 7 2 2 3" xfId="21328" xr:uid="{00000000-0005-0000-0000-00004C530000}"/>
    <cellStyle name="Note 2 3 6 7 2 2 4" xfId="21329" xr:uid="{00000000-0005-0000-0000-00004D530000}"/>
    <cellStyle name="Note 2 3 6 7 2 3" xfId="21330" xr:uid="{00000000-0005-0000-0000-00004E530000}"/>
    <cellStyle name="Note 2 3 6 7 2 4" xfId="21331" xr:uid="{00000000-0005-0000-0000-00004F530000}"/>
    <cellStyle name="Note 2 3 6 7 2 5" xfId="21332" xr:uid="{00000000-0005-0000-0000-000050530000}"/>
    <cellStyle name="Note 2 3 6 7 2 6" xfId="21333" xr:uid="{00000000-0005-0000-0000-000051530000}"/>
    <cellStyle name="Note 2 3 6 7 2 7" xfId="21334" xr:uid="{00000000-0005-0000-0000-000052530000}"/>
    <cellStyle name="Note 2 3 6 7 3" xfId="21335" xr:uid="{00000000-0005-0000-0000-000053530000}"/>
    <cellStyle name="Note 2 3 6 7 3 2" xfId="21336" xr:uid="{00000000-0005-0000-0000-000054530000}"/>
    <cellStyle name="Note 2 3 6 7 3 3" xfId="21337" xr:uid="{00000000-0005-0000-0000-000055530000}"/>
    <cellStyle name="Note 2 3 6 7 3 4" xfId="21338" xr:uid="{00000000-0005-0000-0000-000056530000}"/>
    <cellStyle name="Note 2 3 6 7 3 5" xfId="21339" xr:uid="{00000000-0005-0000-0000-000057530000}"/>
    <cellStyle name="Note 2 3 6 7 4" xfId="21340" xr:uid="{00000000-0005-0000-0000-000058530000}"/>
    <cellStyle name="Note 2 3 6 7 4 2" xfId="21341" xr:uid="{00000000-0005-0000-0000-000059530000}"/>
    <cellStyle name="Note 2 3 6 7 4 3" xfId="21342" xr:uid="{00000000-0005-0000-0000-00005A530000}"/>
    <cellStyle name="Note 2 3 6 7 4 4" xfId="21343" xr:uid="{00000000-0005-0000-0000-00005B530000}"/>
    <cellStyle name="Note 2 3 6 7 5" xfId="21344" xr:uid="{00000000-0005-0000-0000-00005C530000}"/>
    <cellStyle name="Note 2 3 6 7 6" xfId="21345" xr:uid="{00000000-0005-0000-0000-00005D530000}"/>
    <cellStyle name="Note 2 3 6 8" xfId="21346" xr:uid="{00000000-0005-0000-0000-00005E530000}"/>
    <cellStyle name="Note 2 3 6 8 2" xfId="21347" xr:uid="{00000000-0005-0000-0000-00005F530000}"/>
    <cellStyle name="Note 2 3 6 8 2 2" xfId="21348" xr:uid="{00000000-0005-0000-0000-000060530000}"/>
    <cellStyle name="Note 2 3 6 8 2 2 2" xfId="21349" xr:uid="{00000000-0005-0000-0000-000061530000}"/>
    <cellStyle name="Note 2 3 6 8 2 2 3" xfId="21350" xr:uid="{00000000-0005-0000-0000-000062530000}"/>
    <cellStyle name="Note 2 3 6 8 2 2 4" xfId="21351" xr:uid="{00000000-0005-0000-0000-000063530000}"/>
    <cellStyle name="Note 2 3 6 8 2 3" xfId="21352" xr:uid="{00000000-0005-0000-0000-000064530000}"/>
    <cellStyle name="Note 2 3 6 8 2 4" xfId="21353" xr:uid="{00000000-0005-0000-0000-000065530000}"/>
    <cellStyle name="Note 2 3 6 8 2 5" xfId="21354" xr:uid="{00000000-0005-0000-0000-000066530000}"/>
    <cellStyle name="Note 2 3 6 8 2 6" xfId="21355" xr:uid="{00000000-0005-0000-0000-000067530000}"/>
    <cellStyle name="Note 2 3 6 8 2 7" xfId="21356" xr:uid="{00000000-0005-0000-0000-000068530000}"/>
    <cellStyle name="Note 2 3 6 8 3" xfId="21357" xr:uid="{00000000-0005-0000-0000-000069530000}"/>
    <cellStyle name="Note 2 3 6 8 3 2" xfId="21358" xr:uid="{00000000-0005-0000-0000-00006A530000}"/>
    <cellStyle name="Note 2 3 6 8 3 3" xfId="21359" xr:uid="{00000000-0005-0000-0000-00006B530000}"/>
    <cellStyle name="Note 2 3 6 8 3 4" xfId="21360" xr:uid="{00000000-0005-0000-0000-00006C530000}"/>
    <cellStyle name="Note 2 3 6 8 4" xfId="21361" xr:uid="{00000000-0005-0000-0000-00006D530000}"/>
    <cellStyle name="Note 2 3 6 8 5" xfId="21362" xr:uid="{00000000-0005-0000-0000-00006E530000}"/>
    <cellStyle name="Note 2 3 6 8 6" xfId="21363" xr:uid="{00000000-0005-0000-0000-00006F530000}"/>
    <cellStyle name="Note 2 3 6 8 7" xfId="21364" xr:uid="{00000000-0005-0000-0000-000070530000}"/>
    <cellStyle name="Note 2 3 6 8 8" xfId="21365" xr:uid="{00000000-0005-0000-0000-000071530000}"/>
    <cellStyle name="Note 2 3 6 9" xfId="21366" xr:uid="{00000000-0005-0000-0000-000072530000}"/>
    <cellStyle name="Note 2 3 6 9 2" xfId="21367" xr:uid="{00000000-0005-0000-0000-000073530000}"/>
    <cellStyle name="Note 2 3 6 9 2 2" xfId="21368" xr:uid="{00000000-0005-0000-0000-000074530000}"/>
    <cellStyle name="Note 2 3 6 9 2 3" xfId="21369" xr:uid="{00000000-0005-0000-0000-000075530000}"/>
    <cellStyle name="Note 2 3 6 9 2 4" xfId="21370" xr:uid="{00000000-0005-0000-0000-000076530000}"/>
    <cellStyle name="Note 2 3 6 9 3" xfId="21371" xr:uid="{00000000-0005-0000-0000-000077530000}"/>
    <cellStyle name="Note 2 3 6 9 4" xfId="21372" xr:uid="{00000000-0005-0000-0000-000078530000}"/>
    <cellStyle name="Note 2 3 6 9 5" xfId="21373" xr:uid="{00000000-0005-0000-0000-000079530000}"/>
    <cellStyle name="Note 2 3 6 9 6" xfId="21374" xr:uid="{00000000-0005-0000-0000-00007A530000}"/>
    <cellStyle name="Note 2 3 7" xfId="21375" xr:uid="{00000000-0005-0000-0000-00007B530000}"/>
    <cellStyle name="Note 2 3 8" xfId="21376" xr:uid="{00000000-0005-0000-0000-00007C530000}"/>
    <cellStyle name="Note 2 4" xfId="21377" xr:uid="{00000000-0005-0000-0000-00007D530000}"/>
    <cellStyle name="Note 2 4 2" xfId="21378" xr:uid="{00000000-0005-0000-0000-00007E530000}"/>
    <cellStyle name="Note 2 4 2 2" xfId="21379" xr:uid="{00000000-0005-0000-0000-00007F530000}"/>
    <cellStyle name="Note 2 4 2 2 2" xfId="21380" xr:uid="{00000000-0005-0000-0000-000080530000}"/>
    <cellStyle name="Note 2 4 2 3" xfId="21381" xr:uid="{00000000-0005-0000-0000-000081530000}"/>
    <cellStyle name="Note 2 4 2 3 2" xfId="21382" xr:uid="{00000000-0005-0000-0000-000082530000}"/>
    <cellStyle name="Note 2 4 2 3 2 10" xfId="21383" xr:uid="{00000000-0005-0000-0000-000083530000}"/>
    <cellStyle name="Note 2 4 2 3 2 10 2" xfId="21384" xr:uid="{00000000-0005-0000-0000-000084530000}"/>
    <cellStyle name="Note 2 4 2 3 2 10 3" xfId="21385" xr:uid="{00000000-0005-0000-0000-000085530000}"/>
    <cellStyle name="Note 2 4 2 3 2 10 4" xfId="21386" xr:uid="{00000000-0005-0000-0000-000086530000}"/>
    <cellStyle name="Note 2 4 2 3 2 10 5" xfId="21387" xr:uid="{00000000-0005-0000-0000-000087530000}"/>
    <cellStyle name="Note 2 4 2 3 2 11" xfId="21388" xr:uid="{00000000-0005-0000-0000-000088530000}"/>
    <cellStyle name="Note 2 4 2 3 2 11 2" xfId="21389" xr:uid="{00000000-0005-0000-0000-000089530000}"/>
    <cellStyle name="Note 2 4 2 3 2 11 3" xfId="21390" xr:uid="{00000000-0005-0000-0000-00008A530000}"/>
    <cellStyle name="Note 2 4 2 3 2 11 4" xfId="21391" xr:uid="{00000000-0005-0000-0000-00008B530000}"/>
    <cellStyle name="Note 2 4 2 3 2 12" xfId="21392" xr:uid="{00000000-0005-0000-0000-00008C530000}"/>
    <cellStyle name="Note 2 4 2 3 2 13" xfId="21393" xr:uid="{00000000-0005-0000-0000-00008D530000}"/>
    <cellStyle name="Note 2 4 2 3 2 14" xfId="21394" xr:uid="{00000000-0005-0000-0000-00008E530000}"/>
    <cellStyle name="Note 2 4 2 3 2 2" xfId="21395" xr:uid="{00000000-0005-0000-0000-00008F530000}"/>
    <cellStyle name="Note 2 4 2 3 2 2 2" xfId="21396" xr:uid="{00000000-0005-0000-0000-000090530000}"/>
    <cellStyle name="Note 2 4 2 3 2 2 2 2" xfId="21397" xr:uid="{00000000-0005-0000-0000-000091530000}"/>
    <cellStyle name="Note 2 4 2 3 2 2 2 2 2" xfId="21398" xr:uid="{00000000-0005-0000-0000-000092530000}"/>
    <cellStyle name="Note 2 4 2 3 2 2 2 2 2 2" xfId="21399" xr:uid="{00000000-0005-0000-0000-000093530000}"/>
    <cellStyle name="Note 2 4 2 3 2 2 2 2 2 3" xfId="21400" xr:uid="{00000000-0005-0000-0000-000094530000}"/>
    <cellStyle name="Note 2 4 2 3 2 2 2 2 2 4" xfId="21401" xr:uid="{00000000-0005-0000-0000-000095530000}"/>
    <cellStyle name="Note 2 4 2 3 2 2 2 2 3" xfId="21402" xr:uid="{00000000-0005-0000-0000-000096530000}"/>
    <cellStyle name="Note 2 4 2 3 2 2 2 2 4" xfId="21403" xr:uid="{00000000-0005-0000-0000-000097530000}"/>
    <cellStyle name="Note 2 4 2 3 2 2 2 2 5" xfId="21404" xr:uid="{00000000-0005-0000-0000-000098530000}"/>
    <cellStyle name="Note 2 4 2 3 2 2 2 2 6" xfId="21405" xr:uid="{00000000-0005-0000-0000-000099530000}"/>
    <cellStyle name="Note 2 4 2 3 2 2 2 2 7" xfId="21406" xr:uid="{00000000-0005-0000-0000-00009A530000}"/>
    <cellStyle name="Note 2 4 2 3 2 2 2 3" xfId="21407" xr:uid="{00000000-0005-0000-0000-00009B530000}"/>
    <cellStyle name="Note 2 4 2 3 2 2 2 3 2" xfId="21408" xr:uid="{00000000-0005-0000-0000-00009C530000}"/>
    <cellStyle name="Note 2 4 2 3 2 2 2 3 3" xfId="21409" xr:uid="{00000000-0005-0000-0000-00009D530000}"/>
    <cellStyle name="Note 2 4 2 3 2 2 2 3 4" xfId="21410" xr:uid="{00000000-0005-0000-0000-00009E530000}"/>
    <cellStyle name="Note 2 4 2 3 2 2 2 4" xfId="21411" xr:uid="{00000000-0005-0000-0000-00009F530000}"/>
    <cellStyle name="Note 2 4 2 3 2 2 2 5" xfId="21412" xr:uid="{00000000-0005-0000-0000-0000A0530000}"/>
    <cellStyle name="Note 2 4 2 3 2 2 2 6" xfId="21413" xr:uid="{00000000-0005-0000-0000-0000A1530000}"/>
    <cellStyle name="Note 2 4 2 3 2 2 2 7" xfId="21414" xr:uid="{00000000-0005-0000-0000-0000A2530000}"/>
    <cellStyle name="Note 2 4 2 3 2 2 2 8" xfId="21415" xr:uid="{00000000-0005-0000-0000-0000A3530000}"/>
    <cellStyle name="Note 2 4 2 3 2 2 3" xfId="21416" xr:uid="{00000000-0005-0000-0000-0000A4530000}"/>
    <cellStyle name="Note 2 4 2 3 2 2 3 2" xfId="21417" xr:uid="{00000000-0005-0000-0000-0000A5530000}"/>
    <cellStyle name="Note 2 4 2 3 2 2 3 2 2" xfId="21418" xr:uid="{00000000-0005-0000-0000-0000A6530000}"/>
    <cellStyle name="Note 2 4 2 3 2 2 3 2 3" xfId="21419" xr:uid="{00000000-0005-0000-0000-0000A7530000}"/>
    <cellStyle name="Note 2 4 2 3 2 2 3 2 4" xfId="21420" xr:uid="{00000000-0005-0000-0000-0000A8530000}"/>
    <cellStyle name="Note 2 4 2 3 2 2 3 3" xfId="21421" xr:uid="{00000000-0005-0000-0000-0000A9530000}"/>
    <cellStyle name="Note 2 4 2 3 2 2 3 4" xfId="21422" xr:uid="{00000000-0005-0000-0000-0000AA530000}"/>
    <cellStyle name="Note 2 4 2 3 2 2 3 5" xfId="21423" xr:uid="{00000000-0005-0000-0000-0000AB530000}"/>
    <cellStyle name="Note 2 4 2 3 2 2 3 6" xfId="21424" xr:uid="{00000000-0005-0000-0000-0000AC530000}"/>
    <cellStyle name="Note 2 4 2 3 2 2 3 7" xfId="21425" xr:uid="{00000000-0005-0000-0000-0000AD530000}"/>
    <cellStyle name="Note 2 4 2 3 2 2 4" xfId="21426" xr:uid="{00000000-0005-0000-0000-0000AE530000}"/>
    <cellStyle name="Note 2 4 2 3 2 2 4 2" xfId="21427" xr:uid="{00000000-0005-0000-0000-0000AF530000}"/>
    <cellStyle name="Note 2 4 2 3 2 2 4 2 2" xfId="21428" xr:uid="{00000000-0005-0000-0000-0000B0530000}"/>
    <cellStyle name="Note 2 4 2 3 2 2 4 2 3" xfId="21429" xr:uid="{00000000-0005-0000-0000-0000B1530000}"/>
    <cellStyle name="Note 2 4 2 3 2 2 4 2 4" xfId="21430" xr:uid="{00000000-0005-0000-0000-0000B2530000}"/>
    <cellStyle name="Note 2 4 2 3 2 2 4 3" xfId="21431" xr:uid="{00000000-0005-0000-0000-0000B3530000}"/>
    <cellStyle name="Note 2 4 2 3 2 2 4 4" xfId="21432" xr:uid="{00000000-0005-0000-0000-0000B4530000}"/>
    <cellStyle name="Note 2 4 2 3 2 2 4 5" xfId="21433" xr:uid="{00000000-0005-0000-0000-0000B5530000}"/>
    <cellStyle name="Note 2 4 2 3 2 2 4 6" xfId="21434" xr:uid="{00000000-0005-0000-0000-0000B6530000}"/>
    <cellStyle name="Note 2 4 2 3 2 2 5" xfId="21435" xr:uid="{00000000-0005-0000-0000-0000B7530000}"/>
    <cellStyle name="Note 2 4 2 3 2 2 5 2" xfId="21436" xr:uid="{00000000-0005-0000-0000-0000B8530000}"/>
    <cellStyle name="Note 2 4 2 3 2 2 5 3" xfId="21437" xr:uid="{00000000-0005-0000-0000-0000B9530000}"/>
    <cellStyle name="Note 2 4 2 3 2 2 5 4" xfId="21438" xr:uid="{00000000-0005-0000-0000-0000BA530000}"/>
    <cellStyle name="Note 2 4 2 3 2 2 5 5" xfId="21439" xr:uid="{00000000-0005-0000-0000-0000BB530000}"/>
    <cellStyle name="Note 2 4 2 3 2 2 6" xfId="21440" xr:uid="{00000000-0005-0000-0000-0000BC530000}"/>
    <cellStyle name="Note 2 4 2 3 2 2 6 2" xfId="21441" xr:uid="{00000000-0005-0000-0000-0000BD530000}"/>
    <cellStyle name="Note 2 4 2 3 2 2 6 3" xfId="21442" xr:uid="{00000000-0005-0000-0000-0000BE530000}"/>
    <cellStyle name="Note 2 4 2 3 2 2 6 4" xfId="21443" xr:uid="{00000000-0005-0000-0000-0000BF530000}"/>
    <cellStyle name="Note 2 4 2 3 2 2 7" xfId="21444" xr:uid="{00000000-0005-0000-0000-0000C0530000}"/>
    <cellStyle name="Note 2 4 2 3 2 2 8" xfId="21445" xr:uid="{00000000-0005-0000-0000-0000C1530000}"/>
    <cellStyle name="Note 2 4 2 3 2 2 9" xfId="21446" xr:uid="{00000000-0005-0000-0000-0000C2530000}"/>
    <cellStyle name="Note 2 4 2 3 2 3" xfId="21447" xr:uid="{00000000-0005-0000-0000-0000C3530000}"/>
    <cellStyle name="Note 2 4 2 3 2 3 2" xfId="21448" xr:uid="{00000000-0005-0000-0000-0000C4530000}"/>
    <cellStyle name="Note 2 4 2 3 2 3 2 2" xfId="21449" xr:uid="{00000000-0005-0000-0000-0000C5530000}"/>
    <cellStyle name="Note 2 4 2 3 2 3 2 2 2" xfId="21450" xr:uid="{00000000-0005-0000-0000-0000C6530000}"/>
    <cellStyle name="Note 2 4 2 3 2 3 2 2 3" xfId="21451" xr:uid="{00000000-0005-0000-0000-0000C7530000}"/>
    <cellStyle name="Note 2 4 2 3 2 3 2 2 4" xfId="21452" xr:uid="{00000000-0005-0000-0000-0000C8530000}"/>
    <cellStyle name="Note 2 4 2 3 2 3 2 3" xfId="21453" xr:uid="{00000000-0005-0000-0000-0000C9530000}"/>
    <cellStyle name="Note 2 4 2 3 2 3 2 4" xfId="21454" xr:uid="{00000000-0005-0000-0000-0000CA530000}"/>
    <cellStyle name="Note 2 4 2 3 2 3 2 5" xfId="21455" xr:uid="{00000000-0005-0000-0000-0000CB530000}"/>
    <cellStyle name="Note 2 4 2 3 2 3 2 6" xfId="21456" xr:uid="{00000000-0005-0000-0000-0000CC530000}"/>
    <cellStyle name="Note 2 4 2 3 2 3 2 7" xfId="21457" xr:uid="{00000000-0005-0000-0000-0000CD530000}"/>
    <cellStyle name="Note 2 4 2 3 2 3 3" xfId="21458" xr:uid="{00000000-0005-0000-0000-0000CE530000}"/>
    <cellStyle name="Note 2 4 2 3 2 3 3 2" xfId="21459" xr:uid="{00000000-0005-0000-0000-0000CF530000}"/>
    <cellStyle name="Note 2 4 2 3 2 3 3 2 2" xfId="21460" xr:uid="{00000000-0005-0000-0000-0000D0530000}"/>
    <cellStyle name="Note 2 4 2 3 2 3 3 2 3" xfId="21461" xr:uid="{00000000-0005-0000-0000-0000D1530000}"/>
    <cellStyle name="Note 2 4 2 3 2 3 3 2 4" xfId="21462" xr:uid="{00000000-0005-0000-0000-0000D2530000}"/>
    <cellStyle name="Note 2 4 2 3 2 3 3 3" xfId="21463" xr:uid="{00000000-0005-0000-0000-0000D3530000}"/>
    <cellStyle name="Note 2 4 2 3 2 3 3 4" xfId="21464" xr:uid="{00000000-0005-0000-0000-0000D4530000}"/>
    <cellStyle name="Note 2 4 2 3 2 3 3 5" xfId="21465" xr:uid="{00000000-0005-0000-0000-0000D5530000}"/>
    <cellStyle name="Note 2 4 2 3 2 3 3 6" xfId="21466" xr:uid="{00000000-0005-0000-0000-0000D6530000}"/>
    <cellStyle name="Note 2 4 2 3 2 3 4" xfId="21467" xr:uid="{00000000-0005-0000-0000-0000D7530000}"/>
    <cellStyle name="Note 2 4 2 3 2 3 4 2" xfId="21468" xr:uid="{00000000-0005-0000-0000-0000D8530000}"/>
    <cellStyle name="Note 2 4 2 3 2 3 4 3" xfId="21469" xr:uid="{00000000-0005-0000-0000-0000D9530000}"/>
    <cellStyle name="Note 2 4 2 3 2 3 4 4" xfId="21470" xr:uid="{00000000-0005-0000-0000-0000DA530000}"/>
    <cellStyle name="Note 2 4 2 3 2 3 4 5" xfId="21471" xr:uid="{00000000-0005-0000-0000-0000DB530000}"/>
    <cellStyle name="Note 2 4 2 3 2 3 5" xfId="21472" xr:uid="{00000000-0005-0000-0000-0000DC530000}"/>
    <cellStyle name="Note 2 4 2 3 2 3 5 2" xfId="21473" xr:uid="{00000000-0005-0000-0000-0000DD530000}"/>
    <cellStyle name="Note 2 4 2 3 2 3 5 3" xfId="21474" xr:uid="{00000000-0005-0000-0000-0000DE530000}"/>
    <cellStyle name="Note 2 4 2 3 2 3 5 4" xfId="21475" xr:uid="{00000000-0005-0000-0000-0000DF530000}"/>
    <cellStyle name="Note 2 4 2 3 2 3 6" xfId="21476" xr:uid="{00000000-0005-0000-0000-0000E0530000}"/>
    <cellStyle name="Note 2 4 2 3 2 3 7" xfId="21477" xr:uid="{00000000-0005-0000-0000-0000E1530000}"/>
    <cellStyle name="Note 2 4 2 3 2 3 8" xfId="21478" xr:uid="{00000000-0005-0000-0000-0000E2530000}"/>
    <cellStyle name="Note 2 4 2 3 2 4" xfId="21479" xr:uid="{00000000-0005-0000-0000-0000E3530000}"/>
    <cellStyle name="Note 2 4 2 3 2 4 2" xfId="21480" xr:uid="{00000000-0005-0000-0000-0000E4530000}"/>
    <cellStyle name="Note 2 4 2 3 2 4 2 2" xfId="21481" xr:uid="{00000000-0005-0000-0000-0000E5530000}"/>
    <cellStyle name="Note 2 4 2 3 2 4 2 2 2" xfId="21482" xr:uid="{00000000-0005-0000-0000-0000E6530000}"/>
    <cellStyle name="Note 2 4 2 3 2 4 2 2 3" xfId="21483" xr:uid="{00000000-0005-0000-0000-0000E7530000}"/>
    <cellStyle name="Note 2 4 2 3 2 4 2 2 4" xfId="21484" xr:uid="{00000000-0005-0000-0000-0000E8530000}"/>
    <cellStyle name="Note 2 4 2 3 2 4 2 3" xfId="21485" xr:uid="{00000000-0005-0000-0000-0000E9530000}"/>
    <cellStyle name="Note 2 4 2 3 2 4 2 4" xfId="21486" xr:uid="{00000000-0005-0000-0000-0000EA530000}"/>
    <cellStyle name="Note 2 4 2 3 2 4 2 5" xfId="21487" xr:uid="{00000000-0005-0000-0000-0000EB530000}"/>
    <cellStyle name="Note 2 4 2 3 2 4 2 6" xfId="21488" xr:uid="{00000000-0005-0000-0000-0000EC530000}"/>
    <cellStyle name="Note 2 4 2 3 2 4 2 7" xfId="21489" xr:uid="{00000000-0005-0000-0000-0000ED530000}"/>
    <cellStyle name="Note 2 4 2 3 2 4 3" xfId="21490" xr:uid="{00000000-0005-0000-0000-0000EE530000}"/>
    <cellStyle name="Note 2 4 2 3 2 4 3 2" xfId="21491" xr:uid="{00000000-0005-0000-0000-0000EF530000}"/>
    <cellStyle name="Note 2 4 2 3 2 4 3 2 2" xfId="21492" xr:uid="{00000000-0005-0000-0000-0000F0530000}"/>
    <cellStyle name="Note 2 4 2 3 2 4 3 2 3" xfId="21493" xr:uid="{00000000-0005-0000-0000-0000F1530000}"/>
    <cellStyle name="Note 2 4 2 3 2 4 3 2 4" xfId="21494" xr:uid="{00000000-0005-0000-0000-0000F2530000}"/>
    <cellStyle name="Note 2 4 2 3 2 4 3 3" xfId="21495" xr:uid="{00000000-0005-0000-0000-0000F3530000}"/>
    <cellStyle name="Note 2 4 2 3 2 4 3 4" xfId="21496" xr:uid="{00000000-0005-0000-0000-0000F4530000}"/>
    <cellStyle name="Note 2 4 2 3 2 4 3 5" xfId="21497" xr:uid="{00000000-0005-0000-0000-0000F5530000}"/>
    <cellStyle name="Note 2 4 2 3 2 4 3 6" xfId="21498" xr:uid="{00000000-0005-0000-0000-0000F6530000}"/>
    <cellStyle name="Note 2 4 2 3 2 4 4" xfId="21499" xr:uid="{00000000-0005-0000-0000-0000F7530000}"/>
    <cellStyle name="Note 2 4 2 3 2 4 4 2" xfId="21500" xr:uid="{00000000-0005-0000-0000-0000F8530000}"/>
    <cellStyle name="Note 2 4 2 3 2 4 4 3" xfId="21501" xr:uid="{00000000-0005-0000-0000-0000F9530000}"/>
    <cellStyle name="Note 2 4 2 3 2 4 4 4" xfId="21502" xr:uid="{00000000-0005-0000-0000-0000FA530000}"/>
    <cellStyle name="Note 2 4 2 3 2 4 4 5" xfId="21503" xr:uid="{00000000-0005-0000-0000-0000FB530000}"/>
    <cellStyle name="Note 2 4 2 3 2 4 5" xfId="21504" xr:uid="{00000000-0005-0000-0000-0000FC530000}"/>
    <cellStyle name="Note 2 4 2 3 2 4 5 2" xfId="21505" xr:uid="{00000000-0005-0000-0000-0000FD530000}"/>
    <cellStyle name="Note 2 4 2 3 2 4 5 3" xfId="21506" xr:uid="{00000000-0005-0000-0000-0000FE530000}"/>
    <cellStyle name="Note 2 4 2 3 2 4 5 4" xfId="21507" xr:uid="{00000000-0005-0000-0000-0000FF530000}"/>
    <cellStyle name="Note 2 4 2 3 2 4 6" xfId="21508" xr:uid="{00000000-0005-0000-0000-000000540000}"/>
    <cellStyle name="Note 2 4 2 3 2 4 7" xfId="21509" xr:uid="{00000000-0005-0000-0000-000001540000}"/>
    <cellStyle name="Note 2 4 2 3 2 4 8" xfId="21510" xr:uid="{00000000-0005-0000-0000-000002540000}"/>
    <cellStyle name="Note 2 4 2 3 2 5" xfId="21511" xr:uid="{00000000-0005-0000-0000-000003540000}"/>
    <cellStyle name="Note 2 4 2 3 2 5 10" xfId="21512" xr:uid="{00000000-0005-0000-0000-000004540000}"/>
    <cellStyle name="Note 2 4 2 3 2 5 2" xfId="21513" xr:uid="{00000000-0005-0000-0000-000005540000}"/>
    <cellStyle name="Note 2 4 2 3 2 5 2 2" xfId="21514" xr:uid="{00000000-0005-0000-0000-000006540000}"/>
    <cellStyle name="Note 2 4 2 3 2 5 2 2 2" xfId="21515" xr:uid="{00000000-0005-0000-0000-000007540000}"/>
    <cellStyle name="Note 2 4 2 3 2 5 2 2 3" xfId="21516" xr:uid="{00000000-0005-0000-0000-000008540000}"/>
    <cellStyle name="Note 2 4 2 3 2 5 2 2 4" xfId="21517" xr:uid="{00000000-0005-0000-0000-000009540000}"/>
    <cellStyle name="Note 2 4 2 3 2 5 2 3" xfId="21518" xr:uid="{00000000-0005-0000-0000-00000A540000}"/>
    <cellStyle name="Note 2 4 2 3 2 5 2 4" xfId="21519" xr:uid="{00000000-0005-0000-0000-00000B540000}"/>
    <cellStyle name="Note 2 4 2 3 2 5 2 5" xfId="21520" xr:uid="{00000000-0005-0000-0000-00000C540000}"/>
    <cellStyle name="Note 2 4 2 3 2 5 2 6" xfId="21521" xr:uid="{00000000-0005-0000-0000-00000D540000}"/>
    <cellStyle name="Note 2 4 2 3 2 5 2 7" xfId="21522" xr:uid="{00000000-0005-0000-0000-00000E540000}"/>
    <cellStyle name="Note 2 4 2 3 2 5 3" xfId="21523" xr:uid="{00000000-0005-0000-0000-00000F540000}"/>
    <cellStyle name="Note 2 4 2 3 2 5 3 2" xfId="21524" xr:uid="{00000000-0005-0000-0000-000010540000}"/>
    <cellStyle name="Note 2 4 2 3 2 5 3 2 2" xfId="21525" xr:uid="{00000000-0005-0000-0000-000011540000}"/>
    <cellStyle name="Note 2 4 2 3 2 5 3 2 3" xfId="21526" xr:uid="{00000000-0005-0000-0000-000012540000}"/>
    <cellStyle name="Note 2 4 2 3 2 5 3 2 4" xfId="21527" xr:uid="{00000000-0005-0000-0000-000013540000}"/>
    <cellStyle name="Note 2 4 2 3 2 5 3 3" xfId="21528" xr:uid="{00000000-0005-0000-0000-000014540000}"/>
    <cellStyle name="Note 2 4 2 3 2 5 3 4" xfId="21529" xr:uid="{00000000-0005-0000-0000-000015540000}"/>
    <cellStyle name="Note 2 4 2 3 2 5 3 5" xfId="21530" xr:uid="{00000000-0005-0000-0000-000016540000}"/>
    <cellStyle name="Note 2 4 2 3 2 5 3 6" xfId="21531" xr:uid="{00000000-0005-0000-0000-000017540000}"/>
    <cellStyle name="Note 2 4 2 3 2 5 4" xfId="21532" xr:uid="{00000000-0005-0000-0000-000018540000}"/>
    <cellStyle name="Note 2 4 2 3 2 5 4 2" xfId="21533" xr:uid="{00000000-0005-0000-0000-000019540000}"/>
    <cellStyle name="Note 2 4 2 3 2 5 4 2 2" xfId="21534" xr:uid="{00000000-0005-0000-0000-00001A540000}"/>
    <cellStyle name="Note 2 4 2 3 2 5 4 2 3" xfId="21535" xr:uid="{00000000-0005-0000-0000-00001B540000}"/>
    <cellStyle name="Note 2 4 2 3 2 5 4 2 4" xfId="21536" xr:uid="{00000000-0005-0000-0000-00001C540000}"/>
    <cellStyle name="Note 2 4 2 3 2 5 4 3" xfId="21537" xr:uid="{00000000-0005-0000-0000-00001D540000}"/>
    <cellStyle name="Note 2 4 2 3 2 5 4 4" xfId="21538" xr:uid="{00000000-0005-0000-0000-00001E540000}"/>
    <cellStyle name="Note 2 4 2 3 2 5 4 5" xfId="21539" xr:uid="{00000000-0005-0000-0000-00001F540000}"/>
    <cellStyle name="Note 2 4 2 3 2 5 4 6" xfId="21540" xr:uid="{00000000-0005-0000-0000-000020540000}"/>
    <cellStyle name="Note 2 4 2 3 2 5 5" xfId="21541" xr:uid="{00000000-0005-0000-0000-000021540000}"/>
    <cellStyle name="Note 2 4 2 3 2 5 5 2" xfId="21542" xr:uid="{00000000-0005-0000-0000-000022540000}"/>
    <cellStyle name="Note 2 4 2 3 2 5 5 3" xfId="21543" xr:uid="{00000000-0005-0000-0000-000023540000}"/>
    <cellStyle name="Note 2 4 2 3 2 5 5 4" xfId="21544" xr:uid="{00000000-0005-0000-0000-000024540000}"/>
    <cellStyle name="Note 2 4 2 3 2 5 5 5" xfId="21545" xr:uid="{00000000-0005-0000-0000-000025540000}"/>
    <cellStyle name="Note 2 4 2 3 2 5 6" xfId="21546" xr:uid="{00000000-0005-0000-0000-000026540000}"/>
    <cellStyle name="Note 2 4 2 3 2 5 6 2" xfId="21547" xr:uid="{00000000-0005-0000-0000-000027540000}"/>
    <cellStyle name="Note 2 4 2 3 2 5 6 3" xfId="21548" xr:uid="{00000000-0005-0000-0000-000028540000}"/>
    <cellStyle name="Note 2 4 2 3 2 5 6 4" xfId="21549" xr:uid="{00000000-0005-0000-0000-000029540000}"/>
    <cellStyle name="Note 2 4 2 3 2 5 7" xfId="21550" xr:uid="{00000000-0005-0000-0000-00002A540000}"/>
    <cellStyle name="Note 2 4 2 3 2 5 8" xfId="21551" xr:uid="{00000000-0005-0000-0000-00002B540000}"/>
    <cellStyle name="Note 2 4 2 3 2 5 9" xfId="21552" xr:uid="{00000000-0005-0000-0000-00002C540000}"/>
    <cellStyle name="Note 2 4 2 3 2 6" xfId="21553" xr:uid="{00000000-0005-0000-0000-00002D540000}"/>
    <cellStyle name="Note 2 4 2 3 2 6 2" xfId="21554" xr:uid="{00000000-0005-0000-0000-00002E540000}"/>
    <cellStyle name="Note 2 4 2 3 2 6 2 2" xfId="21555" xr:uid="{00000000-0005-0000-0000-00002F540000}"/>
    <cellStyle name="Note 2 4 2 3 2 6 2 2 2" xfId="21556" xr:uid="{00000000-0005-0000-0000-000030540000}"/>
    <cellStyle name="Note 2 4 2 3 2 6 2 2 3" xfId="21557" xr:uid="{00000000-0005-0000-0000-000031540000}"/>
    <cellStyle name="Note 2 4 2 3 2 6 2 2 4" xfId="21558" xr:uid="{00000000-0005-0000-0000-000032540000}"/>
    <cellStyle name="Note 2 4 2 3 2 6 2 3" xfId="21559" xr:uid="{00000000-0005-0000-0000-000033540000}"/>
    <cellStyle name="Note 2 4 2 3 2 6 2 4" xfId="21560" xr:uid="{00000000-0005-0000-0000-000034540000}"/>
    <cellStyle name="Note 2 4 2 3 2 6 2 5" xfId="21561" xr:uid="{00000000-0005-0000-0000-000035540000}"/>
    <cellStyle name="Note 2 4 2 3 2 6 2 6" xfId="21562" xr:uid="{00000000-0005-0000-0000-000036540000}"/>
    <cellStyle name="Note 2 4 2 3 2 6 2 7" xfId="21563" xr:uid="{00000000-0005-0000-0000-000037540000}"/>
    <cellStyle name="Note 2 4 2 3 2 6 3" xfId="21564" xr:uid="{00000000-0005-0000-0000-000038540000}"/>
    <cellStyle name="Note 2 4 2 3 2 6 3 2" xfId="21565" xr:uid="{00000000-0005-0000-0000-000039540000}"/>
    <cellStyle name="Note 2 4 2 3 2 6 3 2 2" xfId="21566" xr:uid="{00000000-0005-0000-0000-00003A540000}"/>
    <cellStyle name="Note 2 4 2 3 2 6 3 2 3" xfId="21567" xr:uid="{00000000-0005-0000-0000-00003B540000}"/>
    <cellStyle name="Note 2 4 2 3 2 6 3 2 4" xfId="21568" xr:uid="{00000000-0005-0000-0000-00003C540000}"/>
    <cellStyle name="Note 2 4 2 3 2 6 3 3" xfId="21569" xr:uid="{00000000-0005-0000-0000-00003D540000}"/>
    <cellStyle name="Note 2 4 2 3 2 6 3 4" xfId="21570" xr:uid="{00000000-0005-0000-0000-00003E540000}"/>
    <cellStyle name="Note 2 4 2 3 2 6 3 5" xfId="21571" xr:uid="{00000000-0005-0000-0000-00003F540000}"/>
    <cellStyle name="Note 2 4 2 3 2 6 3 6" xfId="21572" xr:uid="{00000000-0005-0000-0000-000040540000}"/>
    <cellStyle name="Note 2 4 2 3 2 6 4" xfId="21573" xr:uid="{00000000-0005-0000-0000-000041540000}"/>
    <cellStyle name="Note 2 4 2 3 2 6 4 2" xfId="21574" xr:uid="{00000000-0005-0000-0000-000042540000}"/>
    <cellStyle name="Note 2 4 2 3 2 6 4 3" xfId="21575" xr:uid="{00000000-0005-0000-0000-000043540000}"/>
    <cellStyle name="Note 2 4 2 3 2 6 4 4" xfId="21576" xr:uid="{00000000-0005-0000-0000-000044540000}"/>
    <cellStyle name="Note 2 4 2 3 2 6 4 5" xfId="21577" xr:uid="{00000000-0005-0000-0000-000045540000}"/>
    <cellStyle name="Note 2 4 2 3 2 6 5" xfId="21578" xr:uid="{00000000-0005-0000-0000-000046540000}"/>
    <cellStyle name="Note 2 4 2 3 2 6 5 2" xfId="21579" xr:uid="{00000000-0005-0000-0000-000047540000}"/>
    <cellStyle name="Note 2 4 2 3 2 6 5 3" xfId="21580" xr:uid="{00000000-0005-0000-0000-000048540000}"/>
    <cellStyle name="Note 2 4 2 3 2 6 5 4" xfId="21581" xr:uid="{00000000-0005-0000-0000-000049540000}"/>
    <cellStyle name="Note 2 4 2 3 2 6 6" xfId="21582" xr:uid="{00000000-0005-0000-0000-00004A540000}"/>
    <cellStyle name="Note 2 4 2 3 2 6 7" xfId="21583" xr:uid="{00000000-0005-0000-0000-00004B540000}"/>
    <cellStyle name="Note 2 4 2 3 2 6 8" xfId="21584" xr:uid="{00000000-0005-0000-0000-00004C540000}"/>
    <cellStyle name="Note 2 4 2 3 2 7" xfId="21585" xr:uid="{00000000-0005-0000-0000-00004D540000}"/>
    <cellStyle name="Note 2 4 2 3 2 7 2" xfId="21586" xr:uid="{00000000-0005-0000-0000-00004E540000}"/>
    <cellStyle name="Note 2 4 2 3 2 7 2 2" xfId="21587" xr:uid="{00000000-0005-0000-0000-00004F540000}"/>
    <cellStyle name="Note 2 4 2 3 2 7 2 2 2" xfId="21588" xr:uid="{00000000-0005-0000-0000-000050540000}"/>
    <cellStyle name="Note 2 4 2 3 2 7 2 2 3" xfId="21589" xr:uid="{00000000-0005-0000-0000-000051540000}"/>
    <cellStyle name="Note 2 4 2 3 2 7 2 2 4" xfId="21590" xr:uid="{00000000-0005-0000-0000-000052540000}"/>
    <cellStyle name="Note 2 4 2 3 2 7 2 3" xfId="21591" xr:uid="{00000000-0005-0000-0000-000053540000}"/>
    <cellStyle name="Note 2 4 2 3 2 7 2 4" xfId="21592" xr:uid="{00000000-0005-0000-0000-000054540000}"/>
    <cellStyle name="Note 2 4 2 3 2 7 2 5" xfId="21593" xr:uid="{00000000-0005-0000-0000-000055540000}"/>
    <cellStyle name="Note 2 4 2 3 2 7 2 6" xfId="21594" xr:uid="{00000000-0005-0000-0000-000056540000}"/>
    <cellStyle name="Note 2 4 2 3 2 7 2 7" xfId="21595" xr:uid="{00000000-0005-0000-0000-000057540000}"/>
    <cellStyle name="Note 2 4 2 3 2 7 3" xfId="21596" xr:uid="{00000000-0005-0000-0000-000058540000}"/>
    <cellStyle name="Note 2 4 2 3 2 7 3 2" xfId="21597" xr:uid="{00000000-0005-0000-0000-000059540000}"/>
    <cellStyle name="Note 2 4 2 3 2 7 3 3" xfId="21598" xr:uid="{00000000-0005-0000-0000-00005A540000}"/>
    <cellStyle name="Note 2 4 2 3 2 7 3 4" xfId="21599" xr:uid="{00000000-0005-0000-0000-00005B540000}"/>
    <cellStyle name="Note 2 4 2 3 2 7 4" xfId="21600" xr:uid="{00000000-0005-0000-0000-00005C540000}"/>
    <cellStyle name="Note 2 4 2 3 2 7 5" xfId="21601" xr:uid="{00000000-0005-0000-0000-00005D540000}"/>
    <cellStyle name="Note 2 4 2 3 2 7 6" xfId="21602" xr:uid="{00000000-0005-0000-0000-00005E540000}"/>
    <cellStyle name="Note 2 4 2 3 2 7 7" xfId="21603" xr:uid="{00000000-0005-0000-0000-00005F540000}"/>
    <cellStyle name="Note 2 4 2 3 2 7 8" xfId="21604" xr:uid="{00000000-0005-0000-0000-000060540000}"/>
    <cellStyle name="Note 2 4 2 3 2 8" xfId="21605" xr:uid="{00000000-0005-0000-0000-000061540000}"/>
    <cellStyle name="Note 2 4 2 3 2 8 2" xfId="21606" xr:uid="{00000000-0005-0000-0000-000062540000}"/>
    <cellStyle name="Note 2 4 2 3 2 8 2 2" xfId="21607" xr:uid="{00000000-0005-0000-0000-000063540000}"/>
    <cellStyle name="Note 2 4 2 3 2 8 2 3" xfId="21608" xr:uid="{00000000-0005-0000-0000-000064540000}"/>
    <cellStyle name="Note 2 4 2 3 2 8 2 4" xfId="21609" xr:uid="{00000000-0005-0000-0000-000065540000}"/>
    <cellStyle name="Note 2 4 2 3 2 8 3" xfId="21610" xr:uid="{00000000-0005-0000-0000-000066540000}"/>
    <cellStyle name="Note 2 4 2 3 2 8 4" xfId="21611" xr:uid="{00000000-0005-0000-0000-000067540000}"/>
    <cellStyle name="Note 2 4 2 3 2 8 5" xfId="21612" xr:uid="{00000000-0005-0000-0000-000068540000}"/>
    <cellStyle name="Note 2 4 2 3 2 8 6" xfId="21613" xr:uid="{00000000-0005-0000-0000-000069540000}"/>
    <cellStyle name="Note 2 4 2 3 2 8 7" xfId="21614" xr:uid="{00000000-0005-0000-0000-00006A540000}"/>
    <cellStyle name="Note 2 4 2 3 2 9" xfId="21615" xr:uid="{00000000-0005-0000-0000-00006B540000}"/>
    <cellStyle name="Note 2 4 2 3 2 9 2" xfId="21616" xr:uid="{00000000-0005-0000-0000-00006C540000}"/>
    <cellStyle name="Note 2 4 2 3 2 9 2 2" xfId="21617" xr:uid="{00000000-0005-0000-0000-00006D540000}"/>
    <cellStyle name="Note 2 4 2 3 2 9 2 3" xfId="21618" xr:uid="{00000000-0005-0000-0000-00006E540000}"/>
    <cellStyle name="Note 2 4 2 3 2 9 2 4" xfId="21619" xr:uid="{00000000-0005-0000-0000-00006F540000}"/>
    <cellStyle name="Note 2 4 2 3 2 9 3" xfId="21620" xr:uid="{00000000-0005-0000-0000-000070540000}"/>
    <cellStyle name="Note 2 4 2 3 2 9 4" xfId="21621" xr:uid="{00000000-0005-0000-0000-000071540000}"/>
    <cellStyle name="Note 2 4 2 3 2 9 5" xfId="21622" xr:uid="{00000000-0005-0000-0000-000072540000}"/>
    <cellStyle name="Note 2 4 2 3 2 9 6" xfId="21623" xr:uid="{00000000-0005-0000-0000-000073540000}"/>
    <cellStyle name="Note 2 4 2 3 3" xfId="21624" xr:uid="{00000000-0005-0000-0000-000074540000}"/>
    <cellStyle name="Note 2 4 2 3 3 2" xfId="21625" xr:uid="{00000000-0005-0000-0000-000075540000}"/>
    <cellStyle name="Note 2 4 2 3 3 2 2" xfId="21626" xr:uid="{00000000-0005-0000-0000-000076540000}"/>
    <cellStyle name="Note 2 4 2 3 3 2 3" xfId="21627" xr:uid="{00000000-0005-0000-0000-000077540000}"/>
    <cellStyle name="Note 2 4 2 3 3 2 4" xfId="21628" xr:uid="{00000000-0005-0000-0000-000078540000}"/>
    <cellStyle name="Note 2 4 2 3 3 3" xfId="21629" xr:uid="{00000000-0005-0000-0000-000079540000}"/>
    <cellStyle name="Note 2 4 2 3 3 4" xfId="21630" xr:uid="{00000000-0005-0000-0000-00007A540000}"/>
    <cellStyle name="Note 2 4 2 3 3 5" xfId="21631" xr:uid="{00000000-0005-0000-0000-00007B540000}"/>
    <cellStyle name="Note 2 4 2 3 3 6" xfId="21632" xr:uid="{00000000-0005-0000-0000-00007C540000}"/>
    <cellStyle name="Note 2 4 2 3 3 7" xfId="21633" xr:uid="{00000000-0005-0000-0000-00007D540000}"/>
    <cellStyle name="Note 2 4 2 3 4" xfId="21634" xr:uid="{00000000-0005-0000-0000-00007E540000}"/>
    <cellStyle name="Note 2 4 2 3 4 2" xfId="21635" xr:uid="{00000000-0005-0000-0000-00007F540000}"/>
    <cellStyle name="Note 2 4 2 3 4 3" xfId="21636" xr:uid="{00000000-0005-0000-0000-000080540000}"/>
    <cellStyle name="Note 2 4 2 3 4 4" xfId="21637" xr:uid="{00000000-0005-0000-0000-000081540000}"/>
    <cellStyle name="Note 2 4 2 3 5" xfId="21638" xr:uid="{00000000-0005-0000-0000-000082540000}"/>
    <cellStyle name="Note 2 4 2 3 6" xfId="21639" xr:uid="{00000000-0005-0000-0000-000083540000}"/>
    <cellStyle name="Note 2 4 2 4" xfId="21640" xr:uid="{00000000-0005-0000-0000-000084540000}"/>
    <cellStyle name="Note 2 4 2 4 10" xfId="21641" xr:uid="{00000000-0005-0000-0000-000085540000}"/>
    <cellStyle name="Note 2 4 2 4 10 2" xfId="21642" xr:uid="{00000000-0005-0000-0000-000086540000}"/>
    <cellStyle name="Note 2 4 2 4 10 3" xfId="21643" xr:uid="{00000000-0005-0000-0000-000087540000}"/>
    <cellStyle name="Note 2 4 2 4 10 4" xfId="21644" xr:uid="{00000000-0005-0000-0000-000088540000}"/>
    <cellStyle name="Note 2 4 2 4 11" xfId="21645" xr:uid="{00000000-0005-0000-0000-000089540000}"/>
    <cellStyle name="Note 2 4 2 4 12" xfId="21646" xr:uid="{00000000-0005-0000-0000-00008A540000}"/>
    <cellStyle name="Note 2 4 2 4 13" xfId="21647" xr:uid="{00000000-0005-0000-0000-00008B540000}"/>
    <cellStyle name="Note 2 4 2 4 2" xfId="21648" xr:uid="{00000000-0005-0000-0000-00008C540000}"/>
    <cellStyle name="Note 2 4 2 4 2 2" xfId="21649" xr:uid="{00000000-0005-0000-0000-00008D540000}"/>
    <cellStyle name="Note 2 4 2 4 2 2 2" xfId="21650" xr:uid="{00000000-0005-0000-0000-00008E540000}"/>
    <cellStyle name="Note 2 4 2 4 2 2 2 2" xfId="21651" xr:uid="{00000000-0005-0000-0000-00008F540000}"/>
    <cellStyle name="Note 2 4 2 4 2 2 2 2 2" xfId="21652" xr:uid="{00000000-0005-0000-0000-000090540000}"/>
    <cellStyle name="Note 2 4 2 4 2 2 2 2 3" xfId="21653" xr:uid="{00000000-0005-0000-0000-000091540000}"/>
    <cellStyle name="Note 2 4 2 4 2 2 2 2 4" xfId="21654" xr:uid="{00000000-0005-0000-0000-000092540000}"/>
    <cellStyle name="Note 2 4 2 4 2 2 2 3" xfId="21655" xr:uid="{00000000-0005-0000-0000-000093540000}"/>
    <cellStyle name="Note 2 4 2 4 2 2 2 4" xfId="21656" xr:uid="{00000000-0005-0000-0000-000094540000}"/>
    <cellStyle name="Note 2 4 2 4 2 2 2 5" xfId="21657" xr:uid="{00000000-0005-0000-0000-000095540000}"/>
    <cellStyle name="Note 2 4 2 4 2 2 2 6" xfId="21658" xr:uid="{00000000-0005-0000-0000-000096540000}"/>
    <cellStyle name="Note 2 4 2 4 2 2 2 7" xfId="21659" xr:uid="{00000000-0005-0000-0000-000097540000}"/>
    <cellStyle name="Note 2 4 2 4 2 2 3" xfId="21660" xr:uid="{00000000-0005-0000-0000-000098540000}"/>
    <cellStyle name="Note 2 4 2 4 2 2 3 2" xfId="21661" xr:uid="{00000000-0005-0000-0000-000099540000}"/>
    <cellStyle name="Note 2 4 2 4 2 2 3 3" xfId="21662" xr:uid="{00000000-0005-0000-0000-00009A540000}"/>
    <cellStyle name="Note 2 4 2 4 2 2 3 4" xfId="21663" xr:uid="{00000000-0005-0000-0000-00009B540000}"/>
    <cellStyle name="Note 2 4 2 4 2 2 4" xfId="21664" xr:uid="{00000000-0005-0000-0000-00009C540000}"/>
    <cellStyle name="Note 2 4 2 4 2 2 5" xfId="21665" xr:uid="{00000000-0005-0000-0000-00009D540000}"/>
    <cellStyle name="Note 2 4 2 4 2 2 6" xfId="21666" xr:uid="{00000000-0005-0000-0000-00009E540000}"/>
    <cellStyle name="Note 2 4 2 4 2 2 7" xfId="21667" xr:uid="{00000000-0005-0000-0000-00009F540000}"/>
    <cellStyle name="Note 2 4 2 4 2 2 8" xfId="21668" xr:uid="{00000000-0005-0000-0000-0000A0540000}"/>
    <cellStyle name="Note 2 4 2 4 2 3" xfId="21669" xr:uid="{00000000-0005-0000-0000-0000A1540000}"/>
    <cellStyle name="Note 2 4 2 4 2 3 2" xfId="21670" xr:uid="{00000000-0005-0000-0000-0000A2540000}"/>
    <cellStyle name="Note 2 4 2 4 2 3 2 2" xfId="21671" xr:uid="{00000000-0005-0000-0000-0000A3540000}"/>
    <cellStyle name="Note 2 4 2 4 2 3 2 3" xfId="21672" xr:uid="{00000000-0005-0000-0000-0000A4540000}"/>
    <cellStyle name="Note 2 4 2 4 2 3 2 4" xfId="21673" xr:uid="{00000000-0005-0000-0000-0000A5540000}"/>
    <cellStyle name="Note 2 4 2 4 2 3 3" xfId="21674" xr:uid="{00000000-0005-0000-0000-0000A6540000}"/>
    <cellStyle name="Note 2 4 2 4 2 3 4" xfId="21675" xr:uid="{00000000-0005-0000-0000-0000A7540000}"/>
    <cellStyle name="Note 2 4 2 4 2 3 5" xfId="21676" xr:uid="{00000000-0005-0000-0000-0000A8540000}"/>
    <cellStyle name="Note 2 4 2 4 2 3 6" xfId="21677" xr:uid="{00000000-0005-0000-0000-0000A9540000}"/>
    <cellStyle name="Note 2 4 2 4 2 3 7" xfId="21678" xr:uid="{00000000-0005-0000-0000-0000AA540000}"/>
    <cellStyle name="Note 2 4 2 4 2 4" xfId="21679" xr:uid="{00000000-0005-0000-0000-0000AB540000}"/>
    <cellStyle name="Note 2 4 2 4 2 4 2" xfId="21680" xr:uid="{00000000-0005-0000-0000-0000AC540000}"/>
    <cellStyle name="Note 2 4 2 4 2 4 2 2" xfId="21681" xr:uid="{00000000-0005-0000-0000-0000AD540000}"/>
    <cellStyle name="Note 2 4 2 4 2 4 2 3" xfId="21682" xr:uid="{00000000-0005-0000-0000-0000AE540000}"/>
    <cellStyle name="Note 2 4 2 4 2 4 2 4" xfId="21683" xr:uid="{00000000-0005-0000-0000-0000AF540000}"/>
    <cellStyle name="Note 2 4 2 4 2 4 3" xfId="21684" xr:uid="{00000000-0005-0000-0000-0000B0540000}"/>
    <cellStyle name="Note 2 4 2 4 2 4 4" xfId="21685" xr:uid="{00000000-0005-0000-0000-0000B1540000}"/>
    <cellStyle name="Note 2 4 2 4 2 4 5" xfId="21686" xr:uid="{00000000-0005-0000-0000-0000B2540000}"/>
    <cellStyle name="Note 2 4 2 4 2 4 6" xfId="21687" xr:uid="{00000000-0005-0000-0000-0000B3540000}"/>
    <cellStyle name="Note 2 4 2 4 2 5" xfId="21688" xr:uid="{00000000-0005-0000-0000-0000B4540000}"/>
    <cellStyle name="Note 2 4 2 4 2 5 2" xfId="21689" xr:uid="{00000000-0005-0000-0000-0000B5540000}"/>
    <cellStyle name="Note 2 4 2 4 2 5 3" xfId="21690" xr:uid="{00000000-0005-0000-0000-0000B6540000}"/>
    <cellStyle name="Note 2 4 2 4 2 5 4" xfId="21691" xr:uid="{00000000-0005-0000-0000-0000B7540000}"/>
    <cellStyle name="Note 2 4 2 4 2 5 5" xfId="21692" xr:uid="{00000000-0005-0000-0000-0000B8540000}"/>
    <cellStyle name="Note 2 4 2 4 2 6" xfId="21693" xr:uid="{00000000-0005-0000-0000-0000B9540000}"/>
    <cellStyle name="Note 2 4 2 4 2 6 2" xfId="21694" xr:uid="{00000000-0005-0000-0000-0000BA540000}"/>
    <cellStyle name="Note 2 4 2 4 2 6 3" xfId="21695" xr:uid="{00000000-0005-0000-0000-0000BB540000}"/>
    <cellStyle name="Note 2 4 2 4 2 6 4" xfId="21696" xr:uid="{00000000-0005-0000-0000-0000BC540000}"/>
    <cellStyle name="Note 2 4 2 4 2 7" xfId="21697" xr:uid="{00000000-0005-0000-0000-0000BD540000}"/>
    <cellStyle name="Note 2 4 2 4 2 8" xfId="21698" xr:uid="{00000000-0005-0000-0000-0000BE540000}"/>
    <cellStyle name="Note 2 4 2 4 2 9" xfId="21699" xr:uid="{00000000-0005-0000-0000-0000BF540000}"/>
    <cellStyle name="Note 2 4 2 4 3" xfId="21700" xr:uid="{00000000-0005-0000-0000-0000C0540000}"/>
    <cellStyle name="Note 2 4 2 4 3 2" xfId="21701" xr:uid="{00000000-0005-0000-0000-0000C1540000}"/>
    <cellStyle name="Note 2 4 2 4 3 2 2" xfId="21702" xr:uid="{00000000-0005-0000-0000-0000C2540000}"/>
    <cellStyle name="Note 2 4 2 4 3 2 2 2" xfId="21703" xr:uid="{00000000-0005-0000-0000-0000C3540000}"/>
    <cellStyle name="Note 2 4 2 4 3 2 2 3" xfId="21704" xr:uid="{00000000-0005-0000-0000-0000C4540000}"/>
    <cellStyle name="Note 2 4 2 4 3 2 2 4" xfId="21705" xr:uid="{00000000-0005-0000-0000-0000C5540000}"/>
    <cellStyle name="Note 2 4 2 4 3 2 3" xfId="21706" xr:uid="{00000000-0005-0000-0000-0000C6540000}"/>
    <cellStyle name="Note 2 4 2 4 3 2 4" xfId="21707" xr:uid="{00000000-0005-0000-0000-0000C7540000}"/>
    <cellStyle name="Note 2 4 2 4 3 2 5" xfId="21708" xr:uid="{00000000-0005-0000-0000-0000C8540000}"/>
    <cellStyle name="Note 2 4 2 4 3 2 6" xfId="21709" xr:uid="{00000000-0005-0000-0000-0000C9540000}"/>
    <cellStyle name="Note 2 4 2 4 3 2 7" xfId="21710" xr:uid="{00000000-0005-0000-0000-0000CA540000}"/>
    <cellStyle name="Note 2 4 2 4 3 3" xfId="21711" xr:uid="{00000000-0005-0000-0000-0000CB540000}"/>
    <cellStyle name="Note 2 4 2 4 3 3 2" xfId="21712" xr:uid="{00000000-0005-0000-0000-0000CC540000}"/>
    <cellStyle name="Note 2 4 2 4 3 3 2 2" xfId="21713" xr:uid="{00000000-0005-0000-0000-0000CD540000}"/>
    <cellStyle name="Note 2 4 2 4 3 3 2 3" xfId="21714" xr:uid="{00000000-0005-0000-0000-0000CE540000}"/>
    <cellStyle name="Note 2 4 2 4 3 3 2 4" xfId="21715" xr:uid="{00000000-0005-0000-0000-0000CF540000}"/>
    <cellStyle name="Note 2 4 2 4 3 3 3" xfId="21716" xr:uid="{00000000-0005-0000-0000-0000D0540000}"/>
    <cellStyle name="Note 2 4 2 4 3 3 4" xfId="21717" xr:uid="{00000000-0005-0000-0000-0000D1540000}"/>
    <cellStyle name="Note 2 4 2 4 3 3 5" xfId="21718" xr:uid="{00000000-0005-0000-0000-0000D2540000}"/>
    <cellStyle name="Note 2 4 2 4 3 3 6" xfId="21719" xr:uid="{00000000-0005-0000-0000-0000D3540000}"/>
    <cellStyle name="Note 2 4 2 4 3 4" xfId="21720" xr:uid="{00000000-0005-0000-0000-0000D4540000}"/>
    <cellStyle name="Note 2 4 2 4 3 4 2" xfId="21721" xr:uid="{00000000-0005-0000-0000-0000D5540000}"/>
    <cellStyle name="Note 2 4 2 4 3 4 3" xfId="21722" xr:uid="{00000000-0005-0000-0000-0000D6540000}"/>
    <cellStyle name="Note 2 4 2 4 3 4 4" xfId="21723" xr:uid="{00000000-0005-0000-0000-0000D7540000}"/>
    <cellStyle name="Note 2 4 2 4 3 4 5" xfId="21724" xr:uid="{00000000-0005-0000-0000-0000D8540000}"/>
    <cellStyle name="Note 2 4 2 4 3 5" xfId="21725" xr:uid="{00000000-0005-0000-0000-0000D9540000}"/>
    <cellStyle name="Note 2 4 2 4 3 5 2" xfId="21726" xr:uid="{00000000-0005-0000-0000-0000DA540000}"/>
    <cellStyle name="Note 2 4 2 4 3 5 3" xfId="21727" xr:uid="{00000000-0005-0000-0000-0000DB540000}"/>
    <cellStyle name="Note 2 4 2 4 3 5 4" xfId="21728" xr:uid="{00000000-0005-0000-0000-0000DC540000}"/>
    <cellStyle name="Note 2 4 2 4 3 6" xfId="21729" xr:uid="{00000000-0005-0000-0000-0000DD540000}"/>
    <cellStyle name="Note 2 4 2 4 3 7" xfId="21730" xr:uid="{00000000-0005-0000-0000-0000DE540000}"/>
    <cellStyle name="Note 2 4 2 4 3 8" xfId="21731" xr:uid="{00000000-0005-0000-0000-0000DF540000}"/>
    <cellStyle name="Note 2 4 2 4 4" xfId="21732" xr:uid="{00000000-0005-0000-0000-0000E0540000}"/>
    <cellStyle name="Note 2 4 2 4 4 2" xfId="21733" xr:uid="{00000000-0005-0000-0000-0000E1540000}"/>
    <cellStyle name="Note 2 4 2 4 4 2 2" xfId="21734" xr:uid="{00000000-0005-0000-0000-0000E2540000}"/>
    <cellStyle name="Note 2 4 2 4 4 2 2 2" xfId="21735" xr:uid="{00000000-0005-0000-0000-0000E3540000}"/>
    <cellStyle name="Note 2 4 2 4 4 2 2 3" xfId="21736" xr:uid="{00000000-0005-0000-0000-0000E4540000}"/>
    <cellStyle name="Note 2 4 2 4 4 2 2 4" xfId="21737" xr:uid="{00000000-0005-0000-0000-0000E5540000}"/>
    <cellStyle name="Note 2 4 2 4 4 2 3" xfId="21738" xr:uid="{00000000-0005-0000-0000-0000E6540000}"/>
    <cellStyle name="Note 2 4 2 4 4 2 4" xfId="21739" xr:uid="{00000000-0005-0000-0000-0000E7540000}"/>
    <cellStyle name="Note 2 4 2 4 4 2 5" xfId="21740" xr:uid="{00000000-0005-0000-0000-0000E8540000}"/>
    <cellStyle name="Note 2 4 2 4 4 2 6" xfId="21741" xr:uid="{00000000-0005-0000-0000-0000E9540000}"/>
    <cellStyle name="Note 2 4 2 4 4 2 7" xfId="21742" xr:uid="{00000000-0005-0000-0000-0000EA540000}"/>
    <cellStyle name="Note 2 4 2 4 4 3" xfId="21743" xr:uid="{00000000-0005-0000-0000-0000EB540000}"/>
    <cellStyle name="Note 2 4 2 4 4 3 2" xfId="21744" xr:uid="{00000000-0005-0000-0000-0000EC540000}"/>
    <cellStyle name="Note 2 4 2 4 4 3 2 2" xfId="21745" xr:uid="{00000000-0005-0000-0000-0000ED540000}"/>
    <cellStyle name="Note 2 4 2 4 4 3 2 3" xfId="21746" xr:uid="{00000000-0005-0000-0000-0000EE540000}"/>
    <cellStyle name="Note 2 4 2 4 4 3 2 4" xfId="21747" xr:uid="{00000000-0005-0000-0000-0000EF540000}"/>
    <cellStyle name="Note 2 4 2 4 4 3 3" xfId="21748" xr:uid="{00000000-0005-0000-0000-0000F0540000}"/>
    <cellStyle name="Note 2 4 2 4 4 3 4" xfId="21749" xr:uid="{00000000-0005-0000-0000-0000F1540000}"/>
    <cellStyle name="Note 2 4 2 4 4 3 5" xfId="21750" xr:uid="{00000000-0005-0000-0000-0000F2540000}"/>
    <cellStyle name="Note 2 4 2 4 4 3 6" xfId="21751" xr:uid="{00000000-0005-0000-0000-0000F3540000}"/>
    <cellStyle name="Note 2 4 2 4 4 4" xfId="21752" xr:uid="{00000000-0005-0000-0000-0000F4540000}"/>
    <cellStyle name="Note 2 4 2 4 4 4 2" xfId="21753" xr:uid="{00000000-0005-0000-0000-0000F5540000}"/>
    <cellStyle name="Note 2 4 2 4 4 4 3" xfId="21754" xr:uid="{00000000-0005-0000-0000-0000F6540000}"/>
    <cellStyle name="Note 2 4 2 4 4 4 4" xfId="21755" xr:uid="{00000000-0005-0000-0000-0000F7540000}"/>
    <cellStyle name="Note 2 4 2 4 4 4 5" xfId="21756" xr:uid="{00000000-0005-0000-0000-0000F8540000}"/>
    <cellStyle name="Note 2 4 2 4 4 5" xfId="21757" xr:uid="{00000000-0005-0000-0000-0000F9540000}"/>
    <cellStyle name="Note 2 4 2 4 4 5 2" xfId="21758" xr:uid="{00000000-0005-0000-0000-0000FA540000}"/>
    <cellStyle name="Note 2 4 2 4 4 5 3" xfId="21759" xr:uid="{00000000-0005-0000-0000-0000FB540000}"/>
    <cellStyle name="Note 2 4 2 4 4 5 4" xfId="21760" xr:uid="{00000000-0005-0000-0000-0000FC540000}"/>
    <cellStyle name="Note 2 4 2 4 4 6" xfId="21761" xr:uid="{00000000-0005-0000-0000-0000FD540000}"/>
    <cellStyle name="Note 2 4 2 4 4 7" xfId="21762" xr:uid="{00000000-0005-0000-0000-0000FE540000}"/>
    <cellStyle name="Note 2 4 2 4 4 8" xfId="21763" xr:uid="{00000000-0005-0000-0000-0000FF540000}"/>
    <cellStyle name="Note 2 4 2 4 5" xfId="21764" xr:uid="{00000000-0005-0000-0000-000000550000}"/>
    <cellStyle name="Note 2 4 2 4 5 10" xfId="21765" xr:uid="{00000000-0005-0000-0000-000001550000}"/>
    <cellStyle name="Note 2 4 2 4 5 2" xfId="21766" xr:uid="{00000000-0005-0000-0000-000002550000}"/>
    <cellStyle name="Note 2 4 2 4 5 2 2" xfId="21767" xr:uid="{00000000-0005-0000-0000-000003550000}"/>
    <cellStyle name="Note 2 4 2 4 5 2 2 2" xfId="21768" xr:uid="{00000000-0005-0000-0000-000004550000}"/>
    <cellStyle name="Note 2 4 2 4 5 2 2 3" xfId="21769" xr:uid="{00000000-0005-0000-0000-000005550000}"/>
    <cellStyle name="Note 2 4 2 4 5 2 2 4" xfId="21770" xr:uid="{00000000-0005-0000-0000-000006550000}"/>
    <cellStyle name="Note 2 4 2 4 5 2 3" xfId="21771" xr:uid="{00000000-0005-0000-0000-000007550000}"/>
    <cellStyle name="Note 2 4 2 4 5 2 4" xfId="21772" xr:uid="{00000000-0005-0000-0000-000008550000}"/>
    <cellStyle name="Note 2 4 2 4 5 2 5" xfId="21773" xr:uid="{00000000-0005-0000-0000-000009550000}"/>
    <cellStyle name="Note 2 4 2 4 5 2 6" xfId="21774" xr:uid="{00000000-0005-0000-0000-00000A550000}"/>
    <cellStyle name="Note 2 4 2 4 5 2 7" xfId="21775" xr:uid="{00000000-0005-0000-0000-00000B550000}"/>
    <cellStyle name="Note 2 4 2 4 5 3" xfId="21776" xr:uid="{00000000-0005-0000-0000-00000C550000}"/>
    <cellStyle name="Note 2 4 2 4 5 3 2" xfId="21777" xr:uid="{00000000-0005-0000-0000-00000D550000}"/>
    <cellStyle name="Note 2 4 2 4 5 3 2 2" xfId="21778" xr:uid="{00000000-0005-0000-0000-00000E550000}"/>
    <cellStyle name="Note 2 4 2 4 5 3 2 3" xfId="21779" xr:uid="{00000000-0005-0000-0000-00000F550000}"/>
    <cellStyle name="Note 2 4 2 4 5 3 2 4" xfId="21780" xr:uid="{00000000-0005-0000-0000-000010550000}"/>
    <cellStyle name="Note 2 4 2 4 5 3 3" xfId="21781" xr:uid="{00000000-0005-0000-0000-000011550000}"/>
    <cellStyle name="Note 2 4 2 4 5 3 4" xfId="21782" xr:uid="{00000000-0005-0000-0000-000012550000}"/>
    <cellStyle name="Note 2 4 2 4 5 3 5" xfId="21783" xr:uid="{00000000-0005-0000-0000-000013550000}"/>
    <cellStyle name="Note 2 4 2 4 5 3 6" xfId="21784" xr:uid="{00000000-0005-0000-0000-000014550000}"/>
    <cellStyle name="Note 2 4 2 4 5 4" xfId="21785" xr:uid="{00000000-0005-0000-0000-000015550000}"/>
    <cellStyle name="Note 2 4 2 4 5 4 2" xfId="21786" xr:uid="{00000000-0005-0000-0000-000016550000}"/>
    <cellStyle name="Note 2 4 2 4 5 4 2 2" xfId="21787" xr:uid="{00000000-0005-0000-0000-000017550000}"/>
    <cellStyle name="Note 2 4 2 4 5 4 2 3" xfId="21788" xr:uid="{00000000-0005-0000-0000-000018550000}"/>
    <cellStyle name="Note 2 4 2 4 5 4 2 4" xfId="21789" xr:uid="{00000000-0005-0000-0000-000019550000}"/>
    <cellStyle name="Note 2 4 2 4 5 4 3" xfId="21790" xr:uid="{00000000-0005-0000-0000-00001A550000}"/>
    <cellStyle name="Note 2 4 2 4 5 4 4" xfId="21791" xr:uid="{00000000-0005-0000-0000-00001B550000}"/>
    <cellStyle name="Note 2 4 2 4 5 4 5" xfId="21792" xr:uid="{00000000-0005-0000-0000-00001C550000}"/>
    <cellStyle name="Note 2 4 2 4 5 4 6" xfId="21793" xr:uid="{00000000-0005-0000-0000-00001D550000}"/>
    <cellStyle name="Note 2 4 2 4 5 5" xfId="21794" xr:uid="{00000000-0005-0000-0000-00001E550000}"/>
    <cellStyle name="Note 2 4 2 4 5 5 2" xfId="21795" xr:uid="{00000000-0005-0000-0000-00001F550000}"/>
    <cellStyle name="Note 2 4 2 4 5 5 3" xfId="21796" xr:uid="{00000000-0005-0000-0000-000020550000}"/>
    <cellStyle name="Note 2 4 2 4 5 5 4" xfId="21797" xr:uid="{00000000-0005-0000-0000-000021550000}"/>
    <cellStyle name="Note 2 4 2 4 5 5 5" xfId="21798" xr:uid="{00000000-0005-0000-0000-000022550000}"/>
    <cellStyle name="Note 2 4 2 4 5 6" xfId="21799" xr:uid="{00000000-0005-0000-0000-000023550000}"/>
    <cellStyle name="Note 2 4 2 4 5 6 2" xfId="21800" xr:uid="{00000000-0005-0000-0000-000024550000}"/>
    <cellStyle name="Note 2 4 2 4 5 6 3" xfId="21801" xr:uid="{00000000-0005-0000-0000-000025550000}"/>
    <cellStyle name="Note 2 4 2 4 5 6 4" xfId="21802" xr:uid="{00000000-0005-0000-0000-000026550000}"/>
    <cellStyle name="Note 2 4 2 4 5 7" xfId="21803" xr:uid="{00000000-0005-0000-0000-000027550000}"/>
    <cellStyle name="Note 2 4 2 4 5 8" xfId="21804" xr:uid="{00000000-0005-0000-0000-000028550000}"/>
    <cellStyle name="Note 2 4 2 4 5 9" xfId="21805" xr:uid="{00000000-0005-0000-0000-000029550000}"/>
    <cellStyle name="Note 2 4 2 4 6" xfId="21806" xr:uid="{00000000-0005-0000-0000-00002A550000}"/>
    <cellStyle name="Note 2 4 2 4 6 2" xfId="21807" xr:uid="{00000000-0005-0000-0000-00002B550000}"/>
    <cellStyle name="Note 2 4 2 4 6 2 2" xfId="21808" xr:uid="{00000000-0005-0000-0000-00002C550000}"/>
    <cellStyle name="Note 2 4 2 4 6 2 2 2" xfId="21809" xr:uid="{00000000-0005-0000-0000-00002D550000}"/>
    <cellStyle name="Note 2 4 2 4 6 2 2 3" xfId="21810" xr:uid="{00000000-0005-0000-0000-00002E550000}"/>
    <cellStyle name="Note 2 4 2 4 6 2 2 4" xfId="21811" xr:uid="{00000000-0005-0000-0000-00002F550000}"/>
    <cellStyle name="Note 2 4 2 4 6 2 3" xfId="21812" xr:uid="{00000000-0005-0000-0000-000030550000}"/>
    <cellStyle name="Note 2 4 2 4 6 2 4" xfId="21813" xr:uid="{00000000-0005-0000-0000-000031550000}"/>
    <cellStyle name="Note 2 4 2 4 6 2 5" xfId="21814" xr:uid="{00000000-0005-0000-0000-000032550000}"/>
    <cellStyle name="Note 2 4 2 4 6 2 6" xfId="21815" xr:uid="{00000000-0005-0000-0000-000033550000}"/>
    <cellStyle name="Note 2 4 2 4 6 2 7" xfId="21816" xr:uid="{00000000-0005-0000-0000-000034550000}"/>
    <cellStyle name="Note 2 4 2 4 6 3" xfId="21817" xr:uid="{00000000-0005-0000-0000-000035550000}"/>
    <cellStyle name="Note 2 4 2 4 6 3 2" xfId="21818" xr:uid="{00000000-0005-0000-0000-000036550000}"/>
    <cellStyle name="Note 2 4 2 4 6 3 2 2" xfId="21819" xr:uid="{00000000-0005-0000-0000-000037550000}"/>
    <cellStyle name="Note 2 4 2 4 6 3 2 3" xfId="21820" xr:uid="{00000000-0005-0000-0000-000038550000}"/>
    <cellStyle name="Note 2 4 2 4 6 3 2 4" xfId="21821" xr:uid="{00000000-0005-0000-0000-000039550000}"/>
    <cellStyle name="Note 2 4 2 4 6 3 3" xfId="21822" xr:uid="{00000000-0005-0000-0000-00003A550000}"/>
    <cellStyle name="Note 2 4 2 4 6 3 4" xfId="21823" xr:uid="{00000000-0005-0000-0000-00003B550000}"/>
    <cellStyle name="Note 2 4 2 4 6 3 5" xfId="21824" xr:uid="{00000000-0005-0000-0000-00003C550000}"/>
    <cellStyle name="Note 2 4 2 4 6 3 6" xfId="21825" xr:uid="{00000000-0005-0000-0000-00003D550000}"/>
    <cellStyle name="Note 2 4 2 4 6 4" xfId="21826" xr:uid="{00000000-0005-0000-0000-00003E550000}"/>
    <cellStyle name="Note 2 4 2 4 6 4 2" xfId="21827" xr:uid="{00000000-0005-0000-0000-00003F550000}"/>
    <cellStyle name="Note 2 4 2 4 6 4 3" xfId="21828" xr:uid="{00000000-0005-0000-0000-000040550000}"/>
    <cellStyle name="Note 2 4 2 4 6 4 4" xfId="21829" xr:uid="{00000000-0005-0000-0000-000041550000}"/>
    <cellStyle name="Note 2 4 2 4 6 4 5" xfId="21830" xr:uid="{00000000-0005-0000-0000-000042550000}"/>
    <cellStyle name="Note 2 4 2 4 6 5" xfId="21831" xr:uid="{00000000-0005-0000-0000-000043550000}"/>
    <cellStyle name="Note 2 4 2 4 6 5 2" xfId="21832" xr:uid="{00000000-0005-0000-0000-000044550000}"/>
    <cellStyle name="Note 2 4 2 4 6 5 3" xfId="21833" xr:uid="{00000000-0005-0000-0000-000045550000}"/>
    <cellStyle name="Note 2 4 2 4 6 5 4" xfId="21834" xr:uid="{00000000-0005-0000-0000-000046550000}"/>
    <cellStyle name="Note 2 4 2 4 6 6" xfId="21835" xr:uid="{00000000-0005-0000-0000-000047550000}"/>
    <cellStyle name="Note 2 4 2 4 6 7" xfId="21836" xr:uid="{00000000-0005-0000-0000-000048550000}"/>
    <cellStyle name="Note 2 4 2 4 6 8" xfId="21837" xr:uid="{00000000-0005-0000-0000-000049550000}"/>
    <cellStyle name="Note 2 4 2 4 7" xfId="21838" xr:uid="{00000000-0005-0000-0000-00004A550000}"/>
    <cellStyle name="Note 2 4 2 4 7 2" xfId="21839" xr:uid="{00000000-0005-0000-0000-00004B550000}"/>
    <cellStyle name="Note 2 4 2 4 7 2 2" xfId="21840" xr:uid="{00000000-0005-0000-0000-00004C550000}"/>
    <cellStyle name="Note 2 4 2 4 7 2 2 2" xfId="21841" xr:uid="{00000000-0005-0000-0000-00004D550000}"/>
    <cellStyle name="Note 2 4 2 4 7 2 2 3" xfId="21842" xr:uid="{00000000-0005-0000-0000-00004E550000}"/>
    <cellStyle name="Note 2 4 2 4 7 2 2 4" xfId="21843" xr:uid="{00000000-0005-0000-0000-00004F550000}"/>
    <cellStyle name="Note 2 4 2 4 7 2 3" xfId="21844" xr:uid="{00000000-0005-0000-0000-000050550000}"/>
    <cellStyle name="Note 2 4 2 4 7 2 4" xfId="21845" xr:uid="{00000000-0005-0000-0000-000051550000}"/>
    <cellStyle name="Note 2 4 2 4 7 2 5" xfId="21846" xr:uid="{00000000-0005-0000-0000-000052550000}"/>
    <cellStyle name="Note 2 4 2 4 7 2 6" xfId="21847" xr:uid="{00000000-0005-0000-0000-000053550000}"/>
    <cellStyle name="Note 2 4 2 4 7 2 7" xfId="21848" xr:uid="{00000000-0005-0000-0000-000054550000}"/>
    <cellStyle name="Note 2 4 2 4 7 3" xfId="21849" xr:uid="{00000000-0005-0000-0000-000055550000}"/>
    <cellStyle name="Note 2 4 2 4 7 3 2" xfId="21850" xr:uid="{00000000-0005-0000-0000-000056550000}"/>
    <cellStyle name="Note 2 4 2 4 7 3 3" xfId="21851" xr:uid="{00000000-0005-0000-0000-000057550000}"/>
    <cellStyle name="Note 2 4 2 4 7 3 4" xfId="21852" xr:uid="{00000000-0005-0000-0000-000058550000}"/>
    <cellStyle name="Note 2 4 2 4 7 4" xfId="21853" xr:uid="{00000000-0005-0000-0000-000059550000}"/>
    <cellStyle name="Note 2 4 2 4 7 5" xfId="21854" xr:uid="{00000000-0005-0000-0000-00005A550000}"/>
    <cellStyle name="Note 2 4 2 4 7 6" xfId="21855" xr:uid="{00000000-0005-0000-0000-00005B550000}"/>
    <cellStyle name="Note 2 4 2 4 7 7" xfId="21856" xr:uid="{00000000-0005-0000-0000-00005C550000}"/>
    <cellStyle name="Note 2 4 2 4 7 8" xfId="21857" xr:uid="{00000000-0005-0000-0000-00005D550000}"/>
    <cellStyle name="Note 2 4 2 4 8" xfId="21858" xr:uid="{00000000-0005-0000-0000-00005E550000}"/>
    <cellStyle name="Note 2 4 2 4 8 2" xfId="21859" xr:uid="{00000000-0005-0000-0000-00005F550000}"/>
    <cellStyle name="Note 2 4 2 4 8 2 2" xfId="21860" xr:uid="{00000000-0005-0000-0000-000060550000}"/>
    <cellStyle name="Note 2 4 2 4 8 2 3" xfId="21861" xr:uid="{00000000-0005-0000-0000-000061550000}"/>
    <cellStyle name="Note 2 4 2 4 8 2 4" xfId="21862" xr:uid="{00000000-0005-0000-0000-000062550000}"/>
    <cellStyle name="Note 2 4 2 4 8 3" xfId="21863" xr:uid="{00000000-0005-0000-0000-000063550000}"/>
    <cellStyle name="Note 2 4 2 4 8 4" xfId="21864" xr:uid="{00000000-0005-0000-0000-000064550000}"/>
    <cellStyle name="Note 2 4 2 4 8 5" xfId="21865" xr:uid="{00000000-0005-0000-0000-000065550000}"/>
    <cellStyle name="Note 2 4 2 4 8 6" xfId="21866" xr:uid="{00000000-0005-0000-0000-000066550000}"/>
    <cellStyle name="Note 2 4 2 4 8 7" xfId="21867" xr:uid="{00000000-0005-0000-0000-000067550000}"/>
    <cellStyle name="Note 2 4 2 4 9" xfId="21868" xr:uid="{00000000-0005-0000-0000-000068550000}"/>
    <cellStyle name="Note 2 4 2 4 9 2" xfId="21869" xr:uid="{00000000-0005-0000-0000-000069550000}"/>
    <cellStyle name="Note 2 4 2 4 9 2 2" xfId="21870" xr:uid="{00000000-0005-0000-0000-00006A550000}"/>
    <cellStyle name="Note 2 4 2 4 9 2 3" xfId="21871" xr:uid="{00000000-0005-0000-0000-00006B550000}"/>
    <cellStyle name="Note 2 4 2 4 9 2 4" xfId="21872" xr:uid="{00000000-0005-0000-0000-00006C550000}"/>
    <cellStyle name="Note 2 4 2 4 9 3" xfId="21873" xr:uid="{00000000-0005-0000-0000-00006D550000}"/>
    <cellStyle name="Note 2 4 2 4 9 4" xfId="21874" xr:uid="{00000000-0005-0000-0000-00006E550000}"/>
    <cellStyle name="Note 2 4 2 4 9 5" xfId="21875" xr:uid="{00000000-0005-0000-0000-00006F550000}"/>
    <cellStyle name="Note 2 4 2 4 9 6" xfId="21876" xr:uid="{00000000-0005-0000-0000-000070550000}"/>
    <cellStyle name="Note 2 4 2 5" xfId="21877" xr:uid="{00000000-0005-0000-0000-000071550000}"/>
    <cellStyle name="Note 2 4 2 6" xfId="21878" xr:uid="{00000000-0005-0000-0000-000072550000}"/>
    <cellStyle name="Note 2 4 2 7" xfId="21879" xr:uid="{00000000-0005-0000-0000-000073550000}"/>
    <cellStyle name="Note 2 4 3" xfId="21880" xr:uid="{00000000-0005-0000-0000-000074550000}"/>
    <cellStyle name="Note 2 4 3 2" xfId="21881" xr:uid="{00000000-0005-0000-0000-000075550000}"/>
    <cellStyle name="Note 2 4 4" xfId="21882" xr:uid="{00000000-0005-0000-0000-000076550000}"/>
    <cellStyle name="Note 2 4 4 2" xfId="21883" xr:uid="{00000000-0005-0000-0000-000077550000}"/>
    <cellStyle name="Note 2 4 4 2 10" xfId="21884" xr:uid="{00000000-0005-0000-0000-000078550000}"/>
    <cellStyle name="Note 2 4 4 2 10 2" xfId="21885" xr:uid="{00000000-0005-0000-0000-000079550000}"/>
    <cellStyle name="Note 2 4 4 2 10 3" xfId="21886" xr:uid="{00000000-0005-0000-0000-00007A550000}"/>
    <cellStyle name="Note 2 4 4 2 10 4" xfId="21887" xr:uid="{00000000-0005-0000-0000-00007B550000}"/>
    <cellStyle name="Note 2 4 4 2 10 5" xfId="21888" xr:uid="{00000000-0005-0000-0000-00007C550000}"/>
    <cellStyle name="Note 2 4 4 2 11" xfId="21889" xr:uid="{00000000-0005-0000-0000-00007D550000}"/>
    <cellStyle name="Note 2 4 4 2 11 2" xfId="21890" xr:uid="{00000000-0005-0000-0000-00007E550000}"/>
    <cellStyle name="Note 2 4 4 2 11 3" xfId="21891" xr:uid="{00000000-0005-0000-0000-00007F550000}"/>
    <cellStyle name="Note 2 4 4 2 11 4" xfId="21892" xr:uid="{00000000-0005-0000-0000-000080550000}"/>
    <cellStyle name="Note 2 4 4 2 12" xfId="21893" xr:uid="{00000000-0005-0000-0000-000081550000}"/>
    <cellStyle name="Note 2 4 4 2 13" xfId="21894" xr:uid="{00000000-0005-0000-0000-000082550000}"/>
    <cellStyle name="Note 2 4 4 2 14" xfId="21895" xr:uid="{00000000-0005-0000-0000-000083550000}"/>
    <cellStyle name="Note 2 4 4 2 2" xfId="21896" xr:uid="{00000000-0005-0000-0000-000084550000}"/>
    <cellStyle name="Note 2 4 4 2 2 2" xfId="21897" xr:uid="{00000000-0005-0000-0000-000085550000}"/>
    <cellStyle name="Note 2 4 4 2 2 2 2" xfId="21898" xr:uid="{00000000-0005-0000-0000-000086550000}"/>
    <cellStyle name="Note 2 4 4 2 2 2 2 2" xfId="21899" xr:uid="{00000000-0005-0000-0000-000087550000}"/>
    <cellStyle name="Note 2 4 4 2 2 2 2 2 2" xfId="21900" xr:uid="{00000000-0005-0000-0000-000088550000}"/>
    <cellStyle name="Note 2 4 4 2 2 2 2 2 3" xfId="21901" xr:uid="{00000000-0005-0000-0000-000089550000}"/>
    <cellStyle name="Note 2 4 4 2 2 2 2 2 4" xfId="21902" xr:uid="{00000000-0005-0000-0000-00008A550000}"/>
    <cellStyle name="Note 2 4 4 2 2 2 2 3" xfId="21903" xr:uid="{00000000-0005-0000-0000-00008B550000}"/>
    <cellStyle name="Note 2 4 4 2 2 2 2 4" xfId="21904" xr:uid="{00000000-0005-0000-0000-00008C550000}"/>
    <cellStyle name="Note 2 4 4 2 2 2 2 5" xfId="21905" xr:uid="{00000000-0005-0000-0000-00008D550000}"/>
    <cellStyle name="Note 2 4 4 2 2 2 2 6" xfId="21906" xr:uid="{00000000-0005-0000-0000-00008E550000}"/>
    <cellStyle name="Note 2 4 4 2 2 2 2 7" xfId="21907" xr:uid="{00000000-0005-0000-0000-00008F550000}"/>
    <cellStyle name="Note 2 4 4 2 2 2 3" xfId="21908" xr:uid="{00000000-0005-0000-0000-000090550000}"/>
    <cellStyle name="Note 2 4 4 2 2 2 3 2" xfId="21909" xr:uid="{00000000-0005-0000-0000-000091550000}"/>
    <cellStyle name="Note 2 4 4 2 2 2 3 3" xfId="21910" xr:uid="{00000000-0005-0000-0000-000092550000}"/>
    <cellStyle name="Note 2 4 4 2 2 2 3 4" xfId="21911" xr:uid="{00000000-0005-0000-0000-000093550000}"/>
    <cellStyle name="Note 2 4 4 2 2 2 4" xfId="21912" xr:uid="{00000000-0005-0000-0000-000094550000}"/>
    <cellStyle name="Note 2 4 4 2 2 2 5" xfId="21913" xr:uid="{00000000-0005-0000-0000-000095550000}"/>
    <cellStyle name="Note 2 4 4 2 2 2 6" xfId="21914" xr:uid="{00000000-0005-0000-0000-000096550000}"/>
    <cellStyle name="Note 2 4 4 2 2 2 7" xfId="21915" xr:uid="{00000000-0005-0000-0000-000097550000}"/>
    <cellStyle name="Note 2 4 4 2 2 2 8" xfId="21916" xr:uid="{00000000-0005-0000-0000-000098550000}"/>
    <cellStyle name="Note 2 4 4 2 2 3" xfId="21917" xr:uid="{00000000-0005-0000-0000-000099550000}"/>
    <cellStyle name="Note 2 4 4 2 2 3 2" xfId="21918" xr:uid="{00000000-0005-0000-0000-00009A550000}"/>
    <cellStyle name="Note 2 4 4 2 2 3 2 2" xfId="21919" xr:uid="{00000000-0005-0000-0000-00009B550000}"/>
    <cellStyle name="Note 2 4 4 2 2 3 2 3" xfId="21920" xr:uid="{00000000-0005-0000-0000-00009C550000}"/>
    <cellStyle name="Note 2 4 4 2 2 3 2 4" xfId="21921" xr:uid="{00000000-0005-0000-0000-00009D550000}"/>
    <cellStyle name="Note 2 4 4 2 2 3 3" xfId="21922" xr:uid="{00000000-0005-0000-0000-00009E550000}"/>
    <cellStyle name="Note 2 4 4 2 2 3 4" xfId="21923" xr:uid="{00000000-0005-0000-0000-00009F550000}"/>
    <cellStyle name="Note 2 4 4 2 2 3 5" xfId="21924" xr:uid="{00000000-0005-0000-0000-0000A0550000}"/>
    <cellStyle name="Note 2 4 4 2 2 3 6" xfId="21925" xr:uid="{00000000-0005-0000-0000-0000A1550000}"/>
    <cellStyle name="Note 2 4 4 2 2 3 7" xfId="21926" xr:uid="{00000000-0005-0000-0000-0000A2550000}"/>
    <cellStyle name="Note 2 4 4 2 2 4" xfId="21927" xr:uid="{00000000-0005-0000-0000-0000A3550000}"/>
    <cellStyle name="Note 2 4 4 2 2 4 2" xfId="21928" xr:uid="{00000000-0005-0000-0000-0000A4550000}"/>
    <cellStyle name="Note 2 4 4 2 2 4 2 2" xfId="21929" xr:uid="{00000000-0005-0000-0000-0000A5550000}"/>
    <cellStyle name="Note 2 4 4 2 2 4 2 3" xfId="21930" xr:uid="{00000000-0005-0000-0000-0000A6550000}"/>
    <cellStyle name="Note 2 4 4 2 2 4 2 4" xfId="21931" xr:uid="{00000000-0005-0000-0000-0000A7550000}"/>
    <cellStyle name="Note 2 4 4 2 2 4 3" xfId="21932" xr:uid="{00000000-0005-0000-0000-0000A8550000}"/>
    <cellStyle name="Note 2 4 4 2 2 4 4" xfId="21933" xr:uid="{00000000-0005-0000-0000-0000A9550000}"/>
    <cellStyle name="Note 2 4 4 2 2 4 5" xfId="21934" xr:uid="{00000000-0005-0000-0000-0000AA550000}"/>
    <cellStyle name="Note 2 4 4 2 2 4 6" xfId="21935" xr:uid="{00000000-0005-0000-0000-0000AB550000}"/>
    <cellStyle name="Note 2 4 4 2 2 5" xfId="21936" xr:uid="{00000000-0005-0000-0000-0000AC550000}"/>
    <cellStyle name="Note 2 4 4 2 2 5 2" xfId="21937" xr:uid="{00000000-0005-0000-0000-0000AD550000}"/>
    <cellStyle name="Note 2 4 4 2 2 5 3" xfId="21938" xr:uid="{00000000-0005-0000-0000-0000AE550000}"/>
    <cellStyle name="Note 2 4 4 2 2 5 4" xfId="21939" xr:uid="{00000000-0005-0000-0000-0000AF550000}"/>
    <cellStyle name="Note 2 4 4 2 2 5 5" xfId="21940" xr:uid="{00000000-0005-0000-0000-0000B0550000}"/>
    <cellStyle name="Note 2 4 4 2 2 6" xfId="21941" xr:uid="{00000000-0005-0000-0000-0000B1550000}"/>
    <cellStyle name="Note 2 4 4 2 2 6 2" xfId="21942" xr:uid="{00000000-0005-0000-0000-0000B2550000}"/>
    <cellStyle name="Note 2 4 4 2 2 6 3" xfId="21943" xr:uid="{00000000-0005-0000-0000-0000B3550000}"/>
    <cellStyle name="Note 2 4 4 2 2 6 4" xfId="21944" xr:uid="{00000000-0005-0000-0000-0000B4550000}"/>
    <cellStyle name="Note 2 4 4 2 2 7" xfId="21945" xr:uid="{00000000-0005-0000-0000-0000B5550000}"/>
    <cellStyle name="Note 2 4 4 2 2 8" xfId="21946" xr:uid="{00000000-0005-0000-0000-0000B6550000}"/>
    <cellStyle name="Note 2 4 4 2 2 9" xfId="21947" xr:uid="{00000000-0005-0000-0000-0000B7550000}"/>
    <cellStyle name="Note 2 4 4 2 3" xfId="21948" xr:uid="{00000000-0005-0000-0000-0000B8550000}"/>
    <cellStyle name="Note 2 4 4 2 3 2" xfId="21949" xr:uid="{00000000-0005-0000-0000-0000B9550000}"/>
    <cellStyle name="Note 2 4 4 2 3 2 2" xfId="21950" xr:uid="{00000000-0005-0000-0000-0000BA550000}"/>
    <cellStyle name="Note 2 4 4 2 3 2 2 2" xfId="21951" xr:uid="{00000000-0005-0000-0000-0000BB550000}"/>
    <cellStyle name="Note 2 4 4 2 3 2 2 3" xfId="21952" xr:uid="{00000000-0005-0000-0000-0000BC550000}"/>
    <cellStyle name="Note 2 4 4 2 3 2 2 4" xfId="21953" xr:uid="{00000000-0005-0000-0000-0000BD550000}"/>
    <cellStyle name="Note 2 4 4 2 3 2 3" xfId="21954" xr:uid="{00000000-0005-0000-0000-0000BE550000}"/>
    <cellStyle name="Note 2 4 4 2 3 2 4" xfId="21955" xr:uid="{00000000-0005-0000-0000-0000BF550000}"/>
    <cellStyle name="Note 2 4 4 2 3 2 5" xfId="21956" xr:uid="{00000000-0005-0000-0000-0000C0550000}"/>
    <cellStyle name="Note 2 4 4 2 3 2 6" xfId="21957" xr:uid="{00000000-0005-0000-0000-0000C1550000}"/>
    <cellStyle name="Note 2 4 4 2 3 2 7" xfId="21958" xr:uid="{00000000-0005-0000-0000-0000C2550000}"/>
    <cellStyle name="Note 2 4 4 2 3 3" xfId="21959" xr:uid="{00000000-0005-0000-0000-0000C3550000}"/>
    <cellStyle name="Note 2 4 4 2 3 3 2" xfId="21960" xr:uid="{00000000-0005-0000-0000-0000C4550000}"/>
    <cellStyle name="Note 2 4 4 2 3 3 2 2" xfId="21961" xr:uid="{00000000-0005-0000-0000-0000C5550000}"/>
    <cellStyle name="Note 2 4 4 2 3 3 2 3" xfId="21962" xr:uid="{00000000-0005-0000-0000-0000C6550000}"/>
    <cellStyle name="Note 2 4 4 2 3 3 2 4" xfId="21963" xr:uid="{00000000-0005-0000-0000-0000C7550000}"/>
    <cellStyle name="Note 2 4 4 2 3 3 3" xfId="21964" xr:uid="{00000000-0005-0000-0000-0000C8550000}"/>
    <cellStyle name="Note 2 4 4 2 3 3 4" xfId="21965" xr:uid="{00000000-0005-0000-0000-0000C9550000}"/>
    <cellStyle name="Note 2 4 4 2 3 3 5" xfId="21966" xr:uid="{00000000-0005-0000-0000-0000CA550000}"/>
    <cellStyle name="Note 2 4 4 2 3 3 6" xfId="21967" xr:uid="{00000000-0005-0000-0000-0000CB550000}"/>
    <cellStyle name="Note 2 4 4 2 3 4" xfId="21968" xr:uid="{00000000-0005-0000-0000-0000CC550000}"/>
    <cellStyle name="Note 2 4 4 2 3 4 2" xfId="21969" xr:uid="{00000000-0005-0000-0000-0000CD550000}"/>
    <cellStyle name="Note 2 4 4 2 3 4 3" xfId="21970" xr:uid="{00000000-0005-0000-0000-0000CE550000}"/>
    <cellStyle name="Note 2 4 4 2 3 4 4" xfId="21971" xr:uid="{00000000-0005-0000-0000-0000CF550000}"/>
    <cellStyle name="Note 2 4 4 2 3 4 5" xfId="21972" xr:uid="{00000000-0005-0000-0000-0000D0550000}"/>
    <cellStyle name="Note 2 4 4 2 3 5" xfId="21973" xr:uid="{00000000-0005-0000-0000-0000D1550000}"/>
    <cellStyle name="Note 2 4 4 2 3 5 2" xfId="21974" xr:uid="{00000000-0005-0000-0000-0000D2550000}"/>
    <cellStyle name="Note 2 4 4 2 3 5 3" xfId="21975" xr:uid="{00000000-0005-0000-0000-0000D3550000}"/>
    <cellStyle name="Note 2 4 4 2 3 5 4" xfId="21976" xr:uid="{00000000-0005-0000-0000-0000D4550000}"/>
    <cellStyle name="Note 2 4 4 2 3 6" xfId="21977" xr:uid="{00000000-0005-0000-0000-0000D5550000}"/>
    <cellStyle name="Note 2 4 4 2 3 7" xfId="21978" xr:uid="{00000000-0005-0000-0000-0000D6550000}"/>
    <cellStyle name="Note 2 4 4 2 3 8" xfId="21979" xr:uid="{00000000-0005-0000-0000-0000D7550000}"/>
    <cellStyle name="Note 2 4 4 2 4" xfId="21980" xr:uid="{00000000-0005-0000-0000-0000D8550000}"/>
    <cellStyle name="Note 2 4 4 2 4 2" xfId="21981" xr:uid="{00000000-0005-0000-0000-0000D9550000}"/>
    <cellStyle name="Note 2 4 4 2 4 2 2" xfId="21982" xr:uid="{00000000-0005-0000-0000-0000DA550000}"/>
    <cellStyle name="Note 2 4 4 2 4 2 2 2" xfId="21983" xr:uid="{00000000-0005-0000-0000-0000DB550000}"/>
    <cellStyle name="Note 2 4 4 2 4 2 2 3" xfId="21984" xr:uid="{00000000-0005-0000-0000-0000DC550000}"/>
    <cellStyle name="Note 2 4 4 2 4 2 2 4" xfId="21985" xr:uid="{00000000-0005-0000-0000-0000DD550000}"/>
    <cellStyle name="Note 2 4 4 2 4 2 3" xfId="21986" xr:uid="{00000000-0005-0000-0000-0000DE550000}"/>
    <cellStyle name="Note 2 4 4 2 4 2 4" xfId="21987" xr:uid="{00000000-0005-0000-0000-0000DF550000}"/>
    <cellStyle name="Note 2 4 4 2 4 2 5" xfId="21988" xr:uid="{00000000-0005-0000-0000-0000E0550000}"/>
    <cellStyle name="Note 2 4 4 2 4 2 6" xfId="21989" xr:uid="{00000000-0005-0000-0000-0000E1550000}"/>
    <cellStyle name="Note 2 4 4 2 4 2 7" xfId="21990" xr:uid="{00000000-0005-0000-0000-0000E2550000}"/>
    <cellStyle name="Note 2 4 4 2 4 3" xfId="21991" xr:uid="{00000000-0005-0000-0000-0000E3550000}"/>
    <cellStyle name="Note 2 4 4 2 4 3 2" xfId="21992" xr:uid="{00000000-0005-0000-0000-0000E4550000}"/>
    <cellStyle name="Note 2 4 4 2 4 3 2 2" xfId="21993" xr:uid="{00000000-0005-0000-0000-0000E5550000}"/>
    <cellStyle name="Note 2 4 4 2 4 3 2 3" xfId="21994" xr:uid="{00000000-0005-0000-0000-0000E6550000}"/>
    <cellStyle name="Note 2 4 4 2 4 3 2 4" xfId="21995" xr:uid="{00000000-0005-0000-0000-0000E7550000}"/>
    <cellStyle name="Note 2 4 4 2 4 3 3" xfId="21996" xr:uid="{00000000-0005-0000-0000-0000E8550000}"/>
    <cellStyle name="Note 2 4 4 2 4 3 4" xfId="21997" xr:uid="{00000000-0005-0000-0000-0000E9550000}"/>
    <cellStyle name="Note 2 4 4 2 4 3 5" xfId="21998" xr:uid="{00000000-0005-0000-0000-0000EA550000}"/>
    <cellStyle name="Note 2 4 4 2 4 3 6" xfId="21999" xr:uid="{00000000-0005-0000-0000-0000EB550000}"/>
    <cellStyle name="Note 2 4 4 2 4 4" xfId="22000" xr:uid="{00000000-0005-0000-0000-0000EC550000}"/>
    <cellStyle name="Note 2 4 4 2 4 4 2" xfId="22001" xr:uid="{00000000-0005-0000-0000-0000ED550000}"/>
    <cellStyle name="Note 2 4 4 2 4 4 3" xfId="22002" xr:uid="{00000000-0005-0000-0000-0000EE550000}"/>
    <cellStyle name="Note 2 4 4 2 4 4 4" xfId="22003" xr:uid="{00000000-0005-0000-0000-0000EF550000}"/>
    <cellStyle name="Note 2 4 4 2 4 4 5" xfId="22004" xr:uid="{00000000-0005-0000-0000-0000F0550000}"/>
    <cellStyle name="Note 2 4 4 2 4 5" xfId="22005" xr:uid="{00000000-0005-0000-0000-0000F1550000}"/>
    <cellStyle name="Note 2 4 4 2 4 5 2" xfId="22006" xr:uid="{00000000-0005-0000-0000-0000F2550000}"/>
    <cellStyle name="Note 2 4 4 2 4 5 3" xfId="22007" xr:uid="{00000000-0005-0000-0000-0000F3550000}"/>
    <cellStyle name="Note 2 4 4 2 4 5 4" xfId="22008" xr:uid="{00000000-0005-0000-0000-0000F4550000}"/>
    <cellStyle name="Note 2 4 4 2 4 6" xfId="22009" xr:uid="{00000000-0005-0000-0000-0000F5550000}"/>
    <cellStyle name="Note 2 4 4 2 4 7" xfId="22010" xr:uid="{00000000-0005-0000-0000-0000F6550000}"/>
    <cellStyle name="Note 2 4 4 2 4 8" xfId="22011" xr:uid="{00000000-0005-0000-0000-0000F7550000}"/>
    <cellStyle name="Note 2 4 4 2 5" xfId="22012" xr:uid="{00000000-0005-0000-0000-0000F8550000}"/>
    <cellStyle name="Note 2 4 4 2 5 10" xfId="22013" xr:uid="{00000000-0005-0000-0000-0000F9550000}"/>
    <cellStyle name="Note 2 4 4 2 5 2" xfId="22014" xr:uid="{00000000-0005-0000-0000-0000FA550000}"/>
    <cellStyle name="Note 2 4 4 2 5 2 2" xfId="22015" xr:uid="{00000000-0005-0000-0000-0000FB550000}"/>
    <cellStyle name="Note 2 4 4 2 5 2 2 2" xfId="22016" xr:uid="{00000000-0005-0000-0000-0000FC550000}"/>
    <cellStyle name="Note 2 4 4 2 5 2 2 3" xfId="22017" xr:uid="{00000000-0005-0000-0000-0000FD550000}"/>
    <cellStyle name="Note 2 4 4 2 5 2 2 4" xfId="22018" xr:uid="{00000000-0005-0000-0000-0000FE550000}"/>
    <cellStyle name="Note 2 4 4 2 5 2 3" xfId="22019" xr:uid="{00000000-0005-0000-0000-0000FF550000}"/>
    <cellStyle name="Note 2 4 4 2 5 2 4" xfId="22020" xr:uid="{00000000-0005-0000-0000-000000560000}"/>
    <cellStyle name="Note 2 4 4 2 5 2 5" xfId="22021" xr:uid="{00000000-0005-0000-0000-000001560000}"/>
    <cellStyle name="Note 2 4 4 2 5 2 6" xfId="22022" xr:uid="{00000000-0005-0000-0000-000002560000}"/>
    <cellStyle name="Note 2 4 4 2 5 2 7" xfId="22023" xr:uid="{00000000-0005-0000-0000-000003560000}"/>
    <cellStyle name="Note 2 4 4 2 5 3" xfId="22024" xr:uid="{00000000-0005-0000-0000-000004560000}"/>
    <cellStyle name="Note 2 4 4 2 5 3 2" xfId="22025" xr:uid="{00000000-0005-0000-0000-000005560000}"/>
    <cellStyle name="Note 2 4 4 2 5 3 2 2" xfId="22026" xr:uid="{00000000-0005-0000-0000-000006560000}"/>
    <cellStyle name="Note 2 4 4 2 5 3 2 3" xfId="22027" xr:uid="{00000000-0005-0000-0000-000007560000}"/>
    <cellStyle name="Note 2 4 4 2 5 3 2 4" xfId="22028" xr:uid="{00000000-0005-0000-0000-000008560000}"/>
    <cellStyle name="Note 2 4 4 2 5 3 3" xfId="22029" xr:uid="{00000000-0005-0000-0000-000009560000}"/>
    <cellStyle name="Note 2 4 4 2 5 3 4" xfId="22030" xr:uid="{00000000-0005-0000-0000-00000A560000}"/>
    <cellStyle name="Note 2 4 4 2 5 3 5" xfId="22031" xr:uid="{00000000-0005-0000-0000-00000B560000}"/>
    <cellStyle name="Note 2 4 4 2 5 3 6" xfId="22032" xr:uid="{00000000-0005-0000-0000-00000C560000}"/>
    <cellStyle name="Note 2 4 4 2 5 4" xfId="22033" xr:uid="{00000000-0005-0000-0000-00000D560000}"/>
    <cellStyle name="Note 2 4 4 2 5 4 2" xfId="22034" xr:uid="{00000000-0005-0000-0000-00000E560000}"/>
    <cellStyle name="Note 2 4 4 2 5 4 2 2" xfId="22035" xr:uid="{00000000-0005-0000-0000-00000F560000}"/>
    <cellStyle name="Note 2 4 4 2 5 4 2 3" xfId="22036" xr:uid="{00000000-0005-0000-0000-000010560000}"/>
    <cellStyle name="Note 2 4 4 2 5 4 2 4" xfId="22037" xr:uid="{00000000-0005-0000-0000-000011560000}"/>
    <cellStyle name="Note 2 4 4 2 5 4 3" xfId="22038" xr:uid="{00000000-0005-0000-0000-000012560000}"/>
    <cellStyle name="Note 2 4 4 2 5 4 4" xfId="22039" xr:uid="{00000000-0005-0000-0000-000013560000}"/>
    <cellStyle name="Note 2 4 4 2 5 4 5" xfId="22040" xr:uid="{00000000-0005-0000-0000-000014560000}"/>
    <cellStyle name="Note 2 4 4 2 5 4 6" xfId="22041" xr:uid="{00000000-0005-0000-0000-000015560000}"/>
    <cellStyle name="Note 2 4 4 2 5 5" xfId="22042" xr:uid="{00000000-0005-0000-0000-000016560000}"/>
    <cellStyle name="Note 2 4 4 2 5 5 2" xfId="22043" xr:uid="{00000000-0005-0000-0000-000017560000}"/>
    <cellStyle name="Note 2 4 4 2 5 5 3" xfId="22044" xr:uid="{00000000-0005-0000-0000-000018560000}"/>
    <cellStyle name="Note 2 4 4 2 5 5 4" xfId="22045" xr:uid="{00000000-0005-0000-0000-000019560000}"/>
    <cellStyle name="Note 2 4 4 2 5 5 5" xfId="22046" xr:uid="{00000000-0005-0000-0000-00001A560000}"/>
    <cellStyle name="Note 2 4 4 2 5 6" xfId="22047" xr:uid="{00000000-0005-0000-0000-00001B560000}"/>
    <cellStyle name="Note 2 4 4 2 5 6 2" xfId="22048" xr:uid="{00000000-0005-0000-0000-00001C560000}"/>
    <cellStyle name="Note 2 4 4 2 5 6 3" xfId="22049" xr:uid="{00000000-0005-0000-0000-00001D560000}"/>
    <cellStyle name="Note 2 4 4 2 5 6 4" xfId="22050" xr:uid="{00000000-0005-0000-0000-00001E560000}"/>
    <cellStyle name="Note 2 4 4 2 5 7" xfId="22051" xr:uid="{00000000-0005-0000-0000-00001F560000}"/>
    <cellStyle name="Note 2 4 4 2 5 8" xfId="22052" xr:uid="{00000000-0005-0000-0000-000020560000}"/>
    <cellStyle name="Note 2 4 4 2 5 9" xfId="22053" xr:uid="{00000000-0005-0000-0000-000021560000}"/>
    <cellStyle name="Note 2 4 4 2 6" xfId="22054" xr:uid="{00000000-0005-0000-0000-000022560000}"/>
    <cellStyle name="Note 2 4 4 2 6 2" xfId="22055" xr:uid="{00000000-0005-0000-0000-000023560000}"/>
    <cellStyle name="Note 2 4 4 2 6 2 2" xfId="22056" xr:uid="{00000000-0005-0000-0000-000024560000}"/>
    <cellStyle name="Note 2 4 4 2 6 2 2 2" xfId="22057" xr:uid="{00000000-0005-0000-0000-000025560000}"/>
    <cellStyle name="Note 2 4 4 2 6 2 2 3" xfId="22058" xr:uid="{00000000-0005-0000-0000-000026560000}"/>
    <cellStyle name="Note 2 4 4 2 6 2 2 4" xfId="22059" xr:uid="{00000000-0005-0000-0000-000027560000}"/>
    <cellStyle name="Note 2 4 4 2 6 2 3" xfId="22060" xr:uid="{00000000-0005-0000-0000-000028560000}"/>
    <cellStyle name="Note 2 4 4 2 6 2 4" xfId="22061" xr:uid="{00000000-0005-0000-0000-000029560000}"/>
    <cellStyle name="Note 2 4 4 2 6 2 5" xfId="22062" xr:uid="{00000000-0005-0000-0000-00002A560000}"/>
    <cellStyle name="Note 2 4 4 2 6 2 6" xfId="22063" xr:uid="{00000000-0005-0000-0000-00002B560000}"/>
    <cellStyle name="Note 2 4 4 2 6 2 7" xfId="22064" xr:uid="{00000000-0005-0000-0000-00002C560000}"/>
    <cellStyle name="Note 2 4 4 2 6 3" xfId="22065" xr:uid="{00000000-0005-0000-0000-00002D560000}"/>
    <cellStyle name="Note 2 4 4 2 6 3 2" xfId="22066" xr:uid="{00000000-0005-0000-0000-00002E560000}"/>
    <cellStyle name="Note 2 4 4 2 6 3 2 2" xfId="22067" xr:uid="{00000000-0005-0000-0000-00002F560000}"/>
    <cellStyle name="Note 2 4 4 2 6 3 2 3" xfId="22068" xr:uid="{00000000-0005-0000-0000-000030560000}"/>
    <cellStyle name="Note 2 4 4 2 6 3 2 4" xfId="22069" xr:uid="{00000000-0005-0000-0000-000031560000}"/>
    <cellStyle name="Note 2 4 4 2 6 3 3" xfId="22070" xr:uid="{00000000-0005-0000-0000-000032560000}"/>
    <cellStyle name="Note 2 4 4 2 6 3 4" xfId="22071" xr:uid="{00000000-0005-0000-0000-000033560000}"/>
    <cellStyle name="Note 2 4 4 2 6 3 5" xfId="22072" xr:uid="{00000000-0005-0000-0000-000034560000}"/>
    <cellStyle name="Note 2 4 4 2 6 3 6" xfId="22073" xr:uid="{00000000-0005-0000-0000-000035560000}"/>
    <cellStyle name="Note 2 4 4 2 6 4" xfId="22074" xr:uid="{00000000-0005-0000-0000-000036560000}"/>
    <cellStyle name="Note 2 4 4 2 6 4 2" xfId="22075" xr:uid="{00000000-0005-0000-0000-000037560000}"/>
    <cellStyle name="Note 2 4 4 2 6 4 3" xfId="22076" xr:uid="{00000000-0005-0000-0000-000038560000}"/>
    <cellStyle name="Note 2 4 4 2 6 4 4" xfId="22077" xr:uid="{00000000-0005-0000-0000-000039560000}"/>
    <cellStyle name="Note 2 4 4 2 6 4 5" xfId="22078" xr:uid="{00000000-0005-0000-0000-00003A560000}"/>
    <cellStyle name="Note 2 4 4 2 6 5" xfId="22079" xr:uid="{00000000-0005-0000-0000-00003B560000}"/>
    <cellStyle name="Note 2 4 4 2 6 5 2" xfId="22080" xr:uid="{00000000-0005-0000-0000-00003C560000}"/>
    <cellStyle name="Note 2 4 4 2 6 5 3" xfId="22081" xr:uid="{00000000-0005-0000-0000-00003D560000}"/>
    <cellStyle name="Note 2 4 4 2 6 5 4" xfId="22082" xr:uid="{00000000-0005-0000-0000-00003E560000}"/>
    <cellStyle name="Note 2 4 4 2 6 6" xfId="22083" xr:uid="{00000000-0005-0000-0000-00003F560000}"/>
    <cellStyle name="Note 2 4 4 2 6 7" xfId="22084" xr:uid="{00000000-0005-0000-0000-000040560000}"/>
    <cellStyle name="Note 2 4 4 2 6 8" xfId="22085" xr:uid="{00000000-0005-0000-0000-000041560000}"/>
    <cellStyle name="Note 2 4 4 2 7" xfId="22086" xr:uid="{00000000-0005-0000-0000-000042560000}"/>
    <cellStyle name="Note 2 4 4 2 7 2" xfId="22087" xr:uid="{00000000-0005-0000-0000-000043560000}"/>
    <cellStyle name="Note 2 4 4 2 7 2 2" xfId="22088" xr:uid="{00000000-0005-0000-0000-000044560000}"/>
    <cellStyle name="Note 2 4 4 2 7 2 2 2" xfId="22089" xr:uid="{00000000-0005-0000-0000-000045560000}"/>
    <cellStyle name="Note 2 4 4 2 7 2 2 3" xfId="22090" xr:uid="{00000000-0005-0000-0000-000046560000}"/>
    <cellStyle name="Note 2 4 4 2 7 2 2 4" xfId="22091" xr:uid="{00000000-0005-0000-0000-000047560000}"/>
    <cellStyle name="Note 2 4 4 2 7 2 3" xfId="22092" xr:uid="{00000000-0005-0000-0000-000048560000}"/>
    <cellStyle name="Note 2 4 4 2 7 2 4" xfId="22093" xr:uid="{00000000-0005-0000-0000-000049560000}"/>
    <cellStyle name="Note 2 4 4 2 7 2 5" xfId="22094" xr:uid="{00000000-0005-0000-0000-00004A560000}"/>
    <cellStyle name="Note 2 4 4 2 7 2 6" xfId="22095" xr:uid="{00000000-0005-0000-0000-00004B560000}"/>
    <cellStyle name="Note 2 4 4 2 7 2 7" xfId="22096" xr:uid="{00000000-0005-0000-0000-00004C560000}"/>
    <cellStyle name="Note 2 4 4 2 7 3" xfId="22097" xr:uid="{00000000-0005-0000-0000-00004D560000}"/>
    <cellStyle name="Note 2 4 4 2 7 3 2" xfId="22098" xr:uid="{00000000-0005-0000-0000-00004E560000}"/>
    <cellStyle name="Note 2 4 4 2 7 3 3" xfId="22099" xr:uid="{00000000-0005-0000-0000-00004F560000}"/>
    <cellStyle name="Note 2 4 4 2 7 3 4" xfId="22100" xr:uid="{00000000-0005-0000-0000-000050560000}"/>
    <cellStyle name="Note 2 4 4 2 7 4" xfId="22101" xr:uid="{00000000-0005-0000-0000-000051560000}"/>
    <cellStyle name="Note 2 4 4 2 7 5" xfId="22102" xr:uid="{00000000-0005-0000-0000-000052560000}"/>
    <cellStyle name="Note 2 4 4 2 7 6" xfId="22103" xr:uid="{00000000-0005-0000-0000-000053560000}"/>
    <cellStyle name="Note 2 4 4 2 7 7" xfId="22104" xr:uid="{00000000-0005-0000-0000-000054560000}"/>
    <cellStyle name="Note 2 4 4 2 7 8" xfId="22105" xr:uid="{00000000-0005-0000-0000-000055560000}"/>
    <cellStyle name="Note 2 4 4 2 8" xfId="22106" xr:uid="{00000000-0005-0000-0000-000056560000}"/>
    <cellStyle name="Note 2 4 4 2 8 2" xfId="22107" xr:uid="{00000000-0005-0000-0000-000057560000}"/>
    <cellStyle name="Note 2 4 4 2 8 2 2" xfId="22108" xr:uid="{00000000-0005-0000-0000-000058560000}"/>
    <cellStyle name="Note 2 4 4 2 8 2 3" xfId="22109" xr:uid="{00000000-0005-0000-0000-000059560000}"/>
    <cellStyle name="Note 2 4 4 2 8 2 4" xfId="22110" xr:uid="{00000000-0005-0000-0000-00005A560000}"/>
    <cellStyle name="Note 2 4 4 2 8 3" xfId="22111" xr:uid="{00000000-0005-0000-0000-00005B560000}"/>
    <cellStyle name="Note 2 4 4 2 8 4" xfId="22112" xr:uid="{00000000-0005-0000-0000-00005C560000}"/>
    <cellStyle name="Note 2 4 4 2 8 5" xfId="22113" xr:uid="{00000000-0005-0000-0000-00005D560000}"/>
    <cellStyle name="Note 2 4 4 2 8 6" xfId="22114" xr:uid="{00000000-0005-0000-0000-00005E560000}"/>
    <cellStyle name="Note 2 4 4 2 8 7" xfId="22115" xr:uid="{00000000-0005-0000-0000-00005F560000}"/>
    <cellStyle name="Note 2 4 4 2 9" xfId="22116" xr:uid="{00000000-0005-0000-0000-000060560000}"/>
    <cellStyle name="Note 2 4 4 2 9 2" xfId="22117" xr:uid="{00000000-0005-0000-0000-000061560000}"/>
    <cellStyle name="Note 2 4 4 2 9 2 2" xfId="22118" xr:uid="{00000000-0005-0000-0000-000062560000}"/>
    <cellStyle name="Note 2 4 4 2 9 2 3" xfId="22119" xr:uid="{00000000-0005-0000-0000-000063560000}"/>
    <cellStyle name="Note 2 4 4 2 9 2 4" xfId="22120" xr:uid="{00000000-0005-0000-0000-000064560000}"/>
    <cellStyle name="Note 2 4 4 2 9 3" xfId="22121" xr:uid="{00000000-0005-0000-0000-000065560000}"/>
    <cellStyle name="Note 2 4 4 2 9 4" xfId="22122" xr:uid="{00000000-0005-0000-0000-000066560000}"/>
    <cellStyle name="Note 2 4 4 2 9 5" xfId="22123" xr:uid="{00000000-0005-0000-0000-000067560000}"/>
    <cellStyle name="Note 2 4 4 2 9 6" xfId="22124" xr:uid="{00000000-0005-0000-0000-000068560000}"/>
    <cellStyle name="Note 2 4 4 3" xfId="22125" xr:uid="{00000000-0005-0000-0000-000069560000}"/>
    <cellStyle name="Note 2 4 4 3 2" xfId="22126" xr:uid="{00000000-0005-0000-0000-00006A560000}"/>
    <cellStyle name="Note 2 4 4 3 2 2" xfId="22127" xr:uid="{00000000-0005-0000-0000-00006B560000}"/>
    <cellStyle name="Note 2 4 4 3 2 3" xfId="22128" xr:uid="{00000000-0005-0000-0000-00006C560000}"/>
    <cellStyle name="Note 2 4 4 3 2 4" xfId="22129" xr:uid="{00000000-0005-0000-0000-00006D560000}"/>
    <cellStyle name="Note 2 4 4 3 3" xfId="22130" xr:uid="{00000000-0005-0000-0000-00006E560000}"/>
    <cellStyle name="Note 2 4 4 3 4" xfId="22131" xr:uid="{00000000-0005-0000-0000-00006F560000}"/>
    <cellStyle name="Note 2 4 4 3 5" xfId="22132" xr:uid="{00000000-0005-0000-0000-000070560000}"/>
    <cellStyle name="Note 2 4 4 3 6" xfId="22133" xr:uid="{00000000-0005-0000-0000-000071560000}"/>
    <cellStyle name="Note 2 4 4 3 7" xfId="22134" xr:uid="{00000000-0005-0000-0000-000072560000}"/>
    <cellStyle name="Note 2 4 4 4" xfId="22135" xr:uid="{00000000-0005-0000-0000-000073560000}"/>
    <cellStyle name="Note 2 4 4 4 2" xfId="22136" xr:uid="{00000000-0005-0000-0000-000074560000}"/>
    <cellStyle name="Note 2 4 4 4 3" xfId="22137" xr:uid="{00000000-0005-0000-0000-000075560000}"/>
    <cellStyle name="Note 2 4 4 4 4" xfId="22138" xr:uid="{00000000-0005-0000-0000-000076560000}"/>
    <cellStyle name="Note 2 4 4 5" xfId="22139" xr:uid="{00000000-0005-0000-0000-000077560000}"/>
    <cellStyle name="Note 2 4 4 6" xfId="22140" xr:uid="{00000000-0005-0000-0000-000078560000}"/>
    <cellStyle name="Note 2 4 5" xfId="22141" xr:uid="{00000000-0005-0000-0000-000079560000}"/>
    <cellStyle name="Note 2 4 5 2" xfId="22142" xr:uid="{00000000-0005-0000-0000-00007A560000}"/>
    <cellStyle name="Note 2 4 5 2 2" xfId="22143" xr:uid="{00000000-0005-0000-0000-00007B560000}"/>
    <cellStyle name="Note 2 4 5 2 3" xfId="22144" xr:uid="{00000000-0005-0000-0000-00007C560000}"/>
    <cellStyle name="Note 2 4 5 2 4" xfId="22145" xr:uid="{00000000-0005-0000-0000-00007D560000}"/>
    <cellStyle name="Note 2 4 5 3" xfId="22146" xr:uid="{00000000-0005-0000-0000-00007E560000}"/>
    <cellStyle name="Note 2 4 5 4" xfId="22147" xr:uid="{00000000-0005-0000-0000-00007F560000}"/>
    <cellStyle name="Note 2 4 5 5" xfId="22148" xr:uid="{00000000-0005-0000-0000-000080560000}"/>
    <cellStyle name="Note 2 4 5 6" xfId="22149" xr:uid="{00000000-0005-0000-0000-000081560000}"/>
    <cellStyle name="Note 2 4 5 7" xfId="22150" xr:uid="{00000000-0005-0000-0000-000082560000}"/>
    <cellStyle name="Note 2 4 6" xfId="22151" xr:uid="{00000000-0005-0000-0000-000083560000}"/>
    <cellStyle name="Note 2 4 6 2" xfId="22152" xr:uid="{00000000-0005-0000-0000-000084560000}"/>
    <cellStyle name="Note 2 4 6 3" xfId="22153" xr:uid="{00000000-0005-0000-0000-000085560000}"/>
    <cellStyle name="Note 2 4 6 4" xfId="22154" xr:uid="{00000000-0005-0000-0000-000086560000}"/>
    <cellStyle name="Note 2 5" xfId="22155" xr:uid="{00000000-0005-0000-0000-000087560000}"/>
    <cellStyle name="Note 2 5 2" xfId="22156" xr:uid="{00000000-0005-0000-0000-000088560000}"/>
    <cellStyle name="Note 2 5 2 2" xfId="22157" xr:uid="{00000000-0005-0000-0000-000089560000}"/>
    <cellStyle name="Note 2 5 3" xfId="22158" xr:uid="{00000000-0005-0000-0000-00008A560000}"/>
    <cellStyle name="Note 2 5 3 10" xfId="22159" xr:uid="{00000000-0005-0000-0000-00008B560000}"/>
    <cellStyle name="Note 2 5 3 10 2" xfId="22160" xr:uid="{00000000-0005-0000-0000-00008C560000}"/>
    <cellStyle name="Note 2 5 3 10 3" xfId="22161" xr:uid="{00000000-0005-0000-0000-00008D560000}"/>
    <cellStyle name="Note 2 5 3 10 4" xfId="22162" xr:uid="{00000000-0005-0000-0000-00008E560000}"/>
    <cellStyle name="Note 2 5 3 10 5" xfId="22163" xr:uid="{00000000-0005-0000-0000-00008F560000}"/>
    <cellStyle name="Note 2 5 3 11" xfId="22164" xr:uid="{00000000-0005-0000-0000-000090560000}"/>
    <cellStyle name="Note 2 5 3 11 2" xfId="22165" xr:uid="{00000000-0005-0000-0000-000091560000}"/>
    <cellStyle name="Note 2 5 3 11 3" xfId="22166" xr:uid="{00000000-0005-0000-0000-000092560000}"/>
    <cellStyle name="Note 2 5 3 11 4" xfId="22167" xr:uid="{00000000-0005-0000-0000-000093560000}"/>
    <cellStyle name="Note 2 5 3 12" xfId="22168" xr:uid="{00000000-0005-0000-0000-000094560000}"/>
    <cellStyle name="Note 2 5 3 13" xfId="22169" xr:uid="{00000000-0005-0000-0000-000095560000}"/>
    <cellStyle name="Note 2 5 3 14" xfId="22170" xr:uid="{00000000-0005-0000-0000-000096560000}"/>
    <cellStyle name="Note 2 5 3 2" xfId="22171" xr:uid="{00000000-0005-0000-0000-000097560000}"/>
    <cellStyle name="Note 2 5 3 2 2" xfId="22172" xr:uid="{00000000-0005-0000-0000-000098560000}"/>
    <cellStyle name="Note 2 5 3 2 2 2" xfId="22173" xr:uid="{00000000-0005-0000-0000-000099560000}"/>
    <cellStyle name="Note 2 5 3 2 2 2 2" xfId="22174" xr:uid="{00000000-0005-0000-0000-00009A560000}"/>
    <cellStyle name="Note 2 5 3 2 2 2 2 2" xfId="22175" xr:uid="{00000000-0005-0000-0000-00009B560000}"/>
    <cellStyle name="Note 2 5 3 2 2 2 2 3" xfId="22176" xr:uid="{00000000-0005-0000-0000-00009C560000}"/>
    <cellStyle name="Note 2 5 3 2 2 2 2 4" xfId="22177" xr:uid="{00000000-0005-0000-0000-00009D560000}"/>
    <cellStyle name="Note 2 5 3 2 2 2 3" xfId="22178" xr:uid="{00000000-0005-0000-0000-00009E560000}"/>
    <cellStyle name="Note 2 5 3 2 2 2 4" xfId="22179" xr:uid="{00000000-0005-0000-0000-00009F560000}"/>
    <cellStyle name="Note 2 5 3 2 2 2 5" xfId="22180" xr:uid="{00000000-0005-0000-0000-0000A0560000}"/>
    <cellStyle name="Note 2 5 3 2 2 2 6" xfId="22181" xr:uid="{00000000-0005-0000-0000-0000A1560000}"/>
    <cellStyle name="Note 2 5 3 2 2 2 7" xfId="22182" xr:uid="{00000000-0005-0000-0000-0000A2560000}"/>
    <cellStyle name="Note 2 5 3 2 2 3" xfId="22183" xr:uid="{00000000-0005-0000-0000-0000A3560000}"/>
    <cellStyle name="Note 2 5 3 2 2 3 2" xfId="22184" xr:uid="{00000000-0005-0000-0000-0000A4560000}"/>
    <cellStyle name="Note 2 5 3 2 2 3 3" xfId="22185" xr:uid="{00000000-0005-0000-0000-0000A5560000}"/>
    <cellStyle name="Note 2 5 3 2 2 3 4" xfId="22186" xr:uid="{00000000-0005-0000-0000-0000A6560000}"/>
    <cellStyle name="Note 2 5 3 2 2 4" xfId="22187" xr:uid="{00000000-0005-0000-0000-0000A7560000}"/>
    <cellStyle name="Note 2 5 3 2 2 5" xfId="22188" xr:uid="{00000000-0005-0000-0000-0000A8560000}"/>
    <cellStyle name="Note 2 5 3 2 2 6" xfId="22189" xr:uid="{00000000-0005-0000-0000-0000A9560000}"/>
    <cellStyle name="Note 2 5 3 2 2 7" xfId="22190" xr:uid="{00000000-0005-0000-0000-0000AA560000}"/>
    <cellStyle name="Note 2 5 3 2 2 8" xfId="22191" xr:uid="{00000000-0005-0000-0000-0000AB560000}"/>
    <cellStyle name="Note 2 5 3 2 3" xfId="22192" xr:uid="{00000000-0005-0000-0000-0000AC560000}"/>
    <cellStyle name="Note 2 5 3 2 3 2" xfId="22193" xr:uid="{00000000-0005-0000-0000-0000AD560000}"/>
    <cellStyle name="Note 2 5 3 2 3 2 2" xfId="22194" xr:uid="{00000000-0005-0000-0000-0000AE560000}"/>
    <cellStyle name="Note 2 5 3 2 3 2 3" xfId="22195" xr:uid="{00000000-0005-0000-0000-0000AF560000}"/>
    <cellStyle name="Note 2 5 3 2 3 2 4" xfId="22196" xr:uid="{00000000-0005-0000-0000-0000B0560000}"/>
    <cellStyle name="Note 2 5 3 2 3 3" xfId="22197" xr:uid="{00000000-0005-0000-0000-0000B1560000}"/>
    <cellStyle name="Note 2 5 3 2 3 4" xfId="22198" xr:uid="{00000000-0005-0000-0000-0000B2560000}"/>
    <cellStyle name="Note 2 5 3 2 3 5" xfId="22199" xr:uid="{00000000-0005-0000-0000-0000B3560000}"/>
    <cellStyle name="Note 2 5 3 2 3 6" xfId="22200" xr:uid="{00000000-0005-0000-0000-0000B4560000}"/>
    <cellStyle name="Note 2 5 3 2 3 7" xfId="22201" xr:uid="{00000000-0005-0000-0000-0000B5560000}"/>
    <cellStyle name="Note 2 5 3 2 4" xfId="22202" xr:uid="{00000000-0005-0000-0000-0000B6560000}"/>
    <cellStyle name="Note 2 5 3 2 4 2" xfId="22203" xr:uid="{00000000-0005-0000-0000-0000B7560000}"/>
    <cellStyle name="Note 2 5 3 2 4 2 2" xfId="22204" xr:uid="{00000000-0005-0000-0000-0000B8560000}"/>
    <cellStyle name="Note 2 5 3 2 4 2 3" xfId="22205" xr:uid="{00000000-0005-0000-0000-0000B9560000}"/>
    <cellStyle name="Note 2 5 3 2 4 2 4" xfId="22206" xr:uid="{00000000-0005-0000-0000-0000BA560000}"/>
    <cellStyle name="Note 2 5 3 2 4 3" xfId="22207" xr:uid="{00000000-0005-0000-0000-0000BB560000}"/>
    <cellStyle name="Note 2 5 3 2 4 4" xfId="22208" xr:uid="{00000000-0005-0000-0000-0000BC560000}"/>
    <cellStyle name="Note 2 5 3 2 4 5" xfId="22209" xr:uid="{00000000-0005-0000-0000-0000BD560000}"/>
    <cellStyle name="Note 2 5 3 2 4 6" xfId="22210" xr:uid="{00000000-0005-0000-0000-0000BE560000}"/>
    <cellStyle name="Note 2 5 3 2 5" xfId="22211" xr:uid="{00000000-0005-0000-0000-0000BF560000}"/>
    <cellStyle name="Note 2 5 3 2 5 2" xfId="22212" xr:uid="{00000000-0005-0000-0000-0000C0560000}"/>
    <cellStyle name="Note 2 5 3 2 5 3" xfId="22213" xr:uid="{00000000-0005-0000-0000-0000C1560000}"/>
    <cellStyle name="Note 2 5 3 2 5 4" xfId="22214" xr:uid="{00000000-0005-0000-0000-0000C2560000}"/>
    <cellStyle name="Note 2 5 3 2 5 5" xfId="22215" xr:uid="{00000000-0005-0000-0000-0000C3560000}"/>
    <cellStyle name="Note 2 5 3 2 6" xfId="22216" xr:uid="{00000000-0005-0000-0000-0000C4560000}"/>
    <cellStyle name="Note 2 5 3 2 6 2" xfId="22217" xr:uid="{00000000-0005-0000-0000-0000C5560000}"/>
    <cellStyle name="Note 2 5 3 2 6 3" xfId="22218" xr:uid="{00000000-0005-0000-0000-0000C6560000}"/>
    <cellStyle name="Note 2 5 3 2 6 4" xfId="22219" xr:uid="{00000000-0005-0000-0000-0000C7560000}"/>
    <cellStyle name="Note 2 5 3 2 7" xfId="22220" xr:uid="{00000000-0005-0000-0000-0000C8560000}"/>
    <cellStyle name="Note 2 5 3 2 8" xfId="22221" xr:uid="{00000000-0005-0000-0000-0000C9560000}"/>
    <cellStyle name="Note 2 5 3 2 9" xfId="22222" xr:uid="{00000000-0005-0000-0000-0000CA560000}"/>
    <cellStyle name="Note 2 5 3 3" xfId="22223" xr:uid="{00000000-0005-0000-0000-0000CB560000}"/>
    <cellStyle name="Note 2 5 3 3 2" xfId="22224" xr:uid="{00000000-0005-0000-0000-0000CC560000}"/>
    <cellStyle name="Note 2 5 3 3 2 2" xfId="22225" xr:uid="{00000000-0005-0000-0000-0000CD560000}"/>
    <cellStyle name="Note 2 5 3 3 2 2 2" xfId="22226" xr:uid="{00000000-0005-0000-0000-0000CE560000}"/>
    <cellStyle name="Note 2 5 3 3 2 2 3" xfId="22227" xr:uid="{00000000-0005-0000-0000-0000CF560000}"/>
    <cellStyle name="Note 2 5 3 3 2 2 4" xfId="22228" xr:uid="{00000000-0005-0000-0000-0000D0560000}"/>
    <cellStyle name="Note 2 5 3 3 2 3" xfId="22229" xr:uid="{00000000-0005-0000-0000-0000D1560000}"/>
    <cellStyle name="Note 2 5 3 3 2 4" xfId="22230" xr:uid="{00000000-0005-0000-0000-0000D2560000}"/>
    <cellStyle name="Note 2 5 3 3 2 5" xfId="22231" xr:uid="{00000000-0005-0000-0000-0000D3560000}"/>
    <cellStyle name="Note 2 5 3 3 2 6" xfId="22232" xr:uid="{00000000-0005-0000-0000-0000D4560000}"/>
    <cellStyle name="Note 2 5 3 3 2 7" xfId="22233" xr:uid="{00000000-0005-0000-0000-0000D5560000}"/>
    <cellStyle name="Note 2 5 3 3 3" xfId="22234" xr:uid="{00000000-0005-0000-0000-0000D6560000}"/>
    <cellStyle name="Note 2 5 3 3 3 2" xfId="22235" xr:uid="{00000000-0005-0000-0000-0000D7560000}"/>
    <cellStyle name="Note 2 5 3 3 3 2 2" xfId="22236" xr:uid="{00000000-0005-0000-0000-0000D8560000}"/>
    <cellStyle name="Note 2 5 3 3 3 2 3" xfId="22237" xr:uid="{00000000-0005-0000-0000-0000D9560000}"/>
    <cellStyle name="Note 2 5 3 3 3 2 4" xfId="22238" xr:uid="{00000000-0005-0000-0000-0000DA560000}"/>
    <cellStyle name="Note 2 5 3 3 3 3" xfId="22239" xr:uid="{00000000-0005-0000-0000-0000DB560000}"/>
    <cellStyle name="Note 2 5 3 3 3 4" xfId="22240" xr:uid="{00000000-0005-0000-0000-0000DC560000}"/>
    <cellStyle name="Note 2 5 3 3 3 5" xfId="22241" xr:uid="{00000000-0005-0000-0000-0000DD560000}"/>
    <cellStyle name="Note 2 5 3 3 3 6" xfId="22242" xr:uid="{00000000-0005-0000-0000-0000DE560000}"/>
    <cellStyle name="Note 2 5 3 3 4" xfId="22243" xr:uid="{00000000-0005-0000-0000-0000DF560000}"/>
    <cellStyle name="Note 2 5 3 3 4 2" xfId="22244" xr:uid="{00000000-0005-0000-0000-0000E0560000}"/>
    <cellStyle name="Note 2 5 3 3 4 3" xfId="22245" xr:uid="{00000000-0005-0000-0000-0000E1560000}"/>
    <cellStyle name="Note 2 5 3 3 4 4" xfId="22246" xr:uid="{00000000-0005-0000-0000-0000E2560000}"/>
    <cellStyle name="Note 2 5 3 3 4 5" xfId="22247" xr:uid="{00000000-0005-0000-0000-0000E3560000}"/>
    <cellStyle name="Note 2 5 3 3 5" xfId="22248" xr:uid="{00000000-0005-0000-0000-0000E4560000}"/>
    <cellStyle name="Note 2 5 3 3 5 2" xfId="22249" xr:uid="{00000000-0005-0000-0000-0000E5560000}"/>
    <cellStyle name="Note 2 5 3 3 5 3" xfId="22250" xr:uid="{00000000-0005-0000-0000-0000E6560000}"/>
    <cellStyle name="Note 2 5 3 3 5 4" xfId="22251" xr:uid="{00000000-0005-0000-0000-0000E7560000}"/>
    <cellStyle name="Note 2 5 3 3 6" xfId="22252" xr:uid="{00000000-0005-0000-0000-0000E8560000}"/>
    <cellStyle name="Note 2 5 3 3 7" xfId="22253" xr:uid="{00000000-0005-0000-0000-0000E9560000}"/>
    <cellStyle name="Note 2 5 3 3 8" xfId="22254" xr:uid="{00000000-0005-0000-0000-0000EA560000}"/>
    <cellStyle name="Note 2 5 3 4" xfId="22255" xr:uid="{00000000-0005-0000-0000-0000EB560000}"/>
    <cellStyle name="Note 2 5 3 4 2" xfId="22256" xr:uid="{00000000-0005-0000-0000-0000EC560000}"/>
    <cellStyle name="Note 2 5 3 4 2 2" xfId="22257" xr:uid="{00000000-0005-0000-0000-0000ED560000}"/>
    <cellStyle name="Note 2 5 3 4 2 2 2" xfId="22258" xr:uid="{00000000-0005-0000-0000-0000EE560000}"/>
    <cellStyle name="Note 2 5 3 4 2 2 3" xfId="22259" xr:uid="{00000000-0005-0000-0000-0000EF560000}"/>
    <cellStyle name="Note 2 5 3 4 2 2 4" xfId="22260" xr:uid="{00000000-0005-0000-0000-0000F0560000}"/>
    <cellStyle name="Note 2 5 3 4 2 3" xfId="22261" xr:uid="{00000000-0005-0000-0000-0000F1560000}"/>
    <cellStyle name="Note 2 5 3 4 2 4" xfId="22262" xr:uid="{00000000-0005-0000-0000-0000F2560000}"/>
    <cellStyle name="Note 2 5 3 4 2 5" xfId="22263" xr:uid="{00000000-0005-0000-0000-0000F3560000}"/>
    <cellStyle name="Note 2 5 3 4 2 6" xfId="22264" xr:uid="{00000000-0005-0000-0000-0000F4560000}"/>
    <cellStyle name="Note 2 5 3 4 2 7" xfId="22265" xr:uid="{00000000-0005-0000-0000-0000F5560000}"/>
    <cellStyle name="Note 2 5 3 4 3" xfId="22266" xr:uid="{00000000-0005-0000-0000-0000F6560000}"/>
    <cellStyle name="Note 2 5 3 4 3 2" xfId="22267" xr:uid="{00000000-0005-0000-0000-0000F7560000}"/>
    <cellStyle name="Note 2 5 3 4 3 2 2" xfId="22268" xr:uid="{00000000-0005-0000-0000-0000F8560000}"/>
    <cellStyle name="Note 2 5 3 4 3 2 3" xfId="22269" xr:uid="{00000000-0005-0000-0000-0000F9560000}"/>
    <cellStyle name="Note 2 5 3 4 3 2 4" xfId="22270" xr:uid="{00000000-0005-0000-0000-0000FA560000}"/>
    <cellStyle name="Note 2 5 3 4 3 3" xfId="22271" xr:uid="{00000000-0005-0000-0000-0000FB560000}"/>
    <cellStyle name="Note 2 5 3 4 3 4" xfId="22272" xr:uid="{00000000-0005-0000-0000-0000FC560000}"/>
    <cellStyle name="Note 2 5 3 4 3 5" xfId="22273" xr:uid="{00000000-0005-0000-0000-0000FD560000}"/>
    <cellStyle name="Note 2 5 3 4 3 6" xfId="22274" xr:uid="{00000000-0005-0000-0000-0000FE560000}"/>
    <cellStyle name="Note 2 5 3 4 4" xfId="22275" xr:uid="{00000000-0005-0000-0000-0000FF560000}"/>
    <cellStyle name="Note 2 5 3 4 4 2" xfId="22276" xr:uid="{00000000-0005-0000-0000-000000570000}"/>
    <cellStyle name="Note 2 5 3 4 4 3" xfId="22277" xr:uid="{00000000-0005-0000-0000-000001570000}"/>
    <cellStyle name="Note 2 5 3 4 4 4" xfId="22278" xr:uid="{00000000-0005-0000-0000-000002570000}"/>
    <cellStyle name="Note 2 5 3 4 4 5" xfId="22279" xr:uid="{00000000-0005-0000-0000-000003570000}"/>
    <cellStyle name="Note 2 5 3 4 5" xfId="22280" xr:uid="{00000000-0005-0000-0000-000004570000}"/>
    <cellStyle name="Note 2 5 3 4 5 2" xfId="22281" xr:uid="{00000000-0005-0000-0000-000005570000}"/>
    <cellStyle name="Note 2 5 3 4 5 3" xfId="22282" xr:uid="{00000000-0005-0000-0000-000006570000}"/>
    <cellStyle name="Note 2 5 3 4 5 4" xfId="22283" xr:uid="{00000000-0005-0000-0000-000007570000}"/>
    <cellStyle name="Note 2 5 3 4 6" xfId="22284" xr:uid="{00000000-0005-0000-0000-000008570000}"/>
    <cellStyle name="Note 2 5 3 4 7" xfId="22285" xr:uid="{00000000-0005-0000-0000-000009570000}"/>
    <cellStyle name="Note 2 5 3 4 8" xfId="22286" xr:uid="{00000000-0005-0000-0000-00000A570000}"/>
    <cellStyle name="Note 2 5 3 5" xfId="22287" xr:uid="{00000000-0005-0000-0000-00000B570000}"/>
    <cellStyle name="Note 2 5 3 5 10" xfId="22288" xr:uid="{00000000-0005-0000-0000-00000C570000}"/>
    <cellStyle name="Note 2 5 3 5 2" xfId="22289" xr:uid="{00000000-0005-0000-0000-00000D570000}"/>
    <cellStyle name="Note 2 5 3 5 2 2" xfId="22290" xr:uid="{00000000-0005-0000-0000-00000E570000}"/>
    <cellStyle name="Note 2 5 3 5 2 2 2" xfId="22291" xr:uid="{00000000-0005-0000-0000-00000F570000}"/>
    <cellStyle name="Note 2 5 3 5 2 2 3" xfId="22292" xr:uid="{00000000-0005-0000-0000-000010570000}"/>
    <cellStyle name="Note 2 5 3 5 2 2 4" xfId="22293" xr:uid="{00000000-0005-0000-0000-000011570000}"/>
    <cellStyle name="Note 2 5 3 5 2 3" xfId="22294" xr:uid="{00000000-0005-0000-0000-000012570000}"/>
    <cellStyle name="Note 2 5 3 5 2 4" xfId="22295" xr:uid="{00000000-0005-0000-0000-000013570000}"/>
    <cellStyle name="Note 2 5 3 5 2 5" xfId="22296" xr:uid="{00000000-0005-0000-0000-000014570000}"/>
    <cellStyle name="Note 2 5 3 5 2 6" xfId="22297" xr:uid="{00000000-0005-0000-0000-000015570000}"/>
    <cellStyle name="Note 2 5 3 5 2 7" xfId="22298" xr:uid="{00000000-0005-0000-0000-000016570000}"/>
    <cellStyle name="Note 2 5 3 5 3" xfId="22299" xr:uid="{00000000-0005-0000-0000-000017570000}"/>
    <cellStyle name="Note 2 5 3 5 3 2" xfId="22300" xr:uid="{00000000-0005-0000-0000-000018570000}"/>
    <cellStyle name="Note 2 5 3 5 3 2 2" xfId="22301" xr:uid="{00000000-0005-0000-0000-000019570000}"/>
    <cellStyle name="Note 2 5 3 5 3 2 3" xfId="22302" xr:uid="{00000000-0005-0000-0000-00001A570000}"/>
    <cellStyle name="Note 2 5 3 5 3 2 4" xfId="22303" xr:uid="{00000000-0005-0000-0000-00001B570000}"/>
    <cellStyle name="Note 2 5 3 5 3 3" xfId="22304" xr:uid="{00000000-0005-0000-0000-00001C570000}"/>
    <cellStyle name="Note 2 5 3 5 3 4" xfId="22305" xr:uid="{00000000-0005-0000-0000-00001D570000}"/>
    <cellStyle name="Note 2 5 3 5 3 5" xfId="22306" xr:uid="{00000000-0005-0000-0000-00001E570000}"/>
    <cellStyle name="Note 2 5 3 5 3 6" xfId="22307" xr:uid="{00000000-0005-0000-0000-00001F570000}"/>
    <cellStyle name="Note 2 5 3 5 4" xfId="22308" xr:uid="{00000000-0005-0000-0000-000020570000}"/>
    <cellStyle name="Note 2 5 3 5 4 2" xfId="22309" xr:uid="{00000000-0005-0000-0000-000021570000}"/>
    <cellStyle name="Note 2 5 3 5 4 2 2" xfId="22310" xr:uid="{00000000-0005-0000-0000-000022570000}"/>
    <cellStyle name="Note 2 5 3 5 4 2 3" xfId="22311" xr:uid="{00000000-0005-0000-0000-000023570000}"/>
    <cellStyle name="Note 2 5 3 5 4 2 4" xfId="22312" xr:uid="{00000000-0005-0000-0000-000024570000}"/>
    <cellStyle name="Note 2 5 3 5 4 3" xfId="22313" xr:uid="{00000000-0005-0000-0000-000025570000}"/>
    <cellStyle name="Note 2 5 3 5 4 4" xfId="22314" xr:uid="{00000000-0005-0000-0000-000026570000}"/>
    <cellStyle name="Note 2 5 3 5 4 5" xfId="22315" xr:uid="{00000000-0005-0000-0000-000027570000}"/>
    <cellStyle name="Note 2 5 3 5 4 6" xfId="22316" xr:uid="{00000000-0005-0000-0000-000028570000}"/>
    <cellStyle name="Note 2 5 3 5 5" xfId="22317" xr:uid="{00000000-0005-0000-0000-000029570000}"/>
    <cellStyle name="Note 2 5 3 5 5 2" xfId="22318" xr:uid="{00000000-0005-0000-0000-00002A570000}"/>
    <cellStyle name="Note 2 5 3 5 5 3" xfId="22319" xr:uid="{00000000-0005-0000-0000-00002B570000}"/>
    <cellStyle name="Note 2 5 3 5 5 4" xfId="22320" xr:uid="{00000000-0005-0000-0000-00002C570000}"/>
    <cellStyle name="Note 2 5 3 5 5 5" xfId="22321" xr:uid="{00000000-0005-0000-0000-00002D570000}"/>
    <cellStyle name="Note 2 5 3 5 6" xfId="22322" xr:uid="{00000000-0005-0000-0000-00002E570000}"/>
    <cellStyle name="Note 2 5 3 5 6 2" xfId="22323" xr:uid="{00000000-0005-0000-0000-00002F570000}"/>
    <cellStyle name="Note 2 5 3 5 6 3" xfId="22324" xr:uid="{00000000-0005-0000-0000-000030570000}"/>
    <cellStyle name="Note 2 5 3 5 6 4" xfId="22325" xr:uid="{00000000-0005-0000-0000-000031570000}"/>
    <cellStyle name="Note 2 5 3 5 7" xfId="22326" xr:uid="{00000000-0005-0000-0000-000032570000}"/>
    <cellStyle name="Note 2 5 3 5 8" xfId="22327" xr:uid="{00000000-0005-0000-0000-000033570000}"/>
    <cellStyle name="Note 2 5 3 5 9" xfId="22328" xr:uid="{00000000-0005-0000-0000-000034570000}"/>
    <cellStyle name="Note 2 5 3 6" xfId="22329" xr:uid="{00000000-0005-0000-0000-000035570000}"/>
    <cellStyle name="Note 2 5 3 6 2" xfId="22330" xr:uid="{00000000-0005-0000-0000-000036570000}"/>
    <cellStyle name="Note 2 5 3 6 2 2" xfId="22331" xr:uid="{00000000-0005-0000-0000-000037570000}"/>
    <cellStyle name="Note 2 5 3 6 2 2 2" xfId="22332" xr:uid="{00000000-0005-0000-0000-000038570000}"/>
    <cellStyle name="Note 2 5 3 6 2 2 3" xfId="22333" xr:uid="{00000000-0005-0000-0000-000039570000}"/>
    <cellStyle name="Note 2 5 3 6 2 2 4" xfId="22334" xr:uid="{00000000-0005-0000-0000-00003A570000}"/>
    <cellStyle name="Note 2 5 3 6 2 3" xfId="22335" xr:uid="{00000000-0005-0000-0000-00003B570000}"/>
    <cellStyle name="Note 2 5 3 6 2 4" xfId="22336" xr:uid="{00000000-0005-0000-0000-00003C570000}"/>
    <cellStyle name="Note 2 5 3 6 2 5" xfId="22337" xr:uid="{00000000-0005-0000-0000-00003D570000}"/>
    <cellStyle name="Note 2 5 3 6 2 6" xfId="22338" xr:uid="{00000000-0005-0000-0000-00003E570000}"/>
    <cellStyle name="Note 2 5 3 6 2 7" xfId="22339" xr:uid="{00000000-0005-0000-0000-00003F570000}"/>
    <cellStyle name="Note 2 5 3 6 3" xfId="22340" xr:uid="{00000000-0005-0000-0000-000040570000}"/>
    <cellStyle name="Note 2 5 3 6 3 2" xfId="22341" xr:uid="{00000000-0005-0000-0000-000041570000}"/>
    <cellStyle name="Note 2 5 3 6 3 2 2" xfId="22342" xr:uid="{00000000-0005-0000-0000-000042570000}"/>
    <cellStyle name="Note 2 5 3 6 3 2 3" xfId="22343" xr:uid="{00000000-0005-0000-0000-000043570000}"/>
    <cellStyle name="Note 2 5 3 6 3 2 4" xfId="22344" xr:uid="{00000000-0005-0000-0000-000044570000}"/>
    <cellStyle name="Note 2 5 3 6 3 3" xfId="22345" xr:uid="{00000000-0005-0000-0000-000045570000}"/>
    <cellStyle name="Note 2 5 3 6 3 4" xfId="22346" xr:uid="{00000000-0005-0000-0000-000046570000}"/>
    <cellStyle name="Note 2 5 3 6 3 5" xfId="22347" xr:uid="{00000000-0005-0000-0000-000047570000}"/>
    <cellStyle name="Note 2 5 3 6 3 6" xfId="22348" xr:uid="{00000000-0005-0000-0000-000048570000}"/>
    <cellStyle name="Note 2 5 3 6 4" xfId="22349" xr:uid="{00000000-0005-0000-0000-000049570000}"/>
    <cellStyle name="Note 2 5 3 6 4 2" xfId="22350" xr:uid="{00000000-0005-0000-0000-00004A570000}"/>
    <cellStyle name="Note 2 5 3 6 4 3" xfId="22351" xr:uid="{00000000-0005-0000-0000-00004B570000}"/>
    <cellStyle name="Note 2 5 3 6 4 4" xfId="22352" xr:uid="{00000000-0005-0000-0000-00004C570000}"/>
    <cellStyle name="Note 2 5 3 6 4 5" xfId="22353" xr:uid="{00000000-0005-0000-0000-00004D570000}"/>
    <cellStyle name="Note 2 5 3 6 5" xfId="22354" xr:uid="{00000000-0005-0000-0000-00004E570000}"/>
    <cellStyle name="Note 2 5 3 6 5 2" xfId="22355" xr:uid="{00000000-0005-0000-0000-00004F570000}"/>
    <cellStyle name="Note 2 5 3 6 5 3" xfId="22356" xr:uid="{00000000-0005-0000-0000-000050570000}"/>
    <cellStyle name="Note 2 5 3 6 5 4" xfId="22357" xr:uid="{00000000-0005-0000-0000-000051570000}"/>
    <cellStyle name="Note 2 5 3 6 6" xfId="22358" xr:uid="{00000000-0005-0000-0000-000052570000}"/>
    <cellStyle name="Note 2 5 3 6 7" xfId="22359" xr:uid="{00000000-0005-0000-0000-000053570000}"/>
    <cellStyle name="Note 2 5 3 6 8" xfId="22360" xr:uid="{00000000-0005-0000-0000-000054570000}"/>
    <cellStyle name="Note 2 5 3 7" xfId="22361" xr:uid="{00000000-0005-0000-0000-000055570000}"/>
    <cellStyle name="Note 2 5 3 7 2" xfId="22362" xr:uid="{00000000-0005-0000-0000-000056570000}"/>
    <cellStyle name="Note 2 5 3 7 2 2" xfId="22363" xr:uid="{00000000-0005-0000-0000-000057570000}"/>
    <cellStyle name="Note 2 5 3 7 2 2 2" xfId="22364" xr:uid="{00000000-0005-0000-0000-000058570000}"/>
    <cellStyle name="Note 2 5 3 7 2 2 3" xfId="22365" xr:uid="{00000000-0005-0000-0000-000059570000}"/>
    <cellStyle name="Note 2 5 3 7 2 2 4" xfId="22366" xr:uid="{00000000-0005-0000-0000-00005A570000}"/>
    <cellStyle name="Note 2 5 3 7 2 3" xfId="22367" xr:uid="{00000000-0005-0000-0000-00005B570000}"/>
    <cellStyle name="Note 2 5 3 7 2 4" xfId="22368" xr:uid="{00000000-0005-0000-0000-00005C570000}"/>
    <cellStyle name="Note 2 5 3 7 2 5" xfId="22369" xr:uid="{00000000-0005-0000-0000-00005D570000}"/>
    <cellStyle name="Note 2 5 3 7 2 6" xfId="22370" xr:uid="{00000000-0005-0000-0000-00005E570000}"/>
    <cellStyle name="Note 2 5 3 7 2 7" xfId="22371" xr:uid="{00000000-0005-0000-0000-00005F570000}"/>
    <cellStyle name="Note 2 5 3 7 3" xfId="22372" xr:uid="{00000000-0005-0000-0000-000060570000}"/>
    <cellStyle name="Note 2 5 3 7 3 2" xfId="22373" xr:uid="{00000000-0005-0000-0000-000061570000}"/>
    <cellStyle name="Note 2 5 3 7 3 3" xfId="22374" xr:uid="{00000000-0005-0000-0000-000062570000}"/>
    <cellStyle name="Note 2 5 3 7 3 4" xfId="22375" xr:uid="{00000000-0005-0000-0000-000063570000}"/>
    <cellStyle name="Note 2 5 3 7 4" xfId="22376" xr:uid="{00000000-0005-0000-0000-000064570000}"/>
    <cellStyle name="Note 2 5 3 7 5" xfId="22377" xr:uid="{00000000-0005-0000-0000-000065570000}"/>
    <cellStyle name="Note 2 5 3 7 6" xfId="22378" xr:uid="{00000000-0005-0000-0000-000066570000}"/>
    <cellStyle name="Note 2 5 3 7 7" xfId="22379" xr:uid="{00000000-0005-0000-0000-000067570000}"/>
    <cellStyle name="Note 2 5 3 7 8" xfId="22380" xr:uid="{00000000-0005-0000-0000-000068570000}"/>
    <cellStyle name="Note 2 5 3 8" xfId="22381" xr:uid="{00000000-0005-0000-0000-000069570000}"/>
    <cellStyle name="Note 2 5 3 8 2" xfId="22382" xr:uid="{00000000-0005-0000-0000-00006A570000}"/>
    <cellStyle name="Note 2 5 3 8 2 2" xfId="22383" xr:uid="{00000000-0005-0000-0000-00006B570000}"/>
    <cellStyle name="Note 2 5 3 8 2 3" xfId="22384" xr:uid="{00000000-0005-0000-0000-00006C570000}"/>
    <cellStyle name="Note 2 5 3 8 2 4" xfId="22385" xr:uid="{00000000-0005-0000-0000-00006D570000}"/>
    <cellStyle name="Note 2 5 3 8 3" xfId="22386" xr:uid="{00000000-0005-0000-0000-00006E570000}"/>
    <cellStyle name="Note 2 5 3 8 4" xfId="22387" xr:uid="{00000000-0005-0000-0000-00006F570000}"/>
    <cellStyle name="Note 2 5 3 8 5" xfId="22388" xr:uid="{00000000-0005-0000-0000-000070570000}"/>
    <cellStyle name="Note 2 5 3 8 6" xfId="22389" xr:uid="{00000000-0005-0000-0000-000071570000}"/>
    <cellStyle name="Note 2 5 3 8 7" xfId="22390" xr:uid="{00000000-0005-0000-0000-000072570000}"/>
    <cellStyle name="Note 2 5 3 9" xfId="22391" xr:uid="{00000000-0005-0000-0000-000073570000}"/>
    <cellStyle name="Note 2 5 3 9 2" xfId="22392" xr:uid="{00000000-0005-0000-0000-000074570000}"/>
    <cellStyle name="Note 2 5 3 9 2 2" xfId="22393" xr:uid="{00000000-0005-0000-0000-000075570000}"/>
    <cellStyle name="Note 2 5 3 9 2 3" xfId="22394" xr:uid="{00000000-0005-0000-0000-000076570000}"/>
    <cellStyle name="Note 2 5 3 9 2 4" xfId="22395" xr:uid="{00000000-0005-0000-0000-000077570000}"/>
    <cellStyle name="Note 2 5 3 9 3" xfId="22396" xr:uid="{00000000-0005-0000-0000-000078570000}"/>
    <cellStyle name="Note 2 5 3 9 4" xfId="22397" xr:uid="{00000000-0005-0000-0000-000079570000}"/>
    <cellStyle name="Note 2 5 3 9 5" xfId="22398" xr:uid="{00000000-0005-0000-0000-00007A570000}"/>
    <cellStyle name="Note 2 5 3 9 6" xfId="22399" xr:uid="{00000000-0005-0000-0000-00007B570000}"/>
    <cellStyle name="Note 2 5 4" xfId="22400" xr:uid="{00000000-0005-0000-0000-00007C570000}"/>
    <cellStyle name="Note 2 5 4 2" xfId="22401" xr:uid="{00000000-0005-0000-0000-00007D570000}"/>
    <cellStyle name="Note 2 5 4 2 2" xfId="22402" xr:uid="{00000000-0005-0000-0000-00007E570000}"/>
    <cellStyle name="Note 2 5 4 2 3" xfId="22403" xr:uid="{00000000-0005-0000-0000-00007F570000}"/>
    <cellStyle name="Note 2 5 4 2 4" xfId="22404" xr:uid="{00000000-0005-0000-0000-000080570000}"/>
    <cellStyle name="Note 2 5 4 3" xfId="22405" xr:uid="{00000000-0005-0000-0000-000081570000}"/>
    <cellStyle name="Note 2 5 4 4" xfId="22406" xr:uid="{00000000-0005-0000-0000-000082570000}"/>
    <cellStyle name="Note 2 5 4 5" xfId="22407" xr:uid="{00000000-0005-0000-0000-000083570000}"/>
    <cellStyle name="Note 2 5 4 6" xfId="22408" xr:uid="{00000000-0005-0000-0000-000084570000}"/>
    <cellStyle name="Note 2 5 4 7" xfId="22409" xr:uid="{00000000-0005-0000-0000-000085570000}"/>
    <cellStyle name="Note 2 5 5" xfId="22410" xr:uid="{00000000-0005-0000-0000-000086570000}"/>
    <cellStyle name="Note 2 5 5 2" xfId="22411" xr:uid="{00000000-0005-0000-0000-000087570000}"/>
    <cellStyle name="Note 2 5 5 3" xfId="22412" xr:uid="{00000000-0005-0000-0000-000088570000}"/>
    <cellStyle name="Note 2 5 5 4" xfId="22413" xr:uid="{00000000-0005-0000-0000-000089570000}"/>
    <cellStyle name="Note 2 5 6" xfId="22414" xr:uid="{00000000-0005-0000-0000-00008A570000}"/>
    <cellStyle name="Note 2 5 7" xfId="22415" xr:uid="{00000000-0005-0000-0000-00008B570000}"/>
    <cellStyle name="Note 2 6" xfId="22416" xr:uid="{00000000-0005-0000-0000-00008C570000}"/>
    <cellStyle name="Note 2 6 2" xfId="22417" xr:uid="{00000000-0005-0000-0000-00008D570000}"/>
    <cellStyle name="Note 2 6 2 10" xfId="22418" xr:uid="{00000000-0005-0000-0000-00008E570000}"/>
    <cellStyle name="Note 2 6 2 10 2" xfId="22419" xr:uid="{00000000-0005-0000-0000-00008F570000}"/>
    <cellStyle name="Note 2 6 2 10 3" xfId="22420" xr:uid="{00000000-0005-0000-0000-000090570000}"/>
    <cellStyle name="Note 2 6 2 10 4" xfId="22421" xr:uid="{00000000-0005-0000-0000-000091570000}"/>
    <cellStyle name="Note 2 6 2 10 5" xfId="22422" xr:uid="{00000000-0005-0000-0000-000092570000}"/>
    <cellStyle name="Note 2 6 2 11" xfId="22423" xr:uid="{00000000-0005-0000-0000-000093570000}"/>
    <cellStyle name="Note 2 6 2 11 2" xfId="22424" xr:uid="{00000000-0005-0000-0000-000094570000}"/>
    <cellStyle name="Note 2 6 2 11 3" xfId="22425" xr:uid="{00000000-0005-0000-0000-000095570000}"/>
    <cellStyle name="Note 2 6 2 11 4" xfId="22426" xr:uid="{00000000-0005-0000-0000-000096570000}"/>
    <cellStyle name="Note 2 6 2 12" xfId="22427" xr:uid="{00000000-0005-0000-0000-000097570000}"/>
    <cellStyle name="Note 2 6 2 13" xfId="22428" xr:uid="{00000000-0005-0000-0000-000098570000}"/>
    <cellStyle name="Note 2 6 2 14" xfId="22429" xr:uid="{00000000-0005-0000-0000-000099570000}"/>
    <cellStyle name="Note 2 6 2 2" xfId="22430" xr:uid="{00000000-0005-0000-0000-00009A570000}"/>
    <cellStyle name="Note 2 6 2 2 2" xfId="22431" xr:uid="{00000000-0005-0000-0000-00009B570000}"/>
    <cellStyle name="Note 2 6 2 2 2 2" xfId="22432" xr:uid="{00000000-0005-0000-0000-00009C570000}"/>
    <cellStyle name="Note 2 6 2 2 2 2 2" xfId="22433" xr:uid="{00000000-0005-0000-0000-00009D570000}"/>
    <cellStyle name="Note 2 6 2 2 2 2 2 2" xfId="22434" xr:uid="{00000000-0005-0000-0000-00009E570000}"/>
    <cellStyle name="Note 2 6 2 2 2 2 2 3" xfId="22435" xr:uid="{00000000-0005-0000-0000-00009F570000}"/>
    <cellStyle name="Note 2 6 2 2 2 2 2 4" xfId="22436" xr:uid="{00000000-0005-0000-0000-0000A0570000}"/>
    <cellStyle name="Note 2 6 2 2 2 2 3" xfId="22437" xr:uid="{00000000-0005-0000-0000-0000A1570000}"/>
    <cellStyle name="Note 2 6 2 2 2 2 4" xfId="22438" xr:uid="{00000000-0005-0000-0000-0000A2570000}"/>
    <cellStyle name="Note 2 6 2 2 2 2 5" xfId="22439" xr:uid="{00000000-0005-0000-0000-0000A3570000}"/>
    <cellStyle name="Note 2 6 2 2 2 2 6" xfId="22440" xr:uid="{00000000-0005-0000-0000-0000A4570000}"/>
    <cellStyle name="Note 2 6 2 2 2 2 7" xfId="22441" xr:uid="{00000000-0005-0000-0000-0000A5570000}"/>
    <cellStyle name="Note 2 6 2 2 2 3" xfId="22442" xr:uid="{00000000-0005-0000-0000-0000A6570000}"/>
    <cellStyle name="Note 2 6 2 2 2 3 2" xfId="22443" xr:uid="{00000000-0005-0000-0000-0000A7570000}"/>
    <cellStyle name="Note 2 6 2 2 2 3 3" xfId="22444" xr:uid="{00000000-0005-0000-0000-0000A8570000}"/>
    <cellStyle name="Note 2 6 2 2 2 3 4" xfId="22445" xr:uid="{00000000-0005-0000-0000-0000A9570000}"/>
    <cellStyle name="Note 2 6 2 2 2 4" xfId="22446" xr:uid="{00000000-0005-0000-0000-0000AA570000}"/>
    <cellStyle name="Note 2 6 2 2 2 5" xfId="22447" xr:uid="{00000000-0005-0000-0000-0000AB570000}"/>
    <cellStyle name="Note 2 6 2 2 2 6" xfId="22448" xr:uid="{00000000-0005-0000-0000-0000AC570000}"/>
    <cellStyle name="Note 2 6 2 2 2 7" xfId="22449" xr:uid="{00000000-0005-0000-0000-0000AD570000}"/>
    <cellStyle name="Note 2 6 2 2 2 8" xfId="22450" xr:uid="{00000000-0005-0000-0000-0000AE570000}"/>
    <cellStyle name="Note 2 6 2 2 3" xfId="22451" xr:uid="{00000000-0005-0000-0000-0000AF570000}"/>
    <cellStyle name="Note 2 6 2 2 3 2" xfId="22452" xr:uid="{00000000-0005-0000-0000-0000B0570000}"/>
    <cellStyle name="Note 2 6 2 2 3 2 2" xfId="22453" xr:uid="{00000000-0005-0000-0000-0000B1570000}"/>
    <cellStyle name="Note 2 6 2 2 3 2 3" xfId="22454" xr:uid="{00000000-0005-0000-0000-0000B2570000}"/>
    <cellStyle name="Note 2 6 2 2 3 2 4" xfId="22455" xr:uid="{00000000-0005-0000-0000-0000B3570000}"/>
    <cellStyle name="Note 2 6 2 2 3 3" xfId="22456" xr:uid="{00000000-0005-0000-0000-0000B4570000}"/>
    <cellStyle name="Note 2 6 2 2 3 4" xfId="22457" xr:uid="{00000000-0005-0000-0000-0000B5570000}"/>
    <cellStyle name="Note 2 6 2 2 3 5" xfId="22458" xr:uid="{00000000-0005-0000-0000-0000B6570000}"/>
    <cellStyle name="Note 2 6 2 2 3 6" xfId="22459" xr:uid="{00000000-0005-0000-0000-0000B7570000}"/>
    <cellStyle name="Note 2 6 2 2 3 7" xfId="22460" xr:uid="{00000000-0005-0000-0000-0000B8570000}"/>
    <cellStyle name="Note 2 6 2 2 4" xfId="22461" xr:uid="{00000000-0005-0000-0000-0000B9570000}"/>
    <cellStyle name="Note 2 6 2 2 4 2" xfId="22462" xr:uid="{00000000-0005-0000-0000-0000BA570000}"/>
    <cellStyle name="Note 2 6 2 2 4 2 2" xfId="22463" xr:uid="{00000000-0005-0000-0000-0000BB570000}"/>
    <cellStyle name="Note 2 6 2 2 4 2 3" xfId="22464" xr:uid="{00000000-0005-0000-0000-0000BC570000}"/>
    <cellStyle name="Note 2 6 2 2 4 2 4" xfId="22465" xr:uid="{00000000-0005-0000-0000-0000BD570000}"/>
    <cellStyle name="Note 2 6 2 2 4 3" xfId="22466" xr:uid="{00000000-0005-0000-0000-0000BE570000}"/>
    <cellStyle name="Note 2 6 2 2 4 4" xfId="22467" xr:uid="{00000000-0005-0000-0000-0000BF570000}"/>
    <cellStyle name="Note 2 6 2 2 4 5" xfId="22468" xr:uid="{00000000-0005-0000-0000-0000C0570000}"/>
    <cellStyle name="Note 2 6 2 2 4 6" xfId="22469" xr:uid="{00000000-0005-0000-0000-0000C1570000}"/>
    <cellStyle name="Note 2 6 2 2 5" xfId="22470" xr:uid="{00000000-0005-0000-0000-0000C2570000}"/>
    <cellStyle name="Note 2 6 2 2 5 2" xfId="22471" xr:uid="{00000000-0005-0000-0000-0000C3570000}"/>
    <cellStyle name="Note 2 6 2 2 5 3" xfId="22472" xr:uid="{00000000-0005-0000-0000-0000C4570000}"/>
    <cellStyle name="Note 2 6 2 2 5 4" xfId="22473" xr:uid="{00000000-0005-0000-0000-0000C5570000}"/>
    <cellStyle name="Note 2 6 2 2 5 5" xfId="22474" xr:uid="{00000000-0005-0000-0000-0000C6570000}"/>
    <cellStyle name="Note 2 6 2 2 6" xfId="22475" xr:uid="{00000000-0005-0000-0000-0000C7570000}"/>
    <cellStyle name="Note 2 6 2 2 6 2" xfId="22476" xr:uid="{00000000-0005-0000-0000-0000C8570000}"/>
    <cellStyle name="Note 2 6 2 2 6 3" xfId="22477" xr:uid="{00000000-0005-0000-0000-0000C9570000}"/>
    <cellStyle name="Note 2 6 2 2 6 4" xfId="22478" xr:uid="{00000000-0005-0000-0000-0000CA570000}"/>
    <cellStyle name="Note 2 6 2 2 7" xfId="22479" xr:uid="{00000000-0005-0000-0000-0000CB570000}"/>
    <cellStyle name="Note 2 6 2 2 8" xfId="22480" xr:uid="{00000000-0005-0000-0000-0000CC570000}"/>
    <cellStyle name="Note 2 6 2 2 9" xfId="22481" xr:uid="{00000000-0005-0000-0000-0000CD570000}"/>
    <cellStyle name="Note 2 6 2 3" xfId="22482" xr:uid="{00000000-0005-0000-0000-0000CE570000}"/>
    <cellStyle name="Note 2 6 2 3 2" xfId="22483" xr:uid="{00000000-0005-0000-0000-0000CF570000}"/>
    <cellStyle name="Note 2 6 2 3 2 2" xfId="22484" xr:uid="{00000000-0005-0000-0000-0000D0570000}"/>
    <cellStyle name="Note 2 6 2 3 2 2 2" xfId="22485" xr:uid="{00000000-0005-0000-0000-0000D1570000}"/>
    <cellStyle name="Note 2 6 2 3 2 2 3" xfId="22486" xr:uid="{00000000-0005-0000-0000-0000D2570000}"/>
    <cellStyle name="Note 2 6 2 3 2 2 4" xfId="22487" xr:uid="{00000000-0005-0000-0000-0000D3570000}"/>
    <cellStyle name="Note 2 6 2 3 2 3" xfId="22488" xr:uid="{00000000-0005-0000-0000-0000D4570000}"/>
    <cellStyle name="Note 2 6 2 3 2 4" xfId="22489" xr:uid="{00000000-0005-0000-0000-0000D5570000}"/>
    <cellStyle name="Note 2 6 2 3 2 5" xfId="22490" xr:uid="{00000000-0005-0000-0000-0000D6570000}"/>
    <cellStyle name="Note 2 6 2 3 2 6" xfId="22491" xr:uid="{00000000-0005-0000-0000-0000D7570000}"/>
    <cellStyle name="Note 2 6 2 3 2 7" xfId="22492" xr:uid="{00000000-0005-0000-0000-0000D8570000}"/>
    <cellStyle name="Note 2 6 2 3 3" xfId="22493" xr:uid="{00000000-0005-0000-0000-0000D9570000}"/>
    <cellStyle name="Note 2 6 2 3 3 2" xfId="22494" xr:uid="{00000000-0005-0000-0000-0000DA570000}"/>
    <cellStyle name="Note 2 6 2 3 3 2 2" xfId="22495" xr:uid="{00000000-0005-0000-0000-0000DB570000}"/>
    <cellStyle name="Note 2 6 2 3 3 2 3" xfId="22496" xr:uid="{00000000-0005-0000-0000-0000DC570000}"/>
    <cellStyle name="Note 2 6 2 3 3 2 4" xfId="22497" xr:uid="{00000000-0005-0000-0000-0000DD570000}"/>
    <cellStyle name="Note 2 6 2 3 3 3" xfId="22498" xr:uid="{00000000-0005-0000-0000-0000DE570000}"/>
    <cellStyle name="Note 2 6 2 3 3 4" xfId="22499" xr:uid="{00000000-0005-0000-0000-0000DF570000}"/>
    <cellStyle name="Note 2 6 2 3 3 5" xfId="22500" xr:uid="{00000000-0005-0000-0000-0000E0570000}"/>
    <cellStyle name="Note 2 6 2 3 3 6" xfId="22501" xr:uid="{00000000-0005-0000-0000-0000E1570000}"/>
    <cellStyle name="Note 2 6 2 3 4" xfId="22502" xr:uid="{00000000-0005-0000-0000-0000E2570000}"/>
    <cellStyle name="Note 2 6 2 3 4 2" xfId="22503" xr:uid="{00000000-0005-0000-0000-0000E3570000}"/>
    <cellStyle name="Note 2 6 2 3 4 3" xfId="22504" xr:uid="{00000000-0005-0000-0000-0000E4570000}"/>
    <cellStyle name="Note 2 6 2 3 4 4" xfId="22505" xr:uid="{00000000-0005-0000-0000-0000E5570000}"/>
    <cellStyle name="Note 2 6 2 3 4 5" xfId="22506" xr:uid="{00000000-0005-0000-0000-0000E6570000}"/>
    <cellStyle name="Note 2 6 2 3 5" xfId="22507" xr:uid="{00000000-0005-0000-0000-0000E7570000}"/>
    <cellStyle name="Note 2 6 2 3 5 2" xfId="22508" xr:uid="{00000000-0005-0000-0000-0000E8570000}"/>
    <cellStyle name="Note 2 6 2 3 5 3" xfId="22509" xr:uid="{00000000-0005-0000-0000-0000E9570000}"/>
    <cellStyle name="Note 2 6 2 3 5 4" xfId="22510" xr:uid="{00000000-0005-0000-0000-0000EA570000}"/>
    <cellStyle name="Note 2 6 2 3 6" xfId="22511" xr:uid="{00000000-0005-0000-0000-0000EB570000}"/>
    <cellStyle name="Note 2 6 2 3 7" xfId="22512" xr:uid="{00000000-0005-0000-0000-0000EC570000}"/>
    <cellStyle name="Note 2 6 2 3 8" xfId="22513" xr:uid="{00000000-0005-0000-0000-0000ED570000}"/>
    <cellStyle name="Note 2 6 2 4" xfId="22514" xr:uid="{00000000-0005-0000-0000-0000EE570000}"/>
    <cellStyle name="Note 2 6 2 4 2" xfId="22515" xr:uid="{00000000-0005-0000-0000-0000EF570000}"/>
    <cellStyle name="Note 2 6 2 4 2 2" xfId="22516" xr:uid="{00000000-0005-0000-0000-0000F0570000}"/>
    <cellStyle name="Note 2 6 2 4 2 2 2" xfId="22517" xr:uid="{00000000-0005-0000-0000-0000F1570000}"/>
    <cellStyle name="Note 2 6 2 4 2 2 3" xfId="22518" xr:uid="{00000000-0005-0000-0000-0000F2570000}"/>
    <cellStyle name="Note 2 6 2 4 2 2 4" xfId="22519" xr:uid="{00000000-0005-0000-0000-0000F3570000}"/>
    <cellStyle name="Note 2 6 2 4 2 3" xfId="22520" xr:uid="{00000000-0005-0000-0000-0000F4570000}"/>
    <cellStyle name="Note 2 6 2 4 2 4" xfId="22521" xr:uid="{00000000-0005-0000-0000-0000F5570000}"/>
    <cellStyle name="Note 2 6 2 4 2 5" xfId="22522" xr:uid="{00000000-0005-0000-0000-0000F6570000}"/>
    <cellStyle name="Note 2 6 2 4 2 6" xfId="22523" xr:uid="{00000000-0005-0000-0000-0000F7570000}"/>
    <cellStyle name="Note 2 6 2 4 2 7" xfId="22524" xr:uid="{00000000-0005-0000-0000-0000F8570000}"/>
    <cellStyle name="Note 2 6 2 4 3" xfId="22525" xr:uid="{00000000-0005-0000-0000-0000F9570000}"/>
    <cellStyle name="Note 2 6 2 4 3 2" xfId="22526" xr:uid="{00000000-0005-0000-0000-0000FA570000}"/>
    <cellStyle name="Note 2 6 2 4 3 2 2" xfId="22527" xr:uid="{00000000-0005-0000-0000-0000FB570000}"/>
    <cellStyle name="Note 2 6 2 4 3 2 3" xfId="22528" xr:uid="{00000000-0005-0000-0000-0000FC570000}"/>
    <cellStyle name="Note 2 6 2 4 3 2 4" xfId="22529" xr:uid="{00000000-0005-0000-0000-0000FD570000}"/>
    <cellStyle name="Note 2 6 2 4 3 3" xfId="22530" xr:uid="{00000000-0005-0000-0000-0000FE570000}"/>
    <cellStyle name="Note 2 6 2 4 3 4" xfId="22531" xr:uid="{00000000-0005-0000-0000-0000FF570000}"/>
    <cellStyle name="Note 2 6 2 4 3 5" xfId="22532" xr:uid="{00000000-0005-0000-0000-000000580000}"/>
    <cellStyle name="Note 2 6 2 4 3 6" xfId="22533" xr:uid="{00000000-0005-0000-0000-000001580000}"/>
    <cellStyle name="Note 2 6 2 4 4" xfId="22534" xr:uid="{00000000-0005-0000-0000-000002580000}"/>
    <cellStyle name="Note 2 6 2 4 4 2" xfId="22535" xr:uid="{00000000-0005-0000-0000-000003580000}"/>
    <cellStyle name="Note 2 6 2 4 4 3" xfId="22536" xr:uid="{00000000-0005-0000-0000-000004580000}"/>
    <cellStyle name="Note 2 6 2 4 4 4" xfId="22537" xr:uid="{00000000-0005-0000-0000-000005580000}"/>
    <cellStyle name="Note 2 6 2 4 4 5" xfId="22538" xr:uid="{00000000-0005-0000-0000-000006580000}"/>
    <cellStyle name="Note 2 6 2 4 5" xfId="22539" xr:uid="{00000000-0005-0000-0000-000007580000}"/>
    <cellStyle name="Note 2 6 2 4 5 2" xfId="22540" xr:uid="{00000000-0005-0000-0000-000008580000}"/>
    <cellStyle name="Note 2 6 2 4 5 3" xfId="22541" xr:uid="{00000000-0005-0000-0000-000009580000}"/>
    <cellStyle name="Note 2 6 2 4 5 4" xfId="22542" xr:uid="{00000000-0005-0000-0000-00000A580000}"/>
    <cellStyle name="Note 2 6 2 4 6" xfId="22543" xr:uid="{00000000-0005-0000-0000-00000B580000}"/>
    <cellStyle name="Note 2 6 2 4 7" xfId="22544" xr:uid="{00000000-0005-0000-0000-00000C580000}"/>
    <cellStyle name="Note 2 6 2 4 8" xfId="22545" xr:uid="{00000000-0005-0000-0000-00000D580000}"/>
    <cellStyle name="Note 2 6 2 5" xfId="22546" xr:uid="{00000000-0005-0000-0000-00000E580000}"/>
    <cellStyle name="Note 2 6 2 5 10" xfId="22547" xr:uid="{00000000-0005-0000-0000-00000F580000}"/>
    <cellStyle name="Note 2 6 2 5 2" xfId="22548" xr:uid="{00000000-0005-0000-0000-000010580000}"/>
    <cellStyle name="Note 2 6 2 5 2 2" xfId="22549" xr:uid="{00000000-0005-0000-0000-000011580000}"/>
    <cellStyle name="Note 2 6 2 5 2 2 2" xfId="22550" xr:uid="{00000000-0005-0000-0000-000012580000}"/>
    <cellStyle name="Note 2 6 2 5 2 2 3" xfId="22551" xr:uid="{00000000-0005-0000-0000-000013580000}"/>
    <cellStyle name="Note 2 6 2 5 2 2 4" xfId="22552" xr:uid="{00000000-0005-0000-0000-000014580000}"/>
    <cellStyle name="Note 2 6 2 5 2 3" xfId="22553" xr:uid="{00000000-0005-0000-0000-000015580000}"/>
    <cellStyle name="Note 2 6 2 5 2 4" xfId="22554" xr:uid="{00000000-0005-0000-0000-000016580000}"/>
    <cellStyle name="Note 2 6 2 5 2 5" xfId="22555" xr:uid="{00000000-0005-0000-0000-000017580000}"/>
    <cellStyle name="Note 2 6 2 5 2 6" xfId="22556" xr:uid="{00000000-0005-0000-0000-000018580000}"/>
    <cellStyle name="Note 2 6 2 5 2 7" xfId="22557" xr:uid="{00000000-0005-0000-0000-000019580000}"/>
    <cellStyle name="Note 2 6 2 5 3" xfId="22558" xr:uid="{00000000-0005-0000-0000-00001A580000}"/>
    <cellStyle name="Note 2 6 2 5 3 2" xfId="22559" xr:uid="{00000000-0005-0000-0000-00001B580000}"/>
    <cellStyle name="Note 2 6 2 5 3 2 2" xfId="22560" xr:uid="{00000000-0005-0000-0000-00001C580000}"/>
    <cellStyle name="Note 2 6 2 5 3 2 3" xfId="22561" xr:uid="{00000000-0005-0000-0000-00001D580000}"/>
    <cellStyle name="Note 2 6 2 5 3 2 4" xfId="22562" xr:uid="{00000000-0005-0000-0000-00001E580000}"/>
    <cellStyle name="Note 2 6 2 5 3 3" xfId="22563" xr:uid="{00000000-0005-0000-0000-00001F580000}"/>
    <cellStyle name="Note 2 6 2 5 3 4" xfId="22564" xr:uid="{00000000-0005-0000-0000-000020580000}"/>
    <cellStyle name="Note 2 6 2 5 3 5" xfId="22565" xr:uid="{00000000-0005-0000-0000-000021580000}"/>
    <cellStyle name="Note 2 6 2 5 3 6" xfId="22566" xr:uid="{00000000-0005-0000-0000-000022580000}"/>
    <cellStyle name="Note 2 6 2 5 4" xfId="22567" xr:uid="{00000000-0005-0000-0000-000023580000}"/>
    <cellStyle name="Note 2 6 2 5 4 2" xfId="22568" xr:uid="{00000000-0005-0000-0000-000024580000}"/>
    <cellStyle name="Note 2 6 2 5 4 2 2" xfId="22569" xr:uid="{00000000-0005-0000-0000-000025580000}"/>
    <cellStyle name="Note 2 6 2 5 4 2 3" xfId="22570" xr:uid="{00000000-0005-0000-0000-000026580000}"/>
    <cellStyle name="Note 2 6 2 5 4 2 4" xfId="22571" xr:uid="{00000000-0005-0000-0000-000027580000}"/>
    <cellStyle name="Note 2 6 2 5 4 3" xfId="22572" xr:uid="{00000000-0005-0000-0000-000028580000}"/>
    <cellStyle name="Note 2 6 2 5 4 4" xfId="22573" xr:uid="{00000000-0005-0000-0000-000029580000}"/>
    <cellStyle name="Note 2 6 2 5 4 5" xfId="22574" xr:uid="{00000000-0005-0000-0000-00002A580000}"/>
    <cellStyle name="Note 2 6 2 5 4 6" xfId="22575" xr:uid="{00000000-0005-0000-0000-00002B580000}"/>
    <cellStyle name="Note 2 6 2 5 5" xfId="22576" xr:uid="{00000000-0005-0000-0000-00002C580000}"/>
    <cellStyle name="Note 2 6 2 5 5 2" xfId="22577" xr:uid="{00000000-0005-0000-0000-00002D580000}"/>
    <cellStyle name="Note 2 6 2 5 5 3" xfId="22578" xr:uid="{00000000-0005-0000-0000-00002E580000}"/>
    <cellStyle name="Note 2 6 2 5 5 4" xfId="22579" xr:uid="{00000000-0005-0000-0000-00002F580000}"/>
    <cellStyle name="Note 2 6 2 5 5 5" xfId="22580" xr:uid="{00000000-0005-0000-0000-000030580000}"/>
    <cellStyle name="Note 2 6 2 5 6" xfId="22581" xr:uid="{00000000-0005-0000-0000-000031580000}"/>
    <cellStyle name="Note 2 6 2 5 6 2" xfId="22582" xr:uid="{00000000-0005-0000-0000-000032580000}"/>
    <cellStyle name="Note 2 6 2 5 6 3" xfId="22583" xr:uid="{00000000-0005-0000-0000-000033580000}"/>
    <cellStyle name="Note 2 6 2 5 6 4" xfId="22584" xr:uid="{00000000-0005-0000-0000-000034580000}"/>
    <cellStyle name="Note 2 6 2 5 7" xfId="22585" xr:uid="{00000000-0005-0000-0000-000035580000}"/>
    <cellStyle name="Note 2 6 2 5 8" xfId="22586" xr:uid="{00000000-0005-0000-0000-000036580000}"/>
    <cellStyle name="Note 2 6 2 5 9" xfId="22587" xr:uid="{00000000-0005-0000-0000-000037580000}"/>
    <cellStyle name="Note 2 6 2 6" xfId="22588" xr:uid="{00000000-0005-0000-0000-000038580000}"/>
    <cellStyle name="Note 2 6 2 6 2" xfId="22589" xr:uid="{00000000-0005-0000-0000-000039580000}"/>
    <cellStyle name="Note 2 6 2 6 2 2" xfId="22590" xr:uid="{00000000-0005-0000-0000-00003A580000}"/>
    <cellStyle name="Note 2 6 2 6 2 2 2" xfId="22591" xr:uid="{00000000-0005-0000-0000-00003B580000}"/>
    <cellStyle name="Note 2 6 2 6 2 2 3" xfId="22592" xr:uid="{00000000-0005-0000-0000-00003C580000}"/>
    <cellStyle name="Note 2 6 2 6 2 2 4" xfId="22593" xr:uid="{00000000-0005-0000-0000-00003D580000}"/>
    <cellStyle name="Note 2 6 2 6 2 3" xfId="22594" xr:uid="{00000000-0005-0000-0000-00003E580000}"/>
    <cellStyle name="Note 2 6 2 6 2 4" xfId="22595" xr:uid="{00000000-0005-0000-0000-00003F580000}"/>
    <cellStyle name="Note 2 6 2 6 2 5" xfId="22596" xr:uid="{00000000-0005-0000-0000-000040580000}"/>
    <cellStyle name="Note 2 6 2 6 2 6" xfId="22597" xr:uid="{00000000-0005-0000-0000-000041580000}"/>
    <cellStyle name="Note 2 6 2 6 2 7" xfId="22598" xr:uid="{00000000-0005-0000-0000-000042580000}"/>
    <cellStyle name="Note 2 6 2 6 3" xfId="22599" xr:uid="{00000000-0005-0000-0000-000043580000}"/>
    <cellStyle name="Note 2 6 2 6 3 2" xfId="22600" xr:uid="{00000000-0005-0000-0000-000044580000}"/>
    <cellStyle name="Note 2 6 2 6 3 2 2" xfId="22601" xr:uid="{00000000-0005-0000-0000-000045580000}"/>
    <cellStyle name="Note 2 6 2 6 3 2 3" xfId="22602" xr:uid="{00000000-0005-0000-0000-000046580000}"/>
    <cellStyle name="Note 2 6 2 6 3 2 4" xfId="22603" xr:uid="{00000000-0005-0000-0000-000047580000}"/>
    <cellStyle name="Note 2 6 2 6 3 3" xfId="22604" xr:uid="{00000000-0005-0000-0000-000048580000}"/>
    <cellStyle name="Note 2 6 2 6 3 4" xfId="22605" xr:uid="{00000000-0005-0000-0000-000049580000}"/>
    <cellStyle name="Note 2 6 2 6 3 5" xfId="22606" xr:uid="{00000000-0005-0000-0000-00004A580000}"/>
    <cellStyle name="Note 2 6 2 6 3 6" xfId="22607" xr:uid="{00000000-0005-0000-0000-00004B580000}"/>
    <cellStyle name="Note 2 6 2 6 4" xfId="22608" xr:uid="{00000000-0005-0000-0000-00004C580000}"/>
    <cellStyle name="Note 2 6 2 6 4 2" xfId="22609" xr:uid="{00000000-0005-0000-0000-00004D580000}"/>
    <cellStyle name="Note 2 6 2 6 4 3" xfId="22610" xr:uid="{00000000-0005-0000-0000-00004E580000}"/>
    <cellStyle name="Note 2 6 2 6 4 4" xfId="22611" xr:uid="{00000000-0005-0000-0000-00004F580000}"/>
    <cellStyle name="Note 2 6 2 6 4 5" xfId="22612" xr:uid="{00000000-0005-0000-0000-000050580000}"/>
    <cellStyle name="Note 2 6 2 6 5" xfId="22613" xr:uid="{00000000-0005-0000-0000-000051580000}"/>
    <cellStyle name="Note 2 6 2 6 5 2" xfId="22614" xr:uid="{00000000-0005-0000-0000-000052580000}"/>
    <cellStyle name="Note 2 6 2 6 5 3" xfId="22615" xr:uid="{00000000-0005-0000-0000-000053580000}"/>
    <cellStyle name="Note 2 6 2 6 5 4" xfId="22616" xr:uid="{00000000-0005-0000-0000-000054580000}"/>
    <cellStyle name="Note 2 6 2 6 6" xfId="22617" xr:uid="{00000000-0005-0000-0000-000055580000}"/>
    <cellStyle name="Note 2 6 2 6 7" xfId="22618" xr:uid="{00000000-0005-0000-0000-000056580000}"/>
    <cellStyle name="Note 2 6 2 6 8" xfId="22619" xr:uid="{00000000-0005-0000-0000-000057580000}"/>
    <cellStyle name="Note 2 6 2 7" xfId="22620" xr:uid="{00000000-0005-0000-0000-000058580000}"/>
    <cellStyle name="Note 2 6 2 7 2" xfId="22621" xr:uid="{00000000-0005-0000-0000-000059580000}"/>
    <cellStyle name="Note 2 6 2 7 2 2" xfId="22622" xr:uid="{00000000-0005-0000-0000-00005A580000}"/>
    <cellStyle name="Note 2 6 2 7 2 2 2" xfId="22623" xr:uid="{00000000-0005-0000-0000-00005B580000}"/>
    <cellStyle name="Note 2 6 2 7 2 2 3" xfId="22624" xr:uid="{00000000-0005-0000-0000-00005C580000}"/>
    <cellStyle name="Note 2 6 2 7 2 2 4" xfId="22625" xr:uid="{00000000-0005-0000-0000-00005D580000}"/>
    <cellStyle name="Note 2 6 2 7 2 3" xfId="22626" xr:uid="{00000000-0005-0000-0000-00005E580000}"/>
    <cellStyle name="Note 2 6 2 7 2 4" xfId="22627" xr:uid="{00000000-0005-0000-0000-00005F580000}"/>
    <cellStyle name="Note 2 6 2 7 2 5" xfId="22628" xr:uid="{00000000-0005-0000-0000-000060580000}"/>
    <cellStyle name="Note 2 6 2 7 2 6" xfId="22629" xr:uid="{00000000-0005-0000-0000-000061580000}"/>
    <cellStyle name="Note 2 6 2 7 2 7" xfId="22630" xr:uid="{00000000-0005-0000-0000-000062580000}"/>
    <cellStyle name="Note 2 6 2 7 3" xfId="22631" xr:uid="{00000000-0005-0000-0000-000063580000}"/>
    <cellStyle name="Note 2 6 2 7 3 2" xfId="22632" xr:uid="{00000000-0005-0000-0000-000064580000}"/>
    <cellStyle name="Note 2 6 2 7 3 3" xfId="22633" xr:uid="{00000000-0005-0000-0000-000065580000}"/>
    <cellStyle name="Note 2 6 2 7 3 4" xfId="22634" xr:uid="{00000000-0005-0000-0000-000066580000}"/>
    <cellStyle name="Note 2 6 2 7 4" xfId="22635" xr:uid="{00000000-0005-0000-0000-000067580000}"/>
    <cellStyle name="Note 2 6 2 7 5" xfId="22636" xr:uid="{00000000-0005-0000-0000-000068580000}"/>
    <cellStyle name="Note 2 6 2 7 6" xfId="22637" xr:uid="{00000000-0005-0000-0000-000069580000}"/>
    <cellStyle name="Note 2 6 2 7 7" xfId="22638" xr:uid="{00000000-0005-0000-0000-00006A580000}"/>
    <cellStyle name="Note 2 6 2 7 8" xfId="22639" xr:uid="{00000000-0005-0000-0000-00006B580000}"/>
    <cellStyle name="Note 2 6 2 8" xfId="22640" xr:uid="{00000000-0005-0000-0000-00006C580000}"/>
    <cellStyle name="Note 2 6 2 8 2" xfId="22641" xr:uid="{00000000-0005-0000-0000-00006D580000}"/>
    <cellStyle name="Note 2 6 2 8 2 2" xfId="22642" xr:uid="{00000000-0005-0000-0000-00006E580000}"/>
    <cellStyle name="Note 2 6 2 8 2 3" xfId="22643" xr:uid="{00000000-0005-0000-0000-00006F580000}"/>
    <cellStyle name="Note 2 6 2 8 2 4" xfId="22644" xr:uid="{00000000-0005-0000-0000-000070580000}"/>
    <cellStyle name="Note 2 6 2 8 3" xfId="22645" xr:uid="{00000000-0005-0000-0000-000071580000}"/>
    <cellStyle name="Note 2 6 2 8 4" xfId="22646" xr:uid="{00000000-0005-0000-0000-000072580000}"/>
    <cellStyle name="Note 2 6 2 8 5" xfId="22647" xr:uid="{00000000-0005-0000-0000-000073580000}"/>
    <cellStyle name="Note 2 6 2 8 6" xfId="22648" xr:uid="{00000000-0005-0000-0000-000074580000}"/>
    <cellStyle name="Note 2 6 2 8 7" xfId="22649" xr:uid="{00000000-0005-0000-0000-000075580000}"/>
    <cellStyle name="Note 2 6 2 9" xfId="22650" xr:uid="{00000000-0005-0000-0000-000076580000}"/>
    <cellStyle name="Note 2 6 2 9 2" xfId="22651" xr:uid="{00000000-0005-0000-0000-000077580000}"/>
    <cellStyle name="Note 2 6 2 9 2 2" xfId="22652" xr:uid="{00000000-0005-0000-0000-000078580000}"/>
    <cellStyle name="Note 2 6 2 9 2 3" xfId="22653" xr:uid="{00000000-0005-0000-0000-000079580000}"/>
    <cellStyle name="Note 2 6 2 9 2 4" xfId="22654" xr:uid="{00000000-0005-0000-0000-00007A580000}"/>
    <cellStyle name="Note 2 6 2 9 3" xfId="22655" xr:uid="{00000000-0005-0000-0000-00007B580000}"/>
    <cellStyle name="Note 2 6 2 9 4" xfId="22656" xr:uid="{00000000-0005-0000-0000-00007C580000}"/>
    <cellStyle name="Note 2 6 2 9 5" xfId="22657" xr:uid="{00000000-0005-0000-0000-00007D580000}"/>
    <cellStyle name="Note 2 6 2 9 6" xfId="22658" xr:uid="{00000000-0005-0000-0000-00007E580000}"/>
    <cellStyle name="Note 2 6 3" xfId="22659" xr:uid="{00000000-0005-0000-0000-00007F580000}"/>
    <cellStyle name="Note 2 6 3 2" xfId="22660" xr:uid="{00000000-0005-0000-0000-000080580000}"/>
    <cellStyle name="Note 2 6 3 2 2" xfId="22661" xr:uid="{00000000-0005-0000-0000-000081580000}"/>
    <cellStyle name="Note 2 6 3 2 3" xfId="22662" xr:uid="{00000000-0005-0000-0000-000082580000}"/>
    <cellStyle name="Note 2 6 3 2 4" xfId="22663" xr:uid="{00000000-0005-0000-0000-000083580000}"/>
    <cellStyle name="Note 2 6 3 3" xfId="22664" xr:uid="{00000000-0005-0000-0000-000084580000}"/>
    <cellStyle name="Note 2 6 3 4" xfId="22665" xr:uid="{00000000-0005-0000-0000-000085580000}"/>
    <cellStyle name="Note 2 6 3 5" xfId="22666" xr:uid="{00000000-0005-0000-0000-000086580000}"/>
    <cellStyle name="Note 2 6 3 6" xfId="22667" xr:uid="{00000000-0005-0000-0000-000087580000}"/>
    <cellStyle name="Note 2 6 3 7" xfId="22668" xr:uid="{00000000-0005-0000-0000-000088580000}"/>
    <cellStyle name="Note 2 6 4" xfId="22669" xr:uid="{00000000-0005-0000-0000-000089580000}"/>
    <cellStyle name="Note 2 6 4 2" xfId="22670" xr:uid="{00000000-0005-0000-0000-00008A580000}"/>
    <cellStyle name="Note 2 6 4 3" xfId="22671" xr:uid="{00000000-0005-0000-0000-00008B580000}"/>
    <cellStyle name="Note 2 6 4 4" xfId="22672" xr:uid="{00000000-0005-0000-0000-00008C580000}"/>
    <cellStyle name="Note 2 6 5" xfId="22673" xr:uid="{00000000-0005-0000-0000-00008D580000}"/>
    <cellStyle name="Note 2 6 6" xfId="22674" xr:uid="{00000000-0005-0000-0000-00008E580000}"/>
    <cellStyle name="Note 2 7" xfId="22675" xr:uid="{00000000-0005-0000-0000-00008F580000}"/>
    <cellStyle name="Note 2 7 2" xfId="22676" xr:uid="{00000000-0005-0000-0000-000090580000}"/>
    <cellStyle name="Note 2 7 2 10" xfId="22677" xr:uid="{00000000-0005-0000-0000-000091580000}"/>
    <cellStyle name="Note 2 7 2 10 2" xfId="22678" xr:uid="{00000000-0005-0000-0000-000092580000}"/>
    <cellStyle name="Note 2 7 2 10 3" xfId="22679" xr:uid="{00000000-0005-0000-0000-000093580000}"/>
    <cellStyle name="Note 2 7 2 10 4" xfId="22680" xr:uid="{00000000-0005-0000-0000-000094580000}"/>
    <cellStyle name="Note 2 7 2 10 5" xfId="22681" xr:uid="{00000000-0005-0000-0000-000095580000}"/>
    <cellStyle name="Note 2 7 2 11" xfId="22682" xr:uid="{00000000-0005-0000-0000-000096580000}"/>
    <cellStyle name="Note 2 7 2 11 2" xfId="22683" xr:uid="{00000000-0005-0000-0000-000097580000}"/>
    <cellStyle name="Note 2 7 2 11 3" xfId="22684" xr:uid="{00000000-0005-0000-0000-000098580000}"/>
    <cellStyle name="Note 2 7 2 11 4" xfId="22685" xr:uid="{00000000-0005-0000-0000-000099580000}"/>
    <cellStyle name="Note 2 7 2 12" xfId="22686" xr:uid="{00000000-0005-0000-0000-00009A580000}"/>
    <cellStyle name="Note 2 7 2 13" xfId="22687" xr:uid="{00000000-0005-0000-0000-00009B580000}"/>
    <cellStyle name="Note 2 7 2 14" xfId="22688" xr:uid="{00000000-0005-0000-0000-00009C580000}"/>
    <cellStyle name="Note 2 7 2 2" xfId="22689" xr:uid="{00000000-0005-0000-0000-00009D580000}"/>
    <cellStyle name="Note 2 7 2 2 2" xfId="22690" xr:uid="{00000000-0005-0000-0000-00009E580000}"/>
    <cellStyle name="Note 2 7 2 2 2 2" xfId="22691" xr:uid="{00000000-0005-0000-0000-00009F580000}"/>
    <cellStyle name="Note 2 7 2 2 2 2 2" xfId="22692" xr:uid="{00000000-0005-0000-0000-0000A0580000}"/>
    <cellStyle name="Note 2 7 2 2 2 2 2 2" xfId="22693" xr:uid="{00000000-0005-0000-0000-0000A1580000}"/>
    <cellStyle name="Note 2 7 2 2 2 2 2 3" xfId="22694" xr:uid="{00000000-0005-0000-0000-0000A2580000}"/>
    <cellStyle name="Note 2 7 2 2 2 2 2 4" xfId="22695" xr:uid="{00000000-0005-0000-0000-0000A3580000}"/>
    <cellStyle name="Note 2 7 2 2 2 2 3" xfId="22696" xr:uid="{00000000-0005-0000-0000-0000A4580000}"/>
    <cellStyle name="Note 2 7 2 2 2 2 4" xfId="22697" xr:uid="{00000000-0005-0000-0000-0000A5580000}"/>
    <cellStyle name="Note 2 7 2 2 2 2 5" xfId="22698" xr:uid="{00000000-0005-0000-0000-0000A6580000}"/>
    <cellStyle name="Note 2 7 2 2 2 2 6" xfId="22699" xr:uid="{00000000-0005-0000-0000-0000A7580000}"/>
    <cellStyle name="Note 2 7 2 2 2 2 7" xfId="22700" xr:uid="{00000000-0005-0000-0000-0000A8580000}"/>
    <cellStyle name="Note 2 7 2 2 2 3" xfId="22701" xr:uid="{00000000-0005-0000-0000-0000A9580000}"/>
    <cellStyle name="Note 2 7 2 2 2 3 2" xfId="22702" xr:uid="{00000000-0005-0000-0000-0000AA580000}"/>
    <cellStyle name="Note 2 7 2 2 2 3 3" xfId="22703" xr:uid="{00000000-0005-0000-0000-0000AB580000}"/>
    <cellStyle name="Note 2 7 2 2 2 3 4" xfId="22704" xr:uid="{00000000-0005-0000-0000-0000AC580000}"/>
    <cellStyle name="Note 2 7 2 2 2 4" xfId="22705" xr:uid="{00000000-0005-0000-0000-0000AD580000}"/>
    <cellStyle name="Note 2 7 2 2 2 5" xfId="22706" xr:uid="{00000000-0005-0000-0000-0000AE580000}"/>
    <cellStyle name="Note 2 7 2 2 2 6" xfId="22707" xr:uid="{00000000-0005-0000-0000-0000AF580000}"/>
    <cellStyle name="Note 2 7 2 2 2 7" xfId="22708" xr:uid="{00000000-0005-0000-0000-0000B0580000}"/>
    <cellStyle name="Note 2 7 2 2 2 8" xfId="22709" xr:uid="{00000000-0005-0000-0000-0000B1580000}"/>
    <cellStyle name="Note 2 7 2 2 3" xfId="22710" xr:uid="{00000000-0005-0000-0000-0000B2580000}"/>
    <cellStyle name="Note 2 7 2 2 3 2" xfId="22711" xr:uid="{00000000-0005-0000-0000-0000B3580000}"/>
    <cellStyle name="Note 2 7 2 2 3 2 2" xfId="22712" xr:uid="{00000000-0005-0000-0000-0000B4580000}"/>
    <cellStyle name="Note 2 7 2 2 3 2 3" xfId="22713" xr:uid="{00000000-0005-0000-0000-0000B5580000}"/>
    <cellStyle name="Note 2 7 2 2 3 2 4" xfId="22714" xr:uid="{00000000-0005-0000-0000-0000B6580000}"/>
    <cellStyle name="Note 2 7 2 2 3 3" xfId="22715" xr:uid="{00000000-0005-0000-0000-0000B7580000}"/>
    <cellStyle name="Note 2 7 2 2 3 4" xfId="22716" xr:uid="{00000000-0005-0000-0000-0000B8580000}"/>
    <cellStyle name="Note 2 7 2 2 3 5" xfId="22717" xr:uid="{00000000-0005-0000-0000-0000B9580000}"/>
    <cellStyle name="Note 2 7 2 2 3 6" xfId="22718" xr:uid="{00000000-0005-0000-0000-0000BA580000}"/>
    <cellStyle name="Note 2 7 2 2 3 7" xfId="22719" xr:uid="{00000000-0005-0000-0000-0000BB580000}"/>
    <cellStyle name="Note 2 7 2 2 4" xfId="22720" xr:uid="{00000000-0005-0000-0000-0000BC580000}"/>
    <cellStyle name="Note 2 7 2 2 4 2" xfId="22721" xr:uid="{00000000-0005-0000-0000-0000BD580000}"/>
    <cellStyle name="Note 2 7 2 2 4 2 2" xfId="22722" xr:uid="{00000000-0005-0000-0000-0000BE580000}"/>
    <cellStyle name="Note 2 7 2 2 4 2 3" xfId="22723" xr:uid="{00000000-0005-0000-0000-0000BF580000}"/>
    <cellStyle name="Note 2 7 2 2 4 2 4" xfId="22724" xr:uid="{00000000-0005-0000-0000-0000C0580000}"/>
    <cellStyle name="Note 2 7 2 2 4 3" xfId="22725" xr:uid="{00000000-0005-0000-0000-0000C1580000}"/>
    <cellStyle name="Note 2 7 2 2 4 4" xfId="22726" xr:uid="{00000000-0005-0000-0000-0000C2580000}"/>
    <cellStyle name="Note 2 7 2 2 4 5" xfId="22727" xr:uid="{00000000-0005-0000-0000-0000C3580000}"/>
    <cellStyle name="Note 2 7 2 2 4 6" xfId="22728" xr:uid="{00000000-0005-0000-0000-0000C4580000}"/>
    <cellStyle name="Note 2 7 2 2 5" xfId="22729" xr:uid="{00000000-0005-0000-0000-0000C5580000}"/>
    <cellStyle name="Note 2 7 2 2 5 2" xfId="22730" xr:uid="{00000000-0005-0000-0000-0000C6580000}"/>
    <cellStyle name="Note 2 7 2 2 5 3" xfId="22731" xr:uid="{00000000-0005-0000-0000-0000C7580000}"/>
    <cellStyle name="Note 2 7 2 2 5 4" xfId="22732" xr:uid="{00000000-0005-0000-0000-0000C8580000}"/>
    <cellStyle name="Note 2 7 2 2 5 5" xfId="22733" xr:uid="{00000000-0005-0000-0000-0000C9580000}"/>
    <cellStyle name="Note 2 7 2 2 6" xfId="22734" xr:uid="{00000000-0005-0000-0000-0000CA580000}"/>
    <cellStyle name="Note 2 7 2 2 6 2" xfId="22735" xr:uid="{00000000-0005-0000-0000-0000CB580000}"/>
    <cellStyle name="Note 2 7 2 2 6 3" xfId="22736" xr:uid="{00000000-0005-0000-0000-0000CC580000}"/>
    <cellStyle name="Note 2 7 2 2 6 4" xfId="22737" xr:uid="{00000000-0005-0000-0000-0000CD580000}"/>
    <cellStyle name="Note 2 7 2 2 7" xfId="22738" xr:uid="{00000000-0005-0000-0000-0000CE580000}"/>
    <cellStyle name="Note 2 7 2 2 8" xfId="22739" xr:uid="{00000000-0005-0000-0000-0000CF580000}"/>
    <cellStyle name="Note 2 7 2 2 9" xfId="22740" xr:uid="{00000000-0005-0000-0000-0000D0580000}"/>
    <cellStyle name="Note 2 7 2 3" xfId="22741" xr:uid="{00000000-0005-0000-0000-0000D1580000}"/>
    <cellStyle name="Note 2 7 2 3 2" xfId="22742" xr:uid="{00000000-0005-0000-0000-0000D2580000}"/>
    <cellStyle name="Note 2 7 2 3 2 2" xfId="22743" xr:uid="{00000000-0005-0000-0000-0000D3580000}"/>
    <cellStyle name="Note 2 7 2 3 2 2 2" xfId="22744" xr:uid="{00000000-0005-0000-0000-0000D4580000}"/>
    <cellStyle name="Note 2 7 2 3 2 2 3" xfId="22745" xr:uid="{00000000-0005-0000-0000-0000D5580000}"/>
    <cellStyle name="Note 2 7 2 3 2 2 4" xfId="22746" xr:uid="{00000000-0005-0000-0000-0000D6580000}"/>
    <cellStyle name="Note 2 7 2 3 2 3" xfId="22747" xr:uid="{00000000-0005-0000-0000-0000D7580000}"/>
    <cellStyle name="Note 2 7 2 3 2 4" xfId="22748" xr:uid="{00000000-0005-0000-0000-0000D8580000}"/>
    <cellStyle name="Note 2 7 2 3 2 5" xfId="22749" xr:uid="{00000000-0005-0000-0000-0000D9580000}"/>
    <cellStyle name="Note 2 7 2 3 2 6" xfId="22750" xr:uid="{00000000-0005-0000-0000-0000DA580000}"/>
    <cellStyle name="Note 2 7 2 3 2 7" xfId="22751" xr:uid="{00000000-0005-0000-0000-0000DB580000}"/>
    <cellStyle name="Note 2 7 2 3 3" xfId="22752" xr:uid="{00000000-0005-0000-0000-0000DC580000}"/>
    <cellStyle name="Note 2 7 2 3 3 2" xfId="22753" xr:uid="{00000000-0005-0000-0000-0000DD580000}"/>
    <cellStyle name="Note 2 7 2 3 3 2 2" xfId="22754" xr:uid="{00000000-0005-0000-0000-0000DE580000}"/>
    <cellStyle name="Note 2 7 2 3 3 2 3" xfId="22755" xr:uid="{00000000-0005-0000-0000-0000DF580000}"/>
    <cellStyle name="Note 2 7 2 3 3 2 4" xfId="22756" xr:uid="{00000000-0005-0000-0000-0000E0580000}"/>
    <cellStyle name="Note 2 7 2 3 3 3" xfId="22757" xr:uid="{00000000-0005-0000-0000-0000E1580000}"/>
    <cellStyle name="Note 2 7 2 3 3 4" xfId="22758" xr:uid="{00000000-0005-0000-0000-0000E2580000}"/>
    <cellStyle name="Note 2 7 2 3 3 5" xfId="22759" xr:uid="{00000000-0005-0000-0000-0000E3580000}"/>
    <cellStyle name="Note 2 7 2 3 3 6" xfId="22760" xr:uid="{00000000-0005-0000-0000-0000E4580000}"/>
    <cellStyle name="Note 2 7 2 3 4" xfId="22761" xr:uid="{00000000-0005-0000-0000-0000E5580000}"/>
    <cellStyle name="Note 2 7 2 3 4 2" xfId="22762" xr:uid="{00000000-0005-0000-0000-0000E6580000}"/>
    <cellStyle name="Note 2 7 2 3 4 3" xfId="22763" xr:uid="{00000000-0005-0000-0000-0000E7580000}"/>
    <cellStyle name="Note 2 7 2 3 4 4" xfId="22764" xr:uid="{00000000-0005-0000-0000-0000E8580000}"/>
    <cellStyle name="Note 2 7 2 3 4 5" xfId="22765" xr:uid="{00000000-0005-0000-0000-0000E9580000}"/>
    <cellStyle name="Note 2 7 2 3 5" xfId="22766" xr:uid="{00000000-0005-0000-0000-0000EA580000}"/>
    <cellStyle name="Note 2 7 2 3 5 2" xfId="22767" xr:uid="{00000000-0005-0000-0000-0000EB580000}"/>
    <cellStyle name="Note 2 7 2 3 5 3" xfId="22768" xr:uid="{00000000-0005-0000-0000-0000EC580000}"/>
    <cellStyle name="Note 2 7 2 3 5 4" xfId="22769" xr:uid="{00000000-0005-0000-0000-0000ED580000}"/>
    <cellStyle name="Note 2 7 2 3 6" xfId="22770" xr:uid="{00000000-0005-0000-0000-0000EE580000}"/>
    <cellStyle name="Note 2 7 2 3 7" xfId="22771" xr:uid="{00000000-0005-0000-0000-0000EF580000}"/>
    <cellStyle name="Note 2 7 2 3 8" xfId="22772" xr:uid="{00000000-0005-0000-0000-0000F0580000}"/>
    <cellStyle name="Note 2 7 2 4" xfId="22773" xr:uid="{00000000-0005-0000-0000-0000F1580000}"/>
    <cellStyle name="Note 2 7 2 4 2" xfId="22774" xr:uid="{00000000-0005-0000-0000-0000F2580000}"/>
    <cellStyle name="Note 2 7 2 4 2 2" xfId="22775" xr:uid="{00000000-0005-0000-0000-0000F3580000}"/>
    <cellStyle name="Note 2 7 2 4 2 2 2" xfId="22776" xr:uid="{00000000-0005-0000-0000-0000F4580000}"/>
    <cellStyle name="Note 2 7 2 4 2 2 3" xfId="22777" xr:uid="{00000000-0005-0000-0000-0000F5580000}"/>
    <cellStyle name="Note 2 7 2 4 2 2 4" xfId="22778" xr:uid="{00000000-0005-0000-0000-0000F6580000}"/>
    <cellStyle name="Note 2 7 2 4 2 3" xfId="22779" xr:uid="{00000000-0005-0000-0000-0000F7580000}"/>
    <cellStyle name="Note 2 7 2 4 2 4" xfId="22780" xr:uid="{00000000-0005-0000-0000-0000F8580000}"/>
    <cellStyle name="Note 2 7 2 4 2 5" xfId="22781" xr:uid="{00000000-0005-0000-0000-0000F9580000}"/>
    <cellStyle name="Note 2 7 2 4 2 6" xfId="22782" xr:uid="{00000000-0005-0000-0000-0000FA580000}"/>
    <cellStyle name="Note 2 7 2 4 2 7" xfId="22783" xr:uid="{00000000-0005-0000-0000-0000FB580000}"/>
    <cellStyle name="Note 2 7 2 4 3" xfId="22784" xr:uid="{00000000-0005-0000-0000-0000FC580000}"/>
    <cellStyle name="Note 2 7 2 4 3 2" xfId="22785" xr:uid="{00000000-0005-0000-0000-0000FD580000}"/>
    <cellStyle name="Note 2 7 2 4 3 2 2" xfId="22786" xr:uid="{00000000-0005-0000-0000-0000FE580000}"/>
    <cellStyle name="Note 2 7 2 4 3 2 3" xfId="22787" xr:uid="{00000000-0005-0000-0000-0000FF580000}"/>
    <cellStyle name="Note 2 7 2 4 3 2 4" xfId="22788" xr:uid="{00000000-0005-0000-0000-000000590000}"/>
    <cellStyle name="Note 2 7 2 4 3 3" xfId="22789" xr:uid="{00000000-0005-0000-0000-000001590000}"/>
    <cellStyle name="Note 2 7 2 4 3 4" xfId="22790" xr:uid="{00000000-0005-0000-0000-000002590000}"/>
    <cellStyle name="Note 2 7 2 4 3 5" xfId="22791" xr:uid="{00000000-0005-0000-0000-000003590000}"/>
    <cellStyle name="Note 2 7 2 4 3 6" xfId="22792" xr:uid="{00000000-0005-0000-0000-000004590000}"/>
    <cellStyle name="Note 2 7 2 4 4" xfId="22793" xr:uid="{00000000-0005-0000-0000-000005590000}"/>
    <cellStyle name="Note 2 7 2 4 4 2" xfId="22794" xr:uid="{00000000-0005-0000-0000-000006590000}"/>
    <cellStyle name="Note 2 7 2 4 4 3" xfId="22795" xr:uid="{00000000-0005-0000-0000-000007590000}"/>
    <cellStyle name="Note 2 7 2 4 4 4" xfId="22796" xr:uid="{00000000-0005-0000-0000-000008590000}"/>
    <cellStyle name="Note 2 7 2 4 4 5" xfId="22797" xr:uid="{00000000-0005-0000-0000-000009590000}"/>
    <cellStyle name="Note 2 7 2 4 5" xfId="22798" xr:uid="{00000000-0005-0000-0000-00000A590000}"/>
    <cellStyle name="Note 2 7 2 4 5 2" xfId="22799" xr:uid="{00000000-0005-0000-0000-00000B590000}"/>
    <cellStyle name="Note 2 7 2 4 5 3" xfId="22800" xr:uid="{00000000-0005-0000-0000-00000C590000}"/>
    <cellStyle name="Note 2 7 2 4 5 4" xfId="22801" xr:uid="{00000000-0005-0000-0000-00000D590000}"/>
    <cellStyle name="Note 2 7 2 4 6" xfId="22802" xr:uid="{00000000-0005-0000-0000-00000E590000}"/>
    <cellStyle name="Note 2 7 2 4 7" xfId="22803" xr:uid="{00000000-0005-0000-0000-00000F590000}"/>
    <cellStyle name="Note 2 7 2 4 8" xfId="22804" xr:uid="{00000000-0005-0000-0000-000010590000}"/>
    <cellStyle name="Note 2 7 2 5" xfId="22805" xr:uid="{00000000-0005-0000-0000-000011590000}"/>
    <cellStyle name="Note 2 7 2 5 10" xfId="22806" xr:uid="{00000000-0005-0000-0000-000012590000}"/>
    <cellStyle name="Note 2 7 2 5 2" xfId="22807" xr:uid="{00000000-0005-0000-0000-000013590000}"/>
    <cellStyle name="Note 2 7 2 5 2 2" xfId="22808" xr:uid="{00000000-0005-0000-0000-000014590000}"/>
    <cellStyle name="Note 2 7 2 5 2 2 2" xfId="22809" xr:uid="{00000000-0005-0000-0000-000015590000}"/>
    <cellStyle name="Note 2 7 2 5 2 2 3" xfId="22810" xr:uid="{00000000-0005-0000-0000-000016590000}"/>
    <cellStyle name="Note 2 7 2 5 2 2 4" xfId="22811" xr:uid="{00000000-0005-0000-0000-000017590000}"/>
    <cellStyle name="Note 2 7 2 5 2 3" xfId="22812" xr:uid="{00000000-0005-0000-0000-000018590000}"/>
    <cellStyle name="Note 2 7 2 5 2 4" xfId="22813" xr:uid="{00000000-0005-0000-0000-000019590000}"/>
    <cellStyle name="Note 2 7 2 5 2 5" xfId="22814" xr:uid="{00000000-0005-0000-0000-00001A590000}"/>
    <cellStyle name="Note 2 7 2 5 2 6" xfId="22815" xr:uid="{00000000-0005-0000-0000-00001B590000}"/>
    <cellStyle name="Note 2 7 2 5 2 7" xfId="22816" xr:uid="{00000000-0005-0000-0000-00001C590000}"/>
    <cellStyle name="Note 2 7 2 5 3" xfId="22817" xr:uid="{00000000-0005-0000-0000-00001D590000}"/>
    <cellStyle name="Note 2 7 2 5 3 2" xfId="22818" xr:uid="{00000000-0005-0000-0000-00001E590000}"/>
    <cellStyle name="Note 2 7 2 5 3 2 2" xfId="22819" xr:uid="{00000000-0005-0000-0000-00001F590000}"/>
    <cellStyle name="Note 2 7 2 5 3 2 3" xfId="22820" xr:uid="{00000000-0005-0000-0000-000020590000}"/>
    <cellStyle name="Note 2 7 2 5 3 2 4" xfId="22821" xr:uid="{00000000-0005-0000-0000-000021590000}"/>
    <cellStyle name="Note 2 7 2 5 3 3" xfId="22822" xr:uid="{00000000-0005-0000-0000-000022590000}"/>
    <cellStyle name="Note 2 7 2 5 3 4" xfId="22823" xr:uid="{00000000-0005-0000-0000-000023590000}"/>
    <cellStyle name="Note 2 7 2 5 3 5" xfId="22824" xr:uid="{00000000-0005-0000-0000-000024590000}"/>
    <cellStyle name="Note 2 7 2 5 3 6" xfId="22825" xr:uid="{00000000-0005-0000-0000-000025590000}"/>
    <cellStyle name="Note 2 7 2 5 4" xfId="22826" xr:uid="{00000000-0005-0000-0000-000026590000}"/>
    <cellStyle name="Note 2 7 2 5 4 2" xfId="22827" xr:uid="{00000000-0005-0000-0000-000027590000}"/>
    <cellStyle name="Note 2 7 2 5 4 2 2" xfId="22828" xr:uid="{00000000-0005-0000-0000-000028590000}"/>
    <cellStyle name="Note 2 7 2 5 4 2 3" xfId="22829" xr:uid="{00000000-0005-0000-0000-000029590000}"/>
    <cellStyle name="Note 2 7 2 5 4 2 4" xfId="22830" xr:uid="{00000000-0005-0000-0000-00002A590000}"/>
    <cellStyle name="Note 2 7 2 5 4 3" xfId="22831" xr:uid="{00000000-0005-0000-0000-00002B590000}"/>
    <cellStyle name="Note 2 7 2 5 4 4" xfId="22832" xr:uid="{00000000-0005-0000-0000-00002C590000}"/>
    <cellStyle name="Note 2 7 2 5 4 5" xfId="22833" xr:uid="{00000000-0005-0000-0000-00002D590000}"/>
    <cellStyle name="Note 2 7 2 5 4 6" xfId="22834" xr:uid="{00000000-0005-0000-0000-00002E590000}"/>
    <cellStyle name="Note 2 7 2 5 5" xfId="22835" xr:uid="{00000000-0005-0000-0000-00002F590000}"/>
    <cellStyle name="Note 2 7 2 5 5 2" xfId="22836" xr:uid="{00000000-0005-0000-0000-000030590000}"/>
    <cellStyle name="Note 2 7 2 5 5 3" xfId="22837" xr:uid="{00000000-0005-0000-0000-000031590000}"/>
    <cellStyle name="Note 2 7 2 5 5 4" xfId="22838" xr:uid="{00000000-0005-0000-0000-000032590000}"/>
    <cellStyle name="Note 2 7 2 5 5 5" xfId="22839" xr:uid="{00000000-0005-0000-0000-000033590000}"/>
    <cellStyle name="Note 2 7 2 5 6" xfId="22840" xr:uid="{00000000-0005-0000-0000-000034590000}"/>
    <cellStyle name="Note 2 7 2 5 6 2" xfId="22841" xr:uid="{00000000-0005-0000-0000-000035590000}"/>
    <cellStyle name="Note 2 7 2 5 6 3" xfId="22842" xr:uid="{00000000-0005-0000-0000-000036590000}"/>
    <cellStyle name="Note 2 7 2 5 6 4" xfId="22843" xr:uid="{00000000-0005-0000-0000-000037590000}"/>
    <cellStyle name="Note 2 7 2 5 7" xfId="22844" xr:uid="{00000000-0005-0000-0000-000038590000}"/>
    <cellStyle name="Note 2 7 2 5 8" xfId="22845" xr:uid="{00000000-0005-0000-0000-000039590000}"/>
    <cellStyle name="Note 2 7 2 5 9" xfId="22846" xr:uid="{00000000-0005-0000-0000-00003A590000}"/>
    <cellStyle name="Note 2 7 2 6" xfId="22847" xr:uid="{00000000-0005-0000-0000-00003B590000}"/>
    <cellStyle name="Note 2 7 2 6 2" xfId="22848" xr:uid="{00000000-0005-0000-0000-00003C590000}"/>
    <cellStyle name="Note 2 7 2 6 2 2" xfId="22849" xr:uid="{00000000-0005-0000-0000-00003D590000}"/>
    <cellStyle name="Note 2 7 2 6 2 2 2" xfId="22850" xr:uid="{00000000-0005-0000-0000-00003E590000}"/>
    <cellStyle name="Note 2 7 2 6 2 2 3" xfId="22851" xr:uid="{00000000-0005-0000-0000-00003F590000}"/>
    <cellStyle name="Note 2 7 2 6 2 2 4" xfId="22852" xr:uid="{00000000-0005-0000-0000-000040590000}"/>
    <cellStyle name="Note 2 7 2 6 2 3" xfId="22853" xr:uid="{00000000-0005-0000-0000-000041590000}"/>
    <cellStyle name="Note 2 7 2 6 2 4" xfId="22854" xr:uid="{00000000-0005-0000-0000-000042590000}"/>
    <cellStyle name="Note 2 7 2 6 2 5" xfId="22855" xr:uid="{00000000-0005-0000-0000-000043590000}"/>
    <cellStyle name="Note 2 7 2 6 2 6" xfId="22856" xr:uid="{00000000-0005-0000-0000-000044590000}"/>
    <cellStyle name="Note 2 7 2 6 2 7" xfId="22857" xr:uid="{00000000-0005-0000-0000-000045590000}"/>
    <cellStyle name="Note 2 7 2 6 3" xfId="22858" xr:uid="{00000000-0005-0000-0000-000046590000}"/>
    <cellStyle name="Note 2 7 2 6 3 2" xfId="22859" xr:uid="{00000000-0005-0000-0000-000047590000}"/>
    <cellStyle name="Note 2 7 2 6 3 2 2" xfId="22860" xr:uid="{00000000-0005-0000-0000-000048590000}"/>
    <cellStyle name="Note 2 7 2 6 3 2 3" xfId="22861" xr:uid="{00000000-0005-0000-0000-000049590000}"/>
    <cellStyle name="Note 2 7 2 6 3 2 4" xfId="22862" xr:uid="{00000000-0005-0000-0000-00004A590000}"/>
    <cellStyle name="Note 2 7 2 6 3 3" xfId="22863" xr:uid="{00000000-0005-0000-0000-00004B590000}"/>
    <cellStyle name="Note 2 7 2 6 3 4" xfId="22864" xr:uid="{00000000-0005-0000-0000-00004C590000}"/>
    <cellStyle name="Note 2 7 2 6 3 5" xfId="22865" xr:uid="{00000000-0005-0000-0000-00004D590000}"/>
    <cellStyle name="Note 2 7 2 6 3 6" xfId="22866" xr:uid="{00000000-0005-0000-0000-00004E590000}"/>
    <cellStyle name="Note 2 7 2 6 4" xfId="22867" xr:uid="{00000000-0005-0000-0000-00004F590000}"/>
    <cellStyle name="Note 2 7 2 6 4 2" xfId="22868" xr:uid="{00000000-0005-0000-0000-000050590000}"/>
    <cellStyle name="Note 2 7 2 6 4 3" xfId="22869" xr:uid="{00000000-0005-0000-0000-000051590000}"/>
    <cellStyle name="Note 2 7 2 6 4 4" xfId="22870" xr:uid="{00000000-0005-0000-0000-000052590000}"/>
    <cellStyle name="Note 2 7 2 6 4 5" xfId="22871" xr:uid="{00000000-0005-0000-0000-000053590000}"/>
    <cellStyle name="Note 2 7 2 6 5" xfId="22872" xr:uid="{00000000-0005-0000-0000-000054590000}"/>
    <cellStyle name="Note 2 7 2 6 5 2" xfId="22873" xr:uid="{00000000-0005-0000-0000-000055590000}"/>
    <cellStyle name="Note 2 7 2 6 5 3" xfId="22874" xr:uid="{00000000-0005-0000-0000-000056590000}"/>
    <cellStyle name="Note 2 7 2 6 5 4" xfId="22875" xr:uid="{00000000-0005-0000-0000-000057590000}"/>
    <cellStyle name="Note 2 7 2 6 6" xfId="22876" xr:uid="{00000000-0005-0000-0000-000058590000}"/>
    <cellStyle name="Note 2 7 2 6 7" xfId="22877" xr:uid="{00000000-0005-0000-0000-000059590000}"/>
    <cellStyle name="Note 2 7 2 6 8" xfId="22878" xr:uid="{00000000-0005-0000-0000-00005A590000}"/>
    <cellStyle name="Note 2 7 2 7" xfId="22879" xr:uid="{00000000-0005-0000-0000-00005B590000}"/>
    <cellStyle name="Note 2 7 2 7 2" xfId="22880" xr:uid="{00000000-0005-0000-0000-00005C590000}"/>
    <cellStyle name="Note 2 7 2 7 2 2" xfId="22881" xr:uid="{00000000-0005-0000-0000-00005D590000}"/>
    <cellStyle name="Note 2 7 2 7 2 2 2" xfId="22882" xr:uid="{00000000-0005-0000-0000-00005E590000}"/>
    <cellStyle name="Note 2 7 2 7 2 2 3" xfId="22883" xr:uid="{00000000-0005-0000-0000-00005F590000}"/>
    <cellStyle name="Note 2 7 2 7 2 2 4" xfId="22884" xr:uid="{00000000-0005-0000-0000-000060590000}"/>
    <cellStyle name="Note 2 7 2 7 2 3" xfId="22885" xr:uid="{00000000-0005-0000-0000-000061590000}"/>
    <cellStyle name="Note 2 7 2 7 2 4" xfId="22886" xr:uid="{00000000-0005-0000-0000-000062590000}"/>
    <cellStyle name="Note 2 7 2 7 2 5" xfId="22887" xr:uid="{00000000-0005-0000-0000-000063590000}"/>
    <cellStyle name="Note 2 7 2 7 2 6" xfId="22888" xr:uid="{00000000-0005-0000-0000-000064590000}"/>
    <cellStyle name="Note 2 7 2 7 2 7" xfId="22889" xr:uid="{00000000-0005-0000-0000-000065590000}"/>
    <cellStyle name="Note 2 7 2 7 3" xfId="22890" xr:uid="{00000000-0005-0000-0000-000066590000}"/>
    <cellStyle name="Note 2 7 2 7 3 2" xfId="22891" xr:uid="{00000000-0005-0000-0000-000067590000}"/>
    <cellStyle name="Note 2 7 2 7 3 3" xfId="22892" xr:uid="{00000000-0005-0000-0000-000068590000}"/>
    <cellStyle name="Note 2 7 2 7 3 4" xfId="22893" xr:uid="{00000000-0005-0000-0000-000069590000}"/>
    <cellStyle name="Note 2 7 2 7 4" xfId="22894" xr:uid="{00000000-0005-0000-0000-00006A590000}"/>
    <cellStyle name="Note 2 7 2 7 5" xfId="22895" xr:uid="{00000000-0005-0000-0000-00006B590000}"/>
    <cellStyle name="Note 2 7 2 7 6" xfId="22896" xr:uid="{00000000-0005-0000-0000-00006C590000}"/>
    <cellStyle name="Note 2 7 2 7 7" xfId="22897" xr:uid="{00000000-0005-0000-0000-00006D590000}"/>
    <cellStyle name="Note 2 7 2 7 8" xfId="22898" xr:uid="{00000000-0005-0000-0000-00006E590000}"/>
    <cellStyle name="Note 2 7 2 8" xfId="22899" xr:uid="{00000000-0005-0000-0000-00006F590000}"/>
    <cellStyle name="Note 2 7 2 8 2" xfId="22900" xr:uid="{00000000-0005-0000-0000-000070590000}"/>
    <cellStyle name="Note 2 7 2 8 2 2" xfId="22901" xr:uid="{00000000-0005-0000-0000-000071590000}"/>
    <cellStyle name="Note 2 7 2 8 2 3" xfId="22902" xr:uid="{00000000-0005-0000-0000-000072590000}"/>
    <cellStyle name="Note 2 7 2 8 2 4" xfId="22903" xr:uid="{00000000-0005-0000-0000-000073590000}"/>
    <cellStyle name="Note 2 7 2 8 3" xfId="22904" xr:uid="{00000000-0005-0000-0000-000074590000}"/>
    <cellStyle name="Note 2 7 2 8 4" xfId="22905" xr:uid="{00000000-0005-0000-0000-000075590000}"/>
    <cellStyle name="Note 2 7 2 8 5" xfId="22906" xr:uid="{00000000-0005-0000-0000-000076590000}"/>
    <cellStyle name="Note 2 7 2 8 6" xfId="22907" xr:uid="{00000000-0005-0000-0000-000077590000}"/>
    <cellStyle name="Note 2 7 2 8 7" xfId="22908" xr:uid="{00000000-0005-0000-0000-000078590000}"/>
    <cellStyle name="Note 2 7 2 9" xfId="22909" xr:uid="{00000000-0005-0000-0000-000079590000}"/>
    <cellStyle name="Note 2 7 2 9 2" xfId="22910" xr:uid="{00000000-0005-0000-0000-00007A590000}"/>
    <cellStyle name="Note 2 7 2 9 2 2" xfId="22911" xr:uid="{00000000-0005-0000-0000-00007B590000}"/>
    <cellStyle name="Note 2 7 2 9 2 3" xfId="22912" xr:uid="{00000000-0005-0000-0000-00007C590000}"/>
    <cellStyle name="Note 2 7 2 9 2 4" xfId="22913" xr:uid="{00000000-0005-0000-0000-00007D590000}"/>
    <cellStyle name="Note 2 7 2 9 3" xfId="22914" xr:uid="{00000000-0005-0000-0000-00007E590000}"/>
    <cellStyle name="Note 2 7 2 9 4" xfId="22915" xr:uid="{00000000-0005-0000-0000-00007F590000}"/>
    <cellStyle name="Note 2 7 2 9 5" xfId="22916" xr:uid="{00000000-0005-0000-0000-000080590000}"/>
    <cellStyle name="Note 2 7 2 9 6" xfId="22917" xr:uid="{00000000-0005-0000-0000-000081590000}"/>
    <cellStyle name="Note 2 7 3" xfId="22918" xr:uid="{00000000-0005-0000-0000-000082590000}"/>
    <cellStyle name="Note 2 7 3 2" xfId="22919" xr:uid="{00000000-0005-0000-0000-000083590000}"/>
    <cellStyle name="Note 2 7 3 2 2" xfId="22920" xr:uid="{00000000-0005-0000-0000-000084590000}"/>
    <cellStyle name="Note 2 7 3 2 3" xfId="22921" xr:uid="{00000000-0005-0000-0000-000085590000}"/>
    <cellStyle name="Note 2 7 3 2 4" xfId="22922" xr:uid="{00000000-0005-0000-0000-000086590000}"/>
    <cellStyle name="Note 2 7 3 3" xfId="22923" xr:uid="{00000000-0005-0000-0000-000087590000}"/>
    <cellStyle name="Note 2 7 3 4" xfId="22924" xr:uid="{00000000-0005-0000-0000-000088590000}"/>
    <cellStyle name="Note 2 7 3 5" xfId="22925" xr:uid="{00000000-0005-0000-0000-000089590000}"/>
    <cellStyle name="Note 2 7 3 6" xfId="22926" xr:uid="{00000000-0005-0000-0000-00008A590000}"/>
    <cellStyle name="Note 2 7 3 7" xfId="22927" xr:uid="{00000000-0005-0000-0000-00008B590000}"/>
    <cellStyle name="Note 2 7 4" xfId="22928" xr:uid="{00000000-0005-0000-0000-00008C590000}"/>
    <cellStyle name="Note 2 7 4 2" xfId="22929" xr:uid="{00000000-0005-0000-0000-00008D590000}"/>
    <cellStyle name="Note 2 7 4 3" xfId="22930" xr:uid="{00000000-0005-0000-0000-00008E590000}"/>
    <cellStyle name="Note 2 7 4 4" xfId="22931" xr:uid="{00000000-0005-0000-0000-00008F590000}"/>
    <cellStyle name="Note 2 7 5" xfId="22932" xr:uid="{00000000-0005-0000-0000-000090590000}"/>
    <cellStyle name="Note 2 7 6" xfId="22933" xr:uid="{00000000-0005-0000-0000-000091590000}"/>
    <cellStyle name="Note 2 8" xfId="22934" xr:uid="{00000000-0005-0000-0000-000092590000}"/>
    <cellStyle name="Note 2 8 2" xfId="22935" xr:uid="{00000000-0005-0000-0000-000093590000}"/>
    <cellStyle name="Note 2 9" xfId="22936" xr:uid="{00000000-0005-0000-0000-000094590000}"/>
    <cellStyle name="Note 2 9 2" xfId="22937" xr:uid="{00000000-0005-0000-0000-000095590000}"/>
    <cellStyle name="Note 2_All Summary ANF October_2012" xfId="22938" xr:uid="{00000000-0005-0000-0000-000096590000}"/>
    <cellStyle name="Note 3" xfId="22939" xr:uid="{00000000-0005-0000-0000-000097590000}"/>
    <cellStyle name="Note 3 10" xfId="22940" xr:uid="{00000000-0005-0000-0000-000098590000}"/>
    <cellStyle name="Note 3 11" xfId="22941" xr:uid="{00000000-0005-0000-0000-000099590000}"/>
    <cellStyle name="Note 3 2" xfId="22942" xr:uid="{00000000-0005-0000-0000-00009A590000}"/>
    <cellStyle name="Note 3 2 2" xfId="22943" xr:uid="{00000000-0005-0000-0000-00009B590000}"/>
    <cellStyle name="Note 3 2 2 2" xfId="22944" xr:uid="{00000000-0005-0000-0000-00009C590000}"/>
    <cellStyle name="Note 3 2 2 2 2" xfId="22945" xr:uid="{00000000-0005-0000-0000-00009D590000}"/>
    <cellStyle name="Note 3 2 2 2 2 10" xfId="22946" xr:uid="{00000000-0005-0000-0000-00009E590000}"/>
    <cellStyle name="Note 3 2 2 2 2 10 2" xfId="22947" xr:uid="{00000000-0005-0000-0000-00009F590000}"/>
    <cellStyle name="Note 3 2 2 2 2 10 3" xfId="22948" xr:uid="{00000000-0005-0000-0000-0000A0590000}"/>
    <cellStyle name="Note 3 2 2 2 2 10 4" xfId="22949" xr:uid="{00000000-0005-0000-0000-0000A1590000}"/>
    <cellStyle name="Note 3 2 2 2 2 10 5" xfId="22950" xr:uid="{00000000-0005-0000-0000-0000A2590000}"/>
    <cellStyle name="Note 3 2 2 2 2 11" xfId="22951" xr:uid="{00000000-0005-0000-0000-0000A3590000}"/>
    <cellStyle name="Note 3 2 2 2 2 11 2" xfId="22952" xr:uid="{00000000-0005-0000-0000-0000A4590000}"/>
    <cellStyle name="Note 3 2 2 2 2 11 3" xfId="22953" xr:uid="{00000000-0005-0000-0000-0000A5590000}"/>
    <cellStyle name="Note 3 2 2 2 2 11 4" xfId="22954" xr:uid="{00000000-0005-0000-0000-0000A6590000}"/>
    <cellStyle name="Note 3 2 2 2 2 12" xfId="22955" xr:uid="{00000000-0005-0000-0000-0000A7590000}"/>
    <cellStyle name="Note 3 2 2 2 2 13" xfId="22956" xr:uid="{00000000-0005-0000-0000-0000A8590000}"/>
    <cellStyle name="Note 3 2 2 2 2 14" xfId="22957" xr:uid="{00000000-0005-0000-0000-0000A9590000}"/>
    <cellStyle name="Note 3 2 2 2 2 2" xfId="22958" xr:uid="{00000000-0005-0000-0000-0000AA590000}"/>
    <cellStyle name="Note 3 2 2 2 2 2 2" xfId="22959" xr:uid="{00000000-0005-0000-0000-0000AB590000}"/>
    <cellStyle name="Note 3 2 2 2 2 2 2 2" xfId="22960" xr:uid="{00000000-0005-0000-0000-0000AC590000}"/>
    <cellStyle name="Note 3 2 2 2 2 2 2 2 2" xfId="22961" xr:uid="{00000000-0005-0000-0000-0000AD590000}"/>
    <cellStyle name="Note 3 2 2 2 2 2 2 2 2 2" xfId="22962" xr:uid="{00000000-0005-0000-0000-0000AE590000}"/>
    <cellStyle name="Note 3 2 2 2 2 2 2 2 2 3" xfId="22963" xr:uid="{00000000-0005-0000-0000-0000AF590000}"/>
    <cellStyle name="Note 3 2 2 2 2 2 2 2 2 4" xfId="22964" xr:uid="{00000000-0005-0000-0000-0000B0590000}"/>
    <cellStyle name="Note 3 2 2 2 2 2 2 2 3" xfId="22965" xr:uid="{00000000-0005-0000-0000-0000B1590000}"/>
    <cellStyle name="Note 3 2 2 2 2 2 2 2 4" xfId="22966" xr:uid="{00000000-0005-0000-0000-0000B2590000}"/>
    <cellStyle name="Note 3 2 2 2 2 2 2 2 5" xfId="22967" xr:uid="{00000000-0005-0000-0000-0000B3590000}"/>
    <cellStyle name="Note 3 2 2 2 2 2 2 2 6" xfId="22968" xr:uid="{00000000-0005-0000-0000-0000B4590000}"/>
    <cellStyle name="Note 3 2 2 2 2 2 2 2 7" xfId="22969" xr:uid="{00000000-0005-0000-0000-0000B5590000}"/>
    <cellStyle name="Note 3 2 2 2 2 2 2 3" xfId="22970" xr:uid="{00000000-0005-0000-0000-0000B6590000}"/>
    <cellStyle name="Note 3 2 2 2 2 2 2 3 2" xfId="22971" xr:uid="{00000000-0005-0000-0000-0000B7590000}"/>
    <cellStyle name="Note 3 2 2 2 2 2 2 3 3" xfId="22972" xr:uid="{00000000-0005-0000-0000-0000B8590000}"/>
    <cellStyle name="Note 3 2 2 2 2 2 2 3 4" xfId="22973" xr:uid="{00000000-0005-0000-0000-0000B9590000}"/>
    <cellStyle name="Note 3 2 2 2 2 2 2 4" xfId="22974" xr:uid="{00000000-0005-0000-0000-0000BA590000}"/>
    <cellStyle name="Note 3 2 2 2 2 2 2 5" xfId="22975" xr:uid="{00000000-0005-0000-0000-0000BB590000}"/>
    <cellStyle name="Note 3 2 2 2 2 2 2 6" xfId="22976" xr:uid="{00000000-0005-0000-0000-0000BC590000}"/>
    <cellStyle name="Note 3 2 2 2 2 2 2 7" xfId="22977" xr:uid="{00000000-0005-0000-0000-0000BD590000}"/>
    <cellStyle name="Note 3 2 2 2 2 2 2 8" xfId="22978" xr:uid="{00000000-0005-0000-0000-0000BE590000}"/>
    <cellStyle name="Note 3 2 2 2 2 2 3" xfId="22979" xr:uid="{00000000-0005-0000-0000-0000BF590000}"/>
    <cellStyle name="Note 3 2 2 2 2 2 3 2" xfId="22980" xr:uid="{00000000-0005-0000-0000-0000C0590000}"/>
    <cellStyle name="Note 3 2 2 2 2 2 3 2 2" xfId="22981" xr:uid="{00000000-0005-0000-0000-0000C1590000}"/>
    <cellStyle name="Note 3 2 2 2 2 2 3 2 3" xfId="22982" xr:uid="{00000000-0005-0000-0000-0000C2590000}"/>
    <cellStyle name="Note 3 2 2 2 2 2 3 2 4" xfId="22983" xr:uid="{00000000-0005-0000-0000-0000C3590000}"/>
    <cellStyle name="Note 3 2 2 2 2 2 3 3" xfId="22984" xr:uid="{00000000-0005-0000-0000-0000C4590000}"/>
    <cellStyle name="Note 3 2 2 2 2 2 3 4" xfId="22985" xr:uid="{00000000-0005-0000-0000-0000C5590000}"/>
    <cellStyle name="Note 3 2 2 2 2 2 3 5" xfId="22986" xr:uid="{00000000-0005-0000-0000-0000C6590000}"/>
    <cellStyle name="Note 3 2 2 2 2 2 3 6" xfId="22987" xr:uid="{00000000-0005-0000-0000-0000C7590000}"/>
    <cellStyle name="Note 3 2 2 2 2 2 3 7" xfId="22988" xr:uid="{00000000-0005-0000-0000-0000C8590000}"/>
    <cellStyle name="Note 3 2 2 2 2 2 4" xfId="22989" xr:uid="{00000000-0005-0000-0000-0000C9590000}"/>
    <cellStyle name="Note 3 2 2 2 2 2 4 2" xfId="22990" xr:uid="{00000000-0005-0000-0000-0000CA590000}"/>
    <cellStyle name="Note 3 2 2 2 2 2 4 2 2" xfId="22991" xr:uid="{00000000-0005-0000-0000-0000CB590000}"/>
    <cellStyle name="Note 3 2 2 2 2 2 4 2 3" xfId="22992" xr:uid="{00000000-0005-0000-0000-0000CC590000}"/>
    <cellStyle name="Note 3 2 2 2 2 2 4 2 4" xfId="22993" xr:uid="{00000000-0005-0000-0000-0000CD590000}"/>
    <cellStyle name="Note 3 2 2 2 2 2 4 3" xfId="22994" xr:uid="{00000000-0005-0000-0000-0000CE590000}"/>
    <cellStyle name="Note 3 2 2 2 2 2 4 4" xfId="22995" xr:uid="{00000000-0005-0000-0000-0000CF590000}"/>
    <cellStyle name="Note 3 2 2 2 2 2 4 5" xfId="22996" xr:uid="{00000000-0005-0000-0000-0000D0590000}"/>
    <cellStyle name="Note 3 2 2 2 2 2 4 6" xfId="22997" xr:uid="{00000000-0005-0000-0000-0000D1590000}"/>
    <cellStyle name="Note 3 2 2 2 2 2 5" xfId="22998" xr:uid="{00000000-0005-0000-0000-0000D2590000}"/>
    <cellStyle name="Note 3 2 2 2 2 2 5 2" xfId="22999" xr:uid="{00000000-0005-0000-0000-0000D3590000}"/>
    <cellStyle name="Note 3 2 2 2 2 2 5 3" xfId="23000" xr:uid="{00000000-0005-0000-0000-0000D4590000}"/>
    <cellStyle name="Note 3 2 2 2 2 2 5 4" xfId="23001" xr:uid="{00000000-0005-0000-0000-0000D5590000}"/>
    <cellStyle name="Note 3 2 2 2 2 2 5 5" xfId="23002" xr:uid="{00000000-0005-0000-0000-0000D6590000}"/>
    <cellStyle name="Note 3 2 2 2 2 2 6" xfId="23003" xr:uid="{00000000-0005-0000-0000-0000D7590000}"/>
    <cellStyle name="Note 3 2 2 2 2 2 6 2" xfId="23004" xr:uid="{00000000-0005-0000-0000-0000D8590000}"/>
    <cellStyle name="Note 3 2 2 2 2 2 6 3" xfId="23005" xr:uid="{00000000-0005-0000-0000-0000D9590000}"/>
    <cellStyle name="Note 3 2 2 2 2 2 6 4" xfId="23006" xr:uid="{00000000-0005-0000-0000-0000DA590000}"/>
    <cellStyle name="Note 3 2 2 2 2 2 7" xfId="23007" xr:uid="{00000000-0005-0000-0000-0000DB590000}"/>
    <cellStyle name="Note 3 2 2 2 2 2 8" xfId="23008" xr:uid="{00000000-0005-0000-0000-0000DC590000}"/>
    <cellStyle name="Note 3 2 2 2 2 2 9" xfId="23009" xr:uid="{00000000-0005-0000-0000-0000DD590000}"/>
    <cellStyle name="Note 3 2 2 2 2 3" xfId="23010" xr:uid="{00000000-0005-0000-0000-0000DE590000}"/>
    <cellStyle name="Note 3 2 2 2 2 3 2" xfId="23011" xr:uid="{00000000-0005-0000-0000-0000DF590000}"/>
    <cellStyle name="Note 3 2 2 2 2 3 2 2" xfId="23012" xr:uid="{00000000-0005-0000-0000-0000E0590000}"/>
    <cellStyle name="Note 3 2 2 2 2 3 2 2 2" xfId="23013" xr:uid="{00000000-0005-0000-0000-0000E1590000}"/>
    <cellStyle name="Note 3 2 2 2 2 3 2 2 3" xfId="23014" xr:uid="{00000000-0005-0000-0000-0000E2590000}"/>
    <cellStyle name="Note 3 2 2 2 2 3 2 2 4" xfId="23015" xr:uid="{00000000-0005-0000-0000-0000E3590000}"/>
    <cellStyle name="Note 3 2 2 2 2 3 2 3" xfId="23016" xr:uid="{00000000-0005-0000-0000-0000E4590000}"/>
    <cellStyle name="Note 3 2 2 2 2 3 2 4" xfId="23017" xr:uid="{00000000-0005-0000-0000-0000E5590000}"/>
    <cellStyle name="Note 3 2 2 2 2 3 2 5" xfId="23018" xr:uid="{00000000-0005-0000-0000-0000E6590000}"/>
    <cellStyle name="Note 3 2 2 2 2 3 2 6" xfId="23019" xr:uid="{00000000-0005-0000-0000-0000E7590000}"/>
    <cellStyle name="Note 3 2 2 2 2 3 2 7" xfId="23020" xr:uid="{00000000-0005-0000-0000-0000E8590000}"/>
    <cellStyle name="Note 3 2 2 2 2 3 3" xfId="23021" xr:uid="{00000000-0005-0000-0000-0000E9590000}"/>
    <cellStyle name="Note 3 2 2 2 2 3 3 2" xfId="23022" xr:uid="{00000000-0005-0000-0000-0000EA590000}"/>
    <cellStyle name="Note 3 2 2 2 2 3 3 2 2" xfId="23023" xr:uid="{00000000-0005-0000-0000-0000EB590000}"/>
    <cellStyle name="Note 3 2 2 2 2 3 3 2 3" xfId="23024" xr:uid="{00000000-0005-0000-0000-0000EC590000}"/>
    <cellStyle name="Note 3 2 2 2 2 3 3 2 4" xfId="23025" xr:uid="{00000000-0005-0000-0000-0000ED590000}"/>
    <cellStyle name="Note 3 2 2 2 2 3 3 3" xfId="23026" xr:uid="{00000000-0005-0000-0000-0000EE590000}"/>
    <cellStyle name="Note 3 2 2 2 2 3 3 4" xfId="23027" xr:uid="{00000000-0005-0000-0000-0000EF590000}"/>
    <cellStyle name="Note 3 2 2 2 2 3 3 5" xfId="23028" xr:uid="{00000000-0005-0000-0000-0000F0590000}"/>
    <cellStyle name="Note 3 2 2 2 2 3 3 6" xfId="23029" xr:uid="{00000000-0005-0000-0000-0000F1590000}"/>
    <cellStyle name="Note 3 2 2 2 2 3 4" xfId="23030" xr:uid="{00000000-0005-0000-0000-0000F2590000}"/>
    <cellStyle name="Note 3 2 2 2 2 3 4 2" xfId="23031" xr:uid="{00000000-0005-0000-0000-0000F3590000}"/>
    <cellStyle name="Note 3 2 2 2 2 3 4 3" xfId="23032" xr:uid="{00000000-0005-0000-0000-0000F4590000}"/>
    <cellStyle name="Note 3 2 2 2 2 3 4 4" xfId="23033" xr:uid="{00000000-0005-0000-0000-0000F5590000}"/>
    <cellStyle name="Note 3 2 2 2 2 3 4 5" xfId="23034" xr:uid="{00000000-0005-0000-0000-0000F6590000}"/>
    <cellStyle name="Note 3 2 2 2 2 3 5" xfId="23035" xr:uid="{00000000-0005-0000-0000-0000F7590000}"/>
    <cellStyle name="Note 3 2 2 2 2 3 5 2" xfId="23036" xr:uid="{00000000-0005-0000-0000-0000F8590000}"/>
    <cellStyle name="Note 3 2 2 2 2 3 5 3" xfId="23037" xr:uid="{00000000-0005-0000-0000-0000F9590000}"/>
    <cellStyle name="Note 3 2 2 2 2 3 5 4" xfId="23038" xr:uid="{00000000-0005-0000-0000-0000FA590000}"/>
    <cellStyle name="Note 3 2 2 2 2 3 6" xfId="23039" xr:uid="{00000000-0005-0000-0000-0000FB590000}"/>
    <cellStyle name="Note 3 2 2 2 2 3 7" xfId="23040" xr:uid="{00000000-0005-0000-0000-0000FC590000}"/>
    <cellStyle name="Note 3 2 2 2 2 3 8" xfId="23041" xr:uid="{00000000-0005-0000-0000-0000FD590000}"/>
    <cellStyle name="Note 3 2 2 2 2 4" xfId="23042" xr:uid="{00000000-0005-0000-0000-0000FE590000}"/>
    <cellStyle name="Note 3 2 2 2 2 4 2" xfId="23043" xr:uid="{00000000-0005-0000-0000-0000FF590000}"/>
    <cellStyle name="Note 3 2 2 2 2 4 2 2" xfId="23044" xr:uid="{00000000-0005-0000-0000-0000005A0000}"/>
    <cellStyle name="Note 3 2 2 2 2 4 2 2 2" xfId="23045" xr:uid="{00000000-0005-0000-0000-0000015A0000}"/>
    <cellStyle name="Note 3 2 2 2 2 4 2 2 3" xfId="23046" xr:uid="{00000000-0005-0000-0000-0000025A0000}"/>
    <cellStyle name="Note 3 2 2 2 2 4 2 2 4" xfId="23047" xr:uid="{00000000-0005-0000-0000-0000035A0000}"/>
    <cellStyle name="Note 3 2 2 2 2 4 2 3" xfId="23048" xr:uid="{00000000-0005-0000-0000-0000045A0000}"/>
    <cellStyle name="Note 3 2 2 2 2 4 2 4" xfId="23049" xr:uid="{00000000-0005-0000-0000-0000055A0000}"/>
    <cellStyle name="Note 3 2 2 2 2 4 2 5" xfId="23050" xr:uid="{00000000-0005-0000-0000-0000065A0000}"/>
    <cellStyle name="Note 3 2 2 2 2 4 2 6" xfId="23051" xr:uid="{00000000-0005-0000-0000-0000075A0000}"/>
    <cellStyle name="Note 3 2 2 2 2 4 2 7" xfId="23052" xr:uid="{00000000-0005-0000-0000-0000085A0000}"/>
    <cellStyle name="Note 3 2 2 2 2 4 3" xfId="23053" xr:uid="{00000000-0005-0000-0000-0000095A0000}"/>
    <cellStyle name="Note 3 2 2 2 2 4 3 2" xfId="23054" xr:uid="{00000000-0005-0000-0000-00000A5A0000}"/>
    <cellStyle name="Note 3 2 2 2 2 4 3 2 2" xfId="23055" xr:uid="{00000000-0005-0000-0000-00000B5A0000}"/>
    <cellStyle name="Note 3 2 2 2 2 4 3 2 3" xfId="23056" xr:uid="{00000000-0005-0000-0000-00000C5A0000}"/>
    <cellStyle name="Note 3 2 2 2 2 4 3 2 4" xfId="23057" xr:uid="{00000000-0005-0000-0000-00000D5A0000}"/>
    <cellStyle name="Note 3 2 2 2 2 4 3 3" xfId="23058" xr:uid="{00000000-0005-0000-0000-00000E5A0000}"/>
    <cellStyle name="Note 3 2 2 2 2 4 3 4" xfId="23059" xr:uid="{00000000-0005-0000-0000-00000F5A0000}"/>
    <cellStyle name="Note 3 2 2 2 2 4 3 5" xfId="23060" xr:uid="{00000000-0005-0000-0000-0000105A0000}"/>
    <cellStyle name="Note 3 2 2 2 2 4 3 6" xfId="23061" xr:uid="{00000000-0005-0000-0000-0000115A0000}"/>
    <cellStyle name="Note 3 2 2 2 2 4 4" xfId="23062" xr:uid="{00000000-0005-0000-0000-0000125A0000}"/>
    <cellStyle name="Note 3 2 2 2 2 4 4 2" xfId="23063" xr:uid="{00000000-0005-0000-0000-0000135A0000}"/>
    <cellStyle name="Note 3 2 2 2 2 4 4 3" xfId="23064" xr:uid="{00000000-0005-0000-0000-0000145A0000}"/>
    <cellStyle name="Note 3 2 2 2 2 4 4 4" xfId="23065" xr:uid="{00000000-0005-0000-0000-0000155A0000}"/>
    <cellStyle name="Note 3 2 2 2 2 4 4 5" xfId="23066" xr:uid="{00000000-0005-0000-0000-0000165A0000}"/>
    <cellStyle name="Note 3 2 2 2 2 4 5" xfId="23067" xr:uid="{00000000-0005-0000-0000-0000175A0000}"/>
    <cellStyle name="Note 3 2 2 2 2 4 5 2" xfId="23068" xr:uid="{00000000-0005-0000-0000-0000185A0000}"/>
    <cellStyle name="Note 3 2 2 2 2 4 5 3" xfId="23069" xr:uid="{00000000-0005-0000-0000-0000195A0000}"/>
    <cellStyle name="Note 3 2 2 2 2 4 5 4" xfId="23070" xr:uid="{00000000-0005-0000-0000-00001A5A0000}"/>
    <cellStyle name="Note 3 2 2 2 2 4 6" xfId="23071" xr:uid="{00000000-0005-0000-0000-00001B5A0000}"/>
    <cellStyle name="Note 3 2 2 2 2 4 7" xfId="23072" xr:uid="{00000000-0005-0000-0000-00001C5A0000}"/>
    <cellStyle name="Note 3 2 2 2 2 4 8" xfId="23073" xr:uid="{00000000-0005-0000-0000-00001D5A0000}"/>
    <cellStyle name="Note 3 2 2 2 2 5" xfId="23074" xr:uid="{00000000-0005-0000-0000-00001E5A0000}"/>
    <cellStyle name="Note 3 2 2 2 2 5 10" xfId="23075" xr:uid="{00000000-0005-0000-0000-00001F5A0000}"/>
    <cellStyle name="Note 3 2 2 2 2 5 2" xfId="23076" xr:uid="{00000000-0005-0000-0000-0000205A0000}"/>
    <cellStyle name="Note 3 2 2 2 2 5 2 2" xfId="23077" xr:uid="{00000000-0005-0000-0000-0000215A0000}"/>
    <cellStyle name="Note 3 2 2 2 2 5 2 2 2" xfId="23078" xr:uid="{00000000-0005-0000-0000-0000225A0000}"/>
    <cellStyle name="Note 3 2 2 2 2 5 2 2 3" xfId="23079" xr:uid="{00000000-0005-0000-0000-0000235A0000}"/>
    <cellStyle name="Note 3 2 2 2 2 5 2 2 4" xfId="23080" xr:uid="{00000000-0005-0000-0000-0000245A0000}"/>
    <cellStyle name="Note 3 2 2 2 2 5 2 3" xfId="23081" xr:uid="{00000000-0005-0000-0000-0000255A0000}"/>
    <cellStyle name="Note 3 2 2 2 2 5 2 4" xfId="23082" xr:uid="{00000000-0005-0000-0000-0000265A0000}"/>
    <cellStyle name="Note 3 2 2 2 2 5 2 5" xfId="23083" xr:uid="{00000000-0005-0000-0000-0000275A0000}"/>
    <cellStyle name="Note 3 2 2 2 2 5 2 6" xfId="23084" xr:uid="{00000000-0005-0000-0000-0000285A0000}"/>
    <cellStyle name="Note 3 2 2 2 2 5 2 7" xfId="23085" xr:uid="{00000000-0005-0000-0000-0000295A0000}"/>
    <cellStyle name="Note 3 2 2 2 2 5 3" xfId="23086" xr:uid="{00000000-0005-0000-0000-00002A5A0000}"/>
    <cellStyle name="Note 3 2 2 2 2 5 3 2" xfId="23087" xr:uid="{00000000-0005-0000-0000-00002B5A0000}"/>
    <cellStyle name="Note 3 2 2 2 2 5 3 2 2" xfId="23088" xr:uid="{00000000-0005-0000-0000-00002C5A0000}"/>
    <cellStyle name="Note 3 2 2 2 2 5 3 2 3" xfId="23089" xr:uid="{00000000-0005-0000-0000-00002D5A0000}"/>
    <cellStyle name="Note 3 2 2 2 2 5 3 2 4" xfId="23090" xr:uid="{00000000-0005-0000-0000-00002E5A0000}"/>
    <cellStyle name="Note 3 2 2 2 2 5 3 3" xfId="23091" xr:uid="{00000000-0005-0000-0000-00002F5A0000}"/>
    <cellStyle name="Note 3 2 2 2 2 5 3 4" xfId="23092" xr:uid="{00000000-0005-0000-0000-0000305A0000}"/>
    <cellStyle name="Note 3 2 2 2 2 5 3 5" xfId="23093" xr:uid="{00000000-0005-0000-0000-0000315A0000}"/>
    <cellStyle name="Note 3 2 2 2 2 5 3 6" xfId="23094" xr:uid="{00000000-0005-0000-0000-0000325A0000}"/>
    <cellStyle name="Note 3 2 2 2 2 5 4" xfId="23095" xr:uid="{00000000-0005-0000-0000-0000335A0000}"/>
    <cellStyle name="Note 3 2 2 2 2 5 4 2" xfId="23096" xr:uid="{00000000-0005-0000-0000-0000345A0000}"/>
    <cellStyle name="Note 3 2 2 2 2 5 4 2 2" xfId="23097" xr:uid="{00000000-0005-0000-0000-0000355A0000}"/>
    <cellStyle name="Note 3 2 2 2 2 5 4 2 3" xfId="23098" xr:uid="{00000000-0005-0000-0000-0000365A0000}"/>
    <cellStyle name="Note 3 2 2 2 2 5 4 2 4" xfId="23099" xr:uid="{00000000-0005-0000-0000-0000375A0000}"/>
    <cellStyle name="Note 3 2 2 2 2 5 4 3" xfId="23100" xr:uid="{00000000-0005-0000-0000-0000385A0000}"/>
    <cellStyle name="Note 3 2 2 2 2 5 4 4" xfId="23101" xr:uid="{00000000-0005-0000-0000-0000395A0000}"/>
    <cellStyle name="Note 3 2 2 2 2 5 4 5" xfId="23102" xr:uid="{00000000-0005-0000-0000-00003A5A0000}"/>
    <cellStyle name="Note 3 2 2 2 2 5 4 6" xfId="23103" xr:uid="{00000000-0005-0000-0000-00003B5A0000}"/>
    <cellStyle name="Note 3 2 2 2 2 5 5" xfId="23104" xr:uid="{00000000-0005-0000-0000-00003C5A0000}"/>
    <cellStyle name="Note 3 2 2 2 2 5 5 2" xfId="23105" xr:uid="{00000000-0005-0000-0000-00003D5A0000}"/>
    <cellStyle name="Note 3 2 2 2 2 5 5 3" xfId="23106" xr:uid="{00000000-0005-0000-0000-00003E5A0000}"/>
    <cellStyle name="Note 3 2 2 2 2 5 5 4" xfId="23107" xr:uid="{00000000-0005-0000-0000-00003F5A0000}"/>
    <cellStyle name="Note 3 2 2 2 2 5 5 5" xfId="23108" xr:uid="{00000000-0005-0000-0000-0000405A0000}"/>
    <cellStyle name="Note 3 2 2 2 2 5 6" xfId="23109" xr:uid="{00000000-0005-0000-0000-0000415A0000}"/>
    <cellStyle name="Note 3 2 2 2 2 5 6 2" xfId="23110" xr:uid="{00000000-0005-0000-0000-0000425A0000}"/>
    <cellStyle name="Note 3 2 2 2 2 5 6 3" xfId="23111" xr:uid="{00000000-0005-0000-0000-0000435A0000}"/>
    <cellStyle name="Note 3 2 2 2 2 5 6 4" xfId="23112" xr:uid="{00000000-0005-0000-0000-0000445A0000}"/>
    <cellStyle name="Note 3 2 2 2 2 5 7" xfId="23113" xr:uid="{00000000-0005-0000-0000-0000455A0000}"/>
    <cellStyle name="Note 3 2 2 2 2 5 8" xfId="23114" xr:uid="{00000000-0005-0000-0000-0000465A0000}"/>
    <cellStyle name="Note 3 2 2 2 2 5 9" xfId="23115" xr:uid="{00000000-0005-0000-0000-0000475A0000}"/>
    <cellStyle name="Note 3 2 2 2 2 6" xfId="23116" xr:uid="{00000000-0005-0000-0000-0000485A0000}"/>
    <cellStyle name="Note 3 2 2 2 2 6 2" xfId="23117" xr:uid="{00000000-0005-0000-0000-0000495A0000}"/>
    <cellStyle name="Note 3 2 2 2 2 6 2 2" xfId="23118" xr:uid="{00000000-0005-0000-0000-00004A5A0000}"/>
    <cellStyle name="Note 3 2 2 2 2 6 2 2 2" xfId="23119" xr:uid="{00000000-0005-0000-0000-00004B5A0000}"/>
    <cellStyle name="Note 3 2 2 2 2 6 2 2 3" xfId="23120" xr:uid="{00000000-0005-0000-0000-00004C5A0000}"/>
    <cellStyle name="Note 3 2 2 2 2 6 2 2 4" xfId="23121" xr:uid="{00000000-0005-0000-0000-00004D5A0000}"/>
    <cellStyle name="Note 3 2 2 2 2 6 2 3" xfId="23122" xr:uid="{00000000-0005-0000-0000-00004E5A0000}"/>
    <cellStyle name="Note 3 2 2 2 2 6 2 4" xfId="23123" xr:uid="{00000000-0005-0000-0000-00004F5A0000}"/>
    <cellStyle name="Note 3 2 2 2 2 6 2 5" xfId="23124" xr:uid="{00000000-0005-0000-0000-0000505A0000}"/>
    <cellStyle name="Note 3 2 2 2 2 6 2 6" xfId="23125" xr:uid="{00000000-0005-0000-0000-0000515A0000}"/>
    <cellStyle name="Note 3 2 2 2 2 6 2 7" xfId="23126" xr:uid="{00000000-0005-0000-0000-0000525A0000}"/>
    <cellStyle name="Note 3 2 2 2 2 6 3" xfId="23127" xr:uid="{00000000-0005-0000-0000-0000535A0000}"/>
    <cellStyle name="Note 3 2 2 2 2 6 3 2" xfId="23128" xr:uid="{00000000-0005-0000-0000-0000545A0000}"/>
    <cellStyle name="Note 3 2 2 2 2 6 3 2 2" xfId="23129" xr:uid="{00000000-0005-0000-0000-0000555A0000}"/>
    <cellStyle name="Note 3 2 2 2 2 6 3 2 3" xfId="23130" xr:uid="{00000000-0005-0000-0000-0000565A0000}"/>
    <cellStyle name="Note 3 2 2 2 2 6 3 2 4" xfId="23131" xr:uid="{00000000-0005-0000-0000-0000575A0000}"/>
    <cellStyle name="Note 3 2 2 2 2 6 3 3" xfId="23132" xr:uid="{00000000-0005-0000-0000-0000585A0000}"/>
    <cellStyle name="Note 3 2 2 2 2 6 3 4" xfId="23133" xr:uid="{00000000-0005-0000-0000-0000595A0000}"/>
    <cellStyle name="Note 3 2 2 2 2 6 3 5" xfId="23134" xr:uid="{00000000-0005-0000-0000-00005A5A0000}"/>
    <cellStyle name="Note 3 2 2 2 2 6 3 6" xfId="23135" xr:uid="{00000000-0005-0000-0000-00005B5A0000}"/>
    <cellStyle name="Note 3 2 2 2 2 6 4" xfId="23136" xr:uid="{00000000-0005-0000-0000-00005C5A0000}"/>
    <cellStyle name="Note 3 2 2 2 2 6 4 2" xfId="23137" xr:uid="{00000000-0005-0000-0000-00005D5A0000}"/>
    <cellStyle name="Note 3 2 2 2 2 6 4 3" xfId="23138" xr:uid="{00000000-0005-0000-0000-00005E5A0000}"/>
    <cellStyle name="Note 3 2 2 2 2 6 4 4" xfId="23139" xr:uid="{00000000-0005-0000-0000-00005F5A0000}"/>
    <cellStyle name="Note 3 2 2 2 2 6 4 5" xfId="23140" xr:uid="{00000000-0005-0000-0000-0000605A0000}"/>
    <cellStyle name="Note 3 2 2 2 2 6 5" xfId="23141" xr:uid="{00000000-0005-0000-0000-0000615A0000}"/>
    <cellStyle name="Note 3 2 2 2 2 6 5 2" xfId="23142" xr:uid="{00000000-0005-0000-0000-0000625A0000}"/>
    <cellStyle name="Note 3 2 2 2 2 6 5 3" xfId="23143" xr:uid="{00000000-0005-0000-0000-0000635A0000}"/>
    <cellStyle name="Note 3 2 2 2 2 6 5 4" xfId="23144" xr:uid="{00000000-0005-0000-0000-0000645A0000}"/>
    <cellStyle name="Note 3 2 2 2 2 6 6" xfId="23145" xr:uid="{00000000-0005-0000-0000-0000655A0000}"/>
    <cellStyle name="Note 3 2 2 2 2 6 7" xfId="23146" xr:uid="{00000000-0005-0000-0000-0000665A0000}"/>
    <cellStyle name="Note 3 2 2 2 2 6 8" xfId="23147" xr:uid="{00000000-0005-0000-0000-0000675A0000}"/>
    <cellStyle name="Note 3 2 2 2 2 7" xfId="23148" xr:uid="{00000000-0005-0000-0000-0000685A0000}"/>
    <cellStyle name="Note 3 2 2 2 2 7 2" xfId="23149" xr:uid="{00000000-0005-0000-0000-0000695A0000}"/>
    <cellStyle name="Note 3 2 2 2 2 7 2 2" xfId="23150" xr:uid="{00000000-0005-0000-0000-00006A5A0000}"/>
    <cellStyle name="Note 3 2 2 2 2 7 2 2 2" xfId="23151" xr:uid="{00000000-0005-0000-0000-00006B5A0000}"/>
    <cellStyle name="Note 3 2 2 2 2 7 2 2 3" xfId="23152" xr:uid="{00000000-0005-0000-0000-00006C5A0000}"/>
    <cellStyle name="Note 3 2 2 2 2 7 2 2 4" xfId="23153" xr:uid="{00000000-0005-0000-0000-00006D5A0000}"/>
    <cellStyle name="Note 3 2 2 2 2 7 2 3" xfId="23154" xr:uid="{00000000-0005-0000-0000-00006E5A0000}"/>
    <cellStyle name="Note 3 2 2 2 2 7 2 4" xfId="23155" xr:uid="{00000000-0005-0000-0000-00006F5A0000}"/>
    <cellStyle name="Note 3 2 2 2 2 7 2 5" xfId="23156" xr:uid="{00000000-0005-0000-0000-0000705A0000}"/>
    <cellStyle name="Note 3 2 2 2 2 7 2 6" xfId="23157" xr:uid="{00000000-0005-0000-0000-0000715A0000}"/>
    <cellStyle name="Note 3 2 2 2 2 7 2 7" xfId="23158" xr:uid="{00000000-0005-0000-0000-0000725A0000}"/>
    <cellStyle name="Note 3 2 2 2 2 7 3" xfId="23159" xr:uid="{00000000-0005-0000-0000-0000735A0000}"/>
    <cellStyle name="Note 3 2 2 2 2 7 3 2" xfId="23160" xr:uid="{00000000-0005-0000-0000-0000745A0000}"/>
    <cellStyle name="Note 3 2 2 2 2 7 3 3" xfId="23161" xr:uid="{00000000-0005-0000-0000-0000755A0000}"/>
    <cellStyle name="Note 3 2 2 2 2 7 3 4" xfId="23162" xr:uid="{00000000-0005-0000-0000-0000765A0000}"/>
    <cellStyle name="Note 3 2 2 2 2 7 4" xfId="23163" xr:uid="{00000000-0005-0000-0000-0000775A0000}"/>
    <cellStyle name="Note 3 2 2 2 2 7 5" xfId="23164" xr:uid="{00000000-0005-0000-0000-0000785A0000}"/>
    <cellStyle name="Note 3 2 2 2 2 7 6" xfId="23165" xr:uid="{00000000-0005-0000-0000-0000795A0000}"/>
    <cellStyle name="Note 3 2 2 2 2 7 7" xfId="23166" xr:uid="{00000000-0005-0000-0000-00007A5A0000}"/>
    <cellStyle name="Note 3 2 2 2 2 7 8" xfId="23167" xr:uid="{00000000-0005-0000-0000-00007B5A0000}"/>
    <cellStyle name="Note 3 2 2 2 2 8" xfId="23168" xr:uid="{00000000-0005-0000-0000-00007C5A0000}"/>
    <cellStyle name="Note 3 2 2 2 2 8 2" xfId="23169" xr:uid="{00000000-0005-0000-0000-00007D5A0000}"/>
    <cellStyle name="Note 3 2 2 2 2 8 2 2" xfId="23170" xr:uid="{00000000-0005-0000-0000-00007E5A0000}"/>
    <cellStyle name="Note 3 2 2 2 2 8 2 3" xfId="23171" xr:uid="{00000000-0005-0000-0000-00007F5A0000}"/>
    <cellStyle name="Note 3 2 2 2 2 8 2 4" xfId="23172" xr:uid="{00000000-0005-0000-0000-0000805A0000}"/>
    <cellStyle name="Note 3 2 2 2 2 8 3" xfId="23173" xr:uid="{00000000-0005-0000-0000-0000815A0000}"/>
    <cellStyle name="Note 3 2 2 2 2 8 4" xfId="23174" xr:uid="{00000000-0005-0000-0000-0000825A0000}"/>
    <cellStyle name="Note 3 2 2 2 2 8 5" xfId="23175" xr:uid="{00000000-0005-0000-0000-0000835A0000}"/>
    <cellStyle name="Note 3 2 2 2 2 8 6" xfId="23176" xr:uid="{00000000-0005-0000-0000-0000845A0000}"/>
    <cellStyle name="Note 3 2 2 2 2 8 7" xfId="23177" xr:uid="{00000000-0005-0000-0000-0000855A0000}"/>
    <cellStyle name="Note 3 2 2 2 2 9" xfId="23178" xr:uid="{00000000-0005-0000-0000-0000865A0000}"/>
    <cellStyle name="Note 3 2 2 2 2 9 2" xfId="23179" xr:uid="{00000000-0005-0000-0000-0000875A0000}"/>
    <cellStyle name="Note 3 2 2 2 2 9 2 2" xfId="23180" xr:uid="{00000000-0005-0000-0000-0000885A0000}"/>
    <cellStyle name="Note 3 2 2 2 2 9 2 3" xfId="23181" xr:uid="{00000000-0005-0000-0000-0000895A0000}"/>
    <cellStyle name="Note 3 2 2 2 2 9 2 4" xfId="23182" xr:uid="{00000000-0005-0000-0000-00008A5A0000}"/>
    <cellStyle name="Note 3 2 2 2 2 9 3" xfId="23183" xr:uid="{00000000-0005-0000-0000-00008B5A0000}"/>
    <cellStyle name="Note 3 2 2 2 2 9 4" xfId="23184" xr:uid="{00000000-0005-0000-0000-00008C5A0000}"/>
    <cellStyle name="Note 3 2 2 2 2 9 5" xfId="23185" xr:uid="{00000000-0005-0000-0000-00008D5A0000}"/>
    <cellStyle name="Note 3 2 2 2 2 9 6" xfId="23186" xr:uid="{00000000-0005-0000-0000-00008E5A0000}"/>
    <cellStyle name="Note 3 2 2 2 3" xfId="23187" xr:uid="{00000000-0005-0000-0000-00008F5A0000}"/>
    <cellStyle name="Note 3 2 2 2 3 2" xfId="23188" xr:uid="{00000000-0005-0000-0000-0000905A0000}"/>
    <cellStyle name="Note 3 2 2 2 3 2 2" xfId="23189" xr:uid="{00000000-0005-0000-0000-0000915A0000}"/>
    <cellStyle name="Note 3 2 2 2 3 2 3" xfId="23190" xr:uid="{00000000-0005-0000-0000-0000925A0000}"/>
    <cellStyle name="Note 3 2 2 2 3 2 4" xfId="23191" xr:uid="{00000000-0005-0000-0000-0000935A0000}"/>
    <cellStyle name="Note 3 2 2 2 3 3" xfId="23192" xr:uid="{00000000-0005-0000-0000-0000945A0000}"/>
    <cellStyle name="Note 3 2 2 2 3 4" xfId="23193" xr:uid="{00000000-0005-0000-0000-0000955A0000}"/>
    <cellStyle name="Note 3 2 2 2 3 5" xfId="23194" xr:uid="{00000000-0005-0000-0000-0000965A0000}"/>
    <cellStyle name="Note 3 2 2 2 3 6" xfId="23195" xr:uid="{00000000-0005-0000-0000-0000975A0000}"/>
    <cellStyle name="Note 3 2 2 2 3 7" xfId="23196" xr:uid="{00000000-0005-0000-0000-0000985A0000}"/>
    <cellStyle name="Note 3 2 2 2 4" xfId="23197" xr:uid="{00000000-0005-0000-0000-0000995A0000}"/>
    <cellStyle name="Note 3 2 2 2 4 2" xfId="23198" xr:uid="{00000000-0005-0000-0000-00009A5A0000}"/>
    <cellStyle name="Note 3 2 2 2 4 3" xfId="23199" xr:uid="{00000000-0005-0000-0000-00009B5A0000}"/>
    <cellStyle name="Note 3 2 2 2 4 4" xfId="23200" xr:uid="{00000000-0005-0000-0000-00009C5A0000}"/>
    <cellStyle name="Note 3 2 2 2 5" xfId="23201" xr:uid="{00000000-0005-0000-0000-00009D5A0000}"/>
    <cellStyle name="Note 3 2 2 2 6" xfId="23202" xr:uid="{00000000-0005-0000-0000-00009E5A0000}"/>
    <cellStyle name="Note 3 2 2 3" xfId="23203" xr:uid="{00000000-0005-0000-0000-00009F5A0000}"/>
    <cellStyle name="Note 3 2 2 3 10" xfId="23204" xr:uid="{00000000-0005-0000-0000-0000A05A0000}"/>
    <cellStyle name="Note 3 2 2 3 10 2" xfId="23205" xr:uid="{00000000-0005-0000-0000-0000A15A0000}"/>
    <cellStyle name="Note 3 2 2 3 10 3" xfId="23206" xr:uid="{00000000-0005-0000-0000-0000A25A0000}"/>
    <cellStyle name="Note 3 2 2 3 10 4" xfId="23207" xr:uid="{00000000-0005-0000-0000-0000A35A0000}"/>
    <cellStyle name="Note 3 2 2 3 10 5" xfId="23208" xr:uid="{00000000-0005-0000-0000-0000A45A0000}"/>
    <cellStyle name="Note 3 2 2 3 11" xfId="23209" xr:uid="{00000000-0005-0000-0000-0000A55A0000}"/>
    <cellStyle name="Note 3 2 2 3 11 2" xfId="23210" xr:uid="{00000000-0005-0000-0000-0000A65A0000}"/>
    <cellStyle name="Note 3 2 2 3 11 3" xfId="23211" xr:uid="{00000000-0005-0000-0000-0000A75A0000}"/>
    <cellStyle name="Note 3 2 2 3 11 4" xfId="23212" xr:uid="{00000000-0005-0000-0000-0000A85A0000}"/>
    <cellStyle name="Note 3 2 2 3 12" xfId="23213" xr:uid="{00000000-0005-0000-0000-0000A95A0000}"/>
    <cellStyle name="Note 3 2 2 3 13" xfId="23214" xr:uid="{00000000-0005-0000-0000-0000AA5A0000}"/>
    <cellStyle name="Note 3 2 2 3 14" xfId="23215" xr:uid="{00000000-0005-0000-0000-0000AB5A0000}"/>
    <cellStyle name="Note 3 2 2 3 2" xfId="23216" xr:uid="{00000000-0005-0000-0000-0000AC5A0000}"/>
    <cellStyle name="Note 3 2 2 3 2 2" xfId="23217" xr:uid="{00000000-0005-0000-0000-0000AD5A0000}"/>
    <cellStyle name="Note 3 2 2 3 2 2 2" xfId="23218" xr:uid="{00000000-0005-0000-0000-0000AE5A0000}"/>
    <cellStyle name="Note 3 2 2 3 2 2 2 2" xfId="23219" xr:uid="{00000000-0005-0000-0000-0000AF5A0000}"/>
    <cellStyle name="Note 3 2 2 3 2 2 2 2 2" xfId="23220" xr:uid="{00000000-0005-0000-0000-0000B05A0000}"/>
    <cellStyle name="Note 3 2 2 3 2 2 2 2 3" xfId="23221" xr:uid="{00000000-0005-0000-0000-0000B15A0000}"/>
    <cellStyle name="Note 3 2 2 3 2 2 2 2 4" xfId="23222" xr:uid="{00000000-0005-0000-0000-0000B25A0000}"/>
    <cellStyle name="Note 3 2 2 3 2 2 2 3" xfId="23223" xr:uid="{00000000-0005-0000-0000-0000B35A0000}"/>
    <cellStyle name="Note 3 2 2 3 2 2 2 4" xfId="23224" xr:uid="{00000000-0005-0000-0000-0000B45A0000}"/>
    <cellStyle name="Note 3 2 2 3 2 2 2 5" xfId="23225" xr:uid="{00000000-0005-0000-0000-0000B55A0000}"/>
    <cellStyle name="Note 3 2 2 3 2 2 2 6" xfId="23226" xr:uid="{00000000-0005-0000-0000-0000B65A0000}"/>
    <cellStyle name="Note 3 2 2 3 2 2 2 7" xfId="23227" xr:uid="{00000000-0005-0000-0000-0000B75A0000}"/>
    <cellStyle name="Note 3 2 2 3 2 2 3" xfId="23228" xr:uid="{00000000-0005-0000-0000-0000B85A0000}"/>
    <cellStyle name="Note 3 2 2 3 2 2 3 2" xfId="23229" xr:uid="{00000000-0005-0000-0000-0000B95A0000}"/>
    <cellStyle name="Note 3 2 2 3 2 2 3 3" xfId="23230" xr:uid="{00000000-0005-0000-0000-0000BA5A0000}"/>
    <cellStyle name="Note 3 2 2 3 2 2 3 4" xfId="23231" xr:uid="{00000000-0005-0000-0000-0000BB5A0000}"/>
    <cellStyle name="Note 3 2 2 3 2 2 4" xfId="23232" xr:uid="{00000000-0005-0000-0000-0000BC5A0000}"/>
    <cellStyle name="Note 3 2 2 3 2 2 5" xfId="23233" xr:uid="{00000000-0005-0000-0000-0000BD5A0000}"/>
    <cellStyle name="Note 3 2 2 3 2 2 6" xfId="23234" xr:uid="{00000000-0005-0000-0000-0000BE5A0000}"/>
    <cellStyle name="Note 3 2 2 3 2 2 7" xfId="23235" xr:uid="{00000000-0005-0000-0000-0000BF5A0000}"/>
    <cellStyle name="Note 3 2 2 3 2 2 8" xfId="23236" xr:uid="{00000000-0005-0000-0000-0000C05A0000}"/>
    <cellStyle name="Note 3 2 2 3 2 3" xfId="23237" xr:uid="{00000000-0005-0000-0000-0000C15A0000}"/>
    <cellStyle name="Note 3 2 2 3 2 3 2" xfId="23238" xr:uid="{00000000-0005-0000-0000-0000C25A0000}"/>
    <cellStyle name="Note 3 2 2 3 2 3 2 2" xfId="23239" xr:uid="{00000000-0005-0000-0000-0000C35A0000}"/>
    <cellStyle name="Note 3 2 2 3 2 3 2 3" xfId="23240" xr:uid="{00000000-0005-0000-0000-0000C45A0000}"/>
    <cellStyle name="Note 3 2 2 3 2 3 2 4" xfId="23241" xr:uid="{00000000-0005-0000-0000-0000C55A0000}"/>
    <cellStyle name="Note 3 2 2 3 2 3 3" xfId="23242" xr:uid="{00000000-0005-0000-0000-0000C65A0000}"/>
    <cellStyle name="Note 3 2 2 3 2 3 4" xfId="23243" xr:uid="{00000000-0005-0000-0000-0000C75A0000}"/>
    <cellStyle name="Note 3 2 2 3 2 3 5" xfId="23244" xr:uid="{00000000-0005-0000-0000-0000C85A0000}"/>
    <cellStyle name="Note 3 2 2 3 2 3 6" xfId="23245" xr:uid="{00000000-0005-0000-0000-0000C95A0000}"/>
    <cellStyle name="Note 3 2 2 3 2 3 7" xfId="23246" xr:uid="{00000000-0005-0000-0000-0000CA5A0000}"/>
    <cellStyle name="Note 3 2 2 3 2 4" xfId="23247" xr:uid="{00000000-0005-0000-0000-0000CB5A0000}"/>
    <cellStyle name="Note 3 2 2 3 2 4 2" xfId="23248" xr:uid="{00000000-0005-0000-0000-0000CC5A0000}"/>
    <cellStyle name="Note 3 2 2 3 2 4 2 2" xfId="23249" xr:uid="{00000000-0005-0000-0000-0000CD5A0000}"/>
    <cellStyle name="Note 3 2 2 3 2 4 2 3" xfId="23250" xr:uid="{00000000-0005-0000-0000-0000CE5A0000}"/>
    <cellStyle name="Note 3 2 2 3 2 4 2 4" xfId="23251" xr:uid="{00000000-0005-0000-0000-0000CF5A0000}"/>
    <cellStyle name="Note 3 2 2 3 2 4 3" xfId="23252" xr:uid="{00000000-0005-0000-0000-0000D05A0000}"/>
    <cellStyle name="Note 3 2 2 3 2 4 4" xfId="23253" xr:uid="{00000000-0005-0000-0000-0000D15A0000}"/>
    <cellStyle name="Note 3 2 2 3 2 4 5" xfId="23254" xr:uid="{00000000-0005-0000-0000-0000D25A0000}"/>
    <cellStyle name="Note 3 2 2 3 2 4 6" xfId="23255" xr:uid="{00000000-0005-0000-0000-0000D35A0000}"/>
    <cellStyle name="Note 3 2 2 3 2 5" xfId="23256" xr:uid="{00000000-0005-0000-0000-0000D45A0000}"/>
    <cellStyle name="Note 3 2 2 3 2 5 2" xfId="23257" xr:uid="{00000000-0005-0000-0000-0000D55A0000}"/>
    <cellStyle name="Note 3 2 2 3 2 5 3" xfId="23258" xr:uid="{00000000-0005-0000-0000-0000D65A0000}"/>
    <cellStyle name="Note 3 2 2 3 2 5 4" xfId="23259" xr:uid="{00000000-0005-0000-0000-0000D75A0000}"/>
    <cellStyle name="Note 3 2 2 3 2 5 5" xfId="23260" xr:uid="{00000000-0005-0000-0000-0000D85A0000}"/>
    <cellStyle name="Note 3 2 2 3 2 6" xfId="23261" xr:uid="{00000000-0005-0000-0000-0000D95A0000}"/>
    <cellStyle name="Note 3 2 2 3 2 6 2" xfId="23262" xr:uid="{00000000-0005-0000-0000-0000DA5A0000}"/>
    <cellStyle name="Note 3 2 2 3 2 6 3" xfId="23263" xr:uid="{00000000-0005-0000-0000-0000DB5A0000}"/>
    <cellStyle name="Note 3 2 2 3 2 6 4" xfId="23264" xr:uid="{00000000-0005-0000-0000-0000DC5A0000}"/>
    <cellStyle name="Note 3 2 2 3 2 7" xfId="23265" xr:uid="{00000000-0005-0000-0000-0000DD5A0000}"/>
    <cellStyle name="Note 3 2 2 3 2 8" xfId="23266" xr:uid="{00000000-0005-0000-0000-0000DE5A0000}"/>
    <cellStyle name="Note 3 2 2 3 2 9" xfId="23267" xr:uid="{00000000-0005-0000-0000-0000DF5A0000}"/>
    <cellStyle name="Note 3 2 2 3 3" xfId="23268" xr:uid="{00000000-0005-0000-0000-0000E05A0000}"/>
    <cellStyle name="Note 3 2 2 3 3 2" xfId="23269" xr:uid="{00000000-0005-0000-0000-0000E15A0000}"/>
    <cellStyle name="Note 3 2 2 3 3 2 2" xfId="23270" xr:uid="{00000000-0005-0000-0000-0000E25A0000}"/>
    <cellStyle name="Note 3 2 2 3 3 2 2 2" xfId="23271" xr:uid="{00000000-0005-0000-0000-0000E35A0000}"/>
    <cellStyle name="Note 3 2 2 3 3 2 2 3" xfId="23272" xr:uid="{00000000-0005-0000-0000-0000E45A0000}"/>
    <cellStyle name="Note 3 2 2 3 3 2 2 4" xfId="23273" xr:uid="{00000000-0005-0000-0000-0000E55A0000}"/>
    <cellStyle name="Note 3 2 2 3 3 2 3" xfId="23274" xr:uid="{00000000-0005-0000-0000-0000E65A0000}"/>
    <cellStyle name="Note 3 2 2 3 3 2 4" xfId="23275" xr:uid="{00000000-0005-0000-0000-0000E75A0000}"/>
    <cellStyle name="Note 3 2 2 3 3 2 5" xfId="23276" xr:uid="{00000000-0005-0000-0000-0000E85A0000}"/>
    <cellStyle name="Note 3 2 2 3 3 2 6" xfId="23277" xr:uid="{00000000-0005-0000-0000-0000E95A0000}"/>
    <cellStyle name="Note 3 2 2 3 3 2 7" xfId="23278" xr:uid="{00000000-0005-0000-0000-0000EA5A0000}"/>
    <cellStyle name="Note 3 2 2 3 3 3" xfId="23279" xr:uid="{00000000-0005-0000-0000-0000EB5A0000}"/>
    <cellStyle name="Note 3 2 2 3 3 3 2" xfId="23280" xr:uid="{00000000-0005-0000-0000-0000EC5A0000}"/>
    <cellStyle name="Note 3 2 2 3 3 3 2 2" xfId="23281" xr:uid="{00000000-0005-0000-0000-0000ED5A0000}"/>
    <cellStyle name="Note 3 2 2 3 3 3 2 3" xfId="23282" xr:uid="{00000000-0005-0000-0000-0000EE5A0000}"/>
    <cellStyle name="Note 3 2 2 3 3 3 2 4" xfId="23283" xr:uid="{00000000-0005-0000-0000-0000EF5A0000}"/>
    <cellStyle name="Note 3 2 2 3 3 3 3" xfId="23284" xr:uid="{00000000-0005-0000-0000-0000F05A0000}"/>
    <cellStyle name="Note 3 2 2 3 3 3 4" xfId="23285" xr:uid="{00000000-0005-0000-0000-0000F15A0000}"/>
    <cellStyle name="Note 3 2 2 3 3 3 5" xfId="23286" xr:uid="{00000000-0005-0000-0000-0000F25A0000}"/>
    <cellStyle name="Note 3 2 2 3 3 3 6" xfId="23287" xr:uid="{00000000-0005-0000-0000-0000F35A0000}"/>
    <cellStyle name="Note 3 2 2 3 3 4" xfId="23288" xr:uid="{00000000-0005-0000-0000-0000F45A0000}"/>
    <cellStyle name="Note 3 2 2 3 3 4 2" xfId="23289" xr:uid="{00000000-0005-0000-0000-0000F55A0000}"/>
    <cellStyle name="Note 3 2 2 3 3 4 3" xfId="23290" xr:uid="{00000000-0005-0000-0000-0000F65A0000}"/>
    <cellStyle name="Note 3 2 2 3 3 4 4" xfId="23291" xr:uid="{00000000-0005-0000-0000-0000F75A0000}"/>
    <cellStyle name="Note 3 2 2 3 3 4 5" xfId="23292" xr:uid="{00000000-0005-0000-0000-0000F85A0000}"/>
    <cellStyle name="Note 3 2 2 3 3 5" xfId="23293" xr:uid="{00000000-0005-0000-0000-0000F95A0000}"/>
    <cellStyle name="Note 3 2 2 3 3 5 2" xfId="23294" xr:uid="{00000000-0005-0000-0000-0000FA5A0000}"/>
    <cellStyle name="Note 3 2 2 3 3 5 3" xfId="23295" xr:uid="{00000000-0005-0000-0000-0000FB5A0000}"/>
    <cellStyle name="Note 3 2 2 3 3 5 4" xfId="23296" xr:uid="{00000000-0005-0000-0000-0000FC5A0000}"/>
    <cellStyle name="Note 3 2 2 3 3 6" xfId="23297" xr:uid="{00000000-0005-0000-0000-0000FD5A0000}"/>
    <cellStyle name="Note 3 2 2 3 3 7" xfId="23298" xr:uid="{00000000-0005-0000-0000-0000FE5A0000}"/>
    <cellStyle name="Note 3 2 2 3 3 8" xfId="23299" xr:uid="{00000000-0005-0000-0000-0000FF5A0000}"/>
    <cellStyle name="Note 3 2 2 3 4" xfId="23300" xr:uid="{00000000-0005-0000-0000-0000005B0000}"/>
    <cellStyle name="Note 3 2 2 3 4 2" xfId="23301" xr:uid="{00000000-0005-0000-0000-0000015B0000}"/>
    <cellStyle name="Note 3 2 2 3 4 2 2" xfId="23302" xr:uid="{00000000-0005-0000-0000-0000025B0000}"/>
    <cellStyle name="Note 3 2 2 3 4 2 2 2" xfId="23303" xr:uid="{00000000-0005-0000-0000-0000035B0000}"/>
    <cellStyle name="Note 3 2 2 3 4 2 2 3" xfId="23304" xr:uid="{00000000-0005-0000-0000-0000045B0000}"/>
    <cellStyle name="Note 3 2 2 3 4 2 2 4" xfId="23305" xr:uid="{00000000-0005-0000-0000-0000055B0000}"/>
    <cellStyle name="Note 3 2 2 3 4 2 3" xfId="23306" xr:uid="{00000000-0005-0000-0000-0000065B0000}"/>
    <cellStyle name="Note 3 2 2 3 4 2 4" xfId="23307" xr:uid="{00000000-0005-0000-0000-0000075B0000}"/>
    <cellStyle name="Note 3 2 2 3 4 2 5" xfId="23308" xr:uid="{00000000-0005-0000-0000-0000085B0000}"/>
    <cellStyle name="Note 3 2 2 3 4 2 6" xfId="23309" xr:uid="{00000000-0005-0000-0000-0000095B0000}"/>
    <cellStyle name="Note 3 2 2 3 4 2 7" xfId="23310" xr:uid="{00000000-0005-0000-0000-00000A5B0000}"/>
    <cellStyle name="Note 3 2 2 3 4 3" xfId="23311" xr:uid="{00000000-0005-0000-0000-00000B5B0000}"/>
    <cellStyle name="Note 3 2 2 3 4 3 2" xfId="23312" xr:uid="{00000000-0005-0000-0000-00000C5B0000}"/>
    <cellStyle name="Note 3 2 2 3 4 3 2 2" xfId="23313" xr:uid="{00000000-0005-0000-0000-00000D5B0000}"/>
    <cellStyle name="Note 3 2 2 3 4 3 2 3" xfId="23314" xr:uid="{00000000-0005-0000-0000-00000E5B0000}"/>
    <cellStyle name="Note 3 2 2 3 4 3 2 4" xfId="23315" xr:uid="{00000000-0005-0000-0000-00000F5B0000}"/>
    <cellStyle name="Note 3 2 2 3 4 3 3" xfId="23316" xr:uid="{00000000-0005-0000-0000-0000105B0000}"/>
    <cellStyle name="Note 3 2 2 3 4 3 4" xfId="23317" xr:uid="{00000000-0005-0000-0000-0000115B0000}"/>
    <cellStyle name="Note 3 2 2 3 4 3 5" xfId="23318" xr:uid="{00000000-0005-0000-0000-0000125B0000}"/>
    <cellStyle name="Note 3 2 2 3 4 3 6" xfId="23319" xr:uid="{00000000-0005-0000-0000-0000135B0000}"/>
    <cellStyle name="Note 3 2 2 3 4 4" xfId="23320" xr:uid="{00000000-0005-0000-0000-0000145B0000}"/>
    <cellStyle name="Note 3 2 2 3 4 4 2" xfId="23321" xr:uid="{00000000-0005-0000-0000-0000155B0000}"/>
    <cellStyle name="Note 3 2 2 3 4 4 3" xfId="23322" xr:uid="{00000000-0005-0000-0000-0000165B0000}"/>
    <cellStyle name="Note 3 2 2 3 4 4 4" xfId="23323" xr:uid="{00000000-0005-0000-0000-0000175B0000}"/>
    <cellStyle name="Note 3 2 2 3 4 4 5" xfId="23324" xr:uid="{00000000-0005-0000-0000-0000185B0000}"/>
    <cellStyle name="Note 3 2 2 3 4 5" xfId="23325" xr:uid="{00000000-0005-0000-0000-0000195B0000}"/>
    <cellStyle name="Note 3 2 2 3 4 5 2" xfId="23326" xr:uid="{00000000-0005-0000-0000-00001A5B0000}"/>
    <cellStyle name="Note 3 2 2 3 4 5 3" xfId="23327" xr:uid="{00000000-0005-0000-0000-00001B5B0000}"/>
    <cellStyle name="Note 3 2 2 3 4 5 4" xfId="23328" xr:uid="{00000000-0005-0000-0000-00001C5B0000}"/>
    <cellStyle name="Note 3 2 2 3 4 6" xfId="23329" xr:uid="{00000000-0005-0000-0000-00001D5B0000}"/>
    <cellStyle name="Note 3 2 2 3 4 7" xfId="23330" xr:uid="{00000000-0005-0000-0000-00001E5B0000}"/>
    <cellStyle name="Note 3 2 2 3 4 8" xfId="23331" xr:uid="{00000000-0005-0000-0000-00001F5B0000}"/>
    <cellStyle name="Note 3 2 2 3 5" xfId="23332" xr:uid="{00000000-0005-0000-0000-0000205B0000}"/>
    <cellStyle name="Note 3 2 2 3 5 10" xfId="23333" xr:uid="{00000000-0005-0000-0000-0000215B0000}"/>
    <cellStyle name="Note 3 2 2 3 5 2" xfId="23334" xr:uid="{00000000-0005-0000-0000-0000225B0000}"/>
    <cellStyle name="Note 3 2 2 3 5 2 2" xfId="23335" xr:uid="{00000000-0005-0000-0000-0000235B0000}"/>
    <cellStyle name="Note 3 2 2 3 5 2 2 2" xfId="23336" xr:uid="{00000000-0005-0000-0000-0000245B0000}"/>
    <cellStyle name="Note 3 2 2 3 5 2 2 3" xfId="23337" xr:uid="{00000000-0005-0000-0000-0000255B0000}"/>
    <cellStyle name="Note 3 2 2 3 5 2 2 4" xfId="23338" xr:uid="{00000000-0005-0000-0000-0000265B0000}"/>
    <cellStyle name="Note 3 2 2 3 5 2 3" xfId="23339" xr:uid="{00000000-0005-0000-0000-0000275B0000}"/>
    <cellStyle name="Note 3 2 2 3 5 2 4" xfId="23340" xr:uid="{00000000-0005-0000-0000-0000285B0000}"/>
    <cellStyle name="Note 3 2 2 3 5 2 5" xfId="23341" xr:uid="{00000000-0005-0000-0000-0000295B0000}"/>
    <cellStyle name="Note 3 2 2 3 5 2 6" xfId="23342" xr:uid="{00000000-0005-0000-0000-00002A5B0000}"/>
    <cellStyle name="Note 3 2 2 3 5 2 7" xfId="23343" xr:uid="{00000000-0005-0000-0000-00002B5B0000}"/>
    <cellStyle name="Note 3 2 2 3 5 3" xfId="23344" xr:uid="{00000000-0005-0000-0000-00002C5B0000}"/>
    <cellStyle name="Note 3 2 2 3 5 3 2" xfId="23345" xr:uid="{00000000-0005-0000-0000-00002D5B0000}"/>
    <cellStyle name="Note 3 2 2 3 5 3 2 2" xfId="23346" xr:uid="{00000000-0005-0000-0000-00002E5B0000}"/>
    <cellStyle name="Note 3 2 2 3 5 3 2 3" xfId="23347" xr:uid="{00000000-0005-0000-0000-00002F5B0000}"/>
    <cellStyle name="Note 3 2 2 3 5 3 2 4" xfId="23348" xr:uid="{00000000-0005-0000-0000-0000305B0000}"/>
    <cellStyle name="Note 3 2 2 3 5 3 3" xfId="23349" xr:uid="{00000000-0005-0000-0000-0000315B0000}"/>
    <cellStyle name="Note 3 2 2 3 5 3 4" xfId="23350" xr:uid="{00000000-0005-0000-0000-0000325B0000}"/>
    <cellStyle name="Note 3 2 2 3 5 3 5" xfId="23351" xr:uid="{00000000-0005-0000-0000-0000335B0000}"/>
    <cellStyle name="Note 3 2 2 3 5 3 6" xfId="23352" xr:uid="{00000000-0005-0000-0000-0000345B0000}"/>
    <cellStyle name="Note 3 2 2 3 5 4" xfId="23353" xr:uid="{00000000-0005-0000-0000-0000355B0000}"/>
    <cellStyle name="Note 3 2 2 3 5 4 2" xfId="23354" xr:uid="{00000000-0005-0000-0000-0000365B0000}"/>
    <cellStyle name="Note 3 2 2 3 5 4 2 2" xfId="23355" xr:uid="{00000000-0005-0000-0000-0000375B0000}"/>
    <cellStyle name="Note 3 2 2 3 5 4 2 3" xfId="23356" xr:uid="{00000000-0005-0000-0000-0000385B0000}"/>
    <cellStyle name="Note 3 2 2 3 5 4 2 4" xfId="23357" xr:uid="{00000000-0005-0000-0000-0000395B0000}"/>
    <cellStyle name="Note 3 2 2 3 5 4 3" xfId="23358" xr:uid="{00000000-0005-0000-0000-00003A5B0000}"/>
    <cellStyle name="Note 3 2 2 3 5 4 4" xfId="23359" xr:uid="{00000000-0005-0000-0000-00003B5B0000}"/>
    <cellStyle name="Note 3 2 2 3 5 4 5" xfId="23360" xr:uid="{00000000-0005-0000-0000-00003C5B0000}"/>
    <cellStyle name="Note 3 2 2 3 5 4 6" xfId="23361" xr:uid="{00000000-0005-0000-0000-00003D5B0000}"/>
    <cellStyle name="Note 3 2 2 3 5 5" xfId="23362" xr:uid="{00000000-0005-0000-0000-00003E5B0000}"/>
    <cellStyle name="Note 3 2 2 3 5 5 2" xfId="23363" xr:uid="{00000000-0005-0000-0000-00003F5B0000}"/>
    <cellStyle name="Note 3 2 2 3 5 5 3" xfId="23364" xr:uid="{00000000-0005-0000-0000-0000405B0000}"/>
    <cellStyle name="Note 3 2 2 3 5 5 4" xfId="23365" xr:uid="{00000000-0005-0000-0000-0000415B0000}"/>
    <cellStyle name="Note 3 2 2 3 5 5 5" xfId="23366" xr:uid="{00000000-0005-0000-0000-0000425B0000}"/>
    <cellStyle name="Note 3 2 2 3 5 6" xfId="23367" xr:uid="{00000000-0005-0000-0000-0000435B0000}"/>
    <cellStyle name="Note 3 2 2 3 5 6 2" xfId="23368" xr:uid="{00000000-0005-0000-0000-0000445B0000}"/>
    <cellStyle name="Note 3 2 2 3 5 6 3" xfId="23369" xr:uid="{00000000-0005-0000-0000-0000455B0000}"/>
    <cellStyle name="Note 3 2 2 3 5 6 4" xfId="23370" xr:uid="{00000000-0005-0000-0000-0000465B0000}"/>
    <cellStyle name="Note 3 2 2 3 5 7" xfId="23371" xr:uid="{00000000-0005-0000-0000-0000475B0000}"/>
    <cellStyle name="Note 3 2 2 3 5 8" xfId="23372" xr:uid="{00000000-0005-0000-0000-0000485B0000}"/>
    <cellStyle name="Note 3 2 2 3 5 9" xfId="23373" xr:uid="{00000000-0005-0000-0000-0000495B0000}"/>
    <cellStyle name="Note 3 2 2 3 6" xfId="23374" xr:uid="{00000000-0005-0000-0000-00004A5B0000}"/>
    <cellStyle name="Note 3 2 2 3 6 2" xfId="23375" xr:uid="{00000000-0005-0000-0000-00004B5B0000}"/>
    <cellStyle name="Note 3 2 2 3 6 2 2" xfId="23376" xr:uid="{00000000-0005-0000-0000-00004C5B0000}"/>
    <cellStyle name="Note 3 2 2 3 6 2 2 2" xfId="23377" xr:uid="{00000000-0005-0000-0000-00004D5B0000}"/>
    <cellStyle name="Note 3 2 2 3 6 2 2 3" xfId="23378" xr:uid="{00000000-0005-0000-0000-00004E5B0000}"/>
    <cellStyle name="Note 3 2 2 3 6 2 2 4" xfId="23379" xr:uid="{00000000-0005-0000-0000-00004F5B0000}"/>
    <cellStyle name="Note 3 2 2 3 6 2 3" xfId="23380" xr:uid="{00000000-0005-0000-0000-0000505B0000}"/>
    <cellStyle name="Note 3 2 2 3 6 2 4" xfId="23381" xr:uid="{00000000-0005-0000-0000-0000515B0000}"/>
    <cellStyle name="Note 3 2 2 3 6 2 5" xfId="23382" xr:uid="{00000000-0005-0000-0000-0000525B0000}"/>
    <cellStyle name="Note 3 2 2 3 6 2 6" xfId="23383" xr:uid="{00000000-0005-0000-0000-0000535B0000}"/>
    <cellStyle name="Note 3 2 2 3 6 2 7" xfId="23384" xr:uid="{00000000-0005-0000-0000-0000545B0000}"/>
    <cellStyle name="Note 3 2 2 3 6 3" xfId="23385" xr:uid="{00000000-0005-0000-0000-0000555B0000}"/>
    <cellStyle name="Note 3 2 2 3 6 3 2" xfId="23386" xr:uid="{00000000-0005-0000-0000-0000565B0000}"/>
    <cellStyle name="Note 3 2 2 3 6 3 2 2" xfId="23387" xr:uid="{00000000-0005-0000-0000-0000575B0000}"/>
    <cellStyle name="Note 3 2 2 3 6 3 2 3" xfId="23388" xr:uid="{00000000-0005-0000-0000-0000585B0000}"/>
    <cellStyle name="Note 3 2 2 3 6 3 2 4" xfId="23389" xr:uid="{00000000-0005-0000-0000-0000595B0000}"/>
    <cellStyle name="Note 3 2 2 3 6 3 3" xfId="23390" xr:uid="{00000000-0005-0000-0000-00005A5B0000}"/>
    <cellStyle name="Note 3 2 2 3 6 3 4" xfId="23391" xr:uid="{00000000-0005-0000-0000-00005B5B0000}"/>
    <cellStyle name="Note 3 2 2 3 6 3 5" xfId="23392" xr:uid="{00000000-0005-0000-0000-00005C5B0000}"/>
    <cellStyle name="Note 3 2 2 3 6 3 6" xfId="23393" xr:uid="{00000000-0005-0000-0000-00005D5B0000}"/>
    <cellStyle name="Note 3 2 2 3 6 4" xfId="23394" xr:uid="{00000000-0005-0000-0000-00005E5B0000}"/>
    <cellStyle name="Note 3 2 2 3 6 4 2" xfId="23395" xr:uid="{00000000-0005-0000-0000-00005F5B0000}"/>
    <cellStyle name="Note 3 2 2 3 6 4 3" xfId="23396" xr:uid="{00000000-0005-0000-0000-0000605B0000}"/>
    <cellStyle name="Note 3 2 2 3 6 4 4" xfId="23397" xr:uid="{00000000-0005-0000-0000-0000615B0000}"/>
    <cellStyle name="Note 3 2 2 3 6 4 5" xfId="23398" xr:uid="{00000000-0005-0000-0000-0000625B0000}"/>
    <cellStyle name="Note 3 2 2 3 6 5" xfId="23399" xr:uid="{00000000-0005-0000-0000-0000635B0000}"/>
    <cellStyle name="Note 3 2 2 3 6 5 2" xfId="23400" xr:uid="{00000000-0005-0000-0000-0000645B0000}"/>
    <cellStyle name="Note 3 2 2 3 6 5 3" xfId="23401" xr:uid="{00000000-0005-0000-0000-0000655B0000}"/>
    <cellStyle name="Note 3 2 2 3 6 5 4" xfId="23402" xr:uid="{00000000-0005-0000-0000-0000665B0000}"/>
    <cellStyle name="Note 3 2 2 3 6 6" xfId="23403" xr:uid="{00000000-0005-0000-0000-0000675B0000}"/>
    <cellStyle name="Note 3 2 2 3 6 7" xfId="23404" xr:uid="{00000000-0005-0000-0000-0000685B0000}"/>
    <cellStyle name="Note 3 2 2 3 6 8" xfId="23405" xr:uid="{00000000-0005-0000-0000-0000695B0000}"/>
    <cellStyle name="Note 3 2 2 3 7" xfId="23406" xr:uid="{00000000-0005-0000-0000-00006A5B0000}"/>
    <cellStyle name="Note 3 2 2 3 7 2" xfId="23407" xr:uid="{00000000-0005-0000-0000-00006B5B0000}"/>
    <cellStyle name="Note 3 2 2 3 7 2 2" xfId="23408" xr:uid="{00000000-0005-0000-0000-00006C5B0000}"/>
    <cellStyle name="Note 3 2 2 3 7 2 2 2" xfId="23409" xr:uid="{00000000-0005-0000-0000-00006D5B0000}"/>
    <cellStyle name="Note 3 2 2 3 7 2 2 3" xfId="23410" xr:uid="{00000000-0005-0000-0000-00006E5B0000}"/>
    <cellStyle name="Note 3 2 2 3 7 2 2 4" xfId="23411" xr:uid="{00000000-0005-0000-0000-00006F5B0000}"/>
    <cellStyle name="Note 3 2 2 3 7 2 3" xfId="23412" xr:uid="{00000000-0005-0000-0000-0000705B0000}"/>
    <cellStyle name="Note 3 2 2 3 7 2 4" xfId="23413" xr:uid="{00000000-0005-0000-0000-0000715B0000}"/>
    <cellStyle name="Note 3 2 2 3 7 2 5" xfId="23414" xr:uid="{00000000-0005-0000-0000-0000725B0000}"/>
    <cellStyle name="Note 3 2 2 3 7 2 6" xfId="23415" xr:uid="{00000000-0005-0000-0000-0000735B0000}"/>
    <cellStyle name="Note 3 2 2 3 7 2 7" xfId="23416" xr:uid="{00000000-0005-0000-0000-0000745B0000}"/>
    <cellStyle name="Note 3 2 2 3 7 3" xfId="23417" xr:uid="{00000000-0005-0000-0000-0000755B0000}"/>
    <cellStyle name="Note 3 2 2 3 7 3 2" xfId="23418" xr:uid="{00000000-0005-0000-0000-0000765B0000}"/>
    <cellStyle name="Note 3 2 2 3 7 3 3" xfId="23419" xr:uid="{00000000-0005-0000-0000-0000775B0000}"/>
    <cellStyle name="Note 3 2 2 3 7 3 4" xfId="23420" xr:uid="{00000000-0005-0000-0000-0000785B0000}"/>
    <cellStyle name="Note 3 2 2 3 7 4" xfId="23421" xr:uid="{00000000-0005-0000-0000-0000795B0000}"/>
    <cellStyle name="Note 3 2 2 3 7 5" xfId="23422" xr:uid="{00000000-0005-0000-0000-00007A5B0000}"/>
    <cellStyle name="Note 3 2 2 3 7 6" xfId="23423" xr:uid="{00000000-0005-0000-0000-00007B5B0000}"/>
    <cellStyle name="Note 3 2 2 3 7 7" xfId="23424" xr:uid="{00000000-0005-0000-0000-00007C5B0000}"/>
    <cellStyle name="Note 3 2 2 3 7 8" xfId="23425" xr:uid="{00000000-0005-0000-0000-00007D5B0000}"/>
    <cellStyle name="Note 3 2 2 3 8" xfId="23426" xr:uid="{00000000-0005-0000-0000-00007E5B0000}"/>
    <cellStyle name="Note 3 2 2 3 8 2" xfId="23427" xr:uid="{00000000-0005-0000-0000-00007F5B0000}"/>
    <cellStyle name="Note 3 2 2 3 8 2 2" xfId="23428" xr:uid="{00000000-0005-0000-0000-0000805B0000}"/>
    <cellStyle name="Note 3 2 2 3 8 2 3" xfId="23429" xr:uid="{00000000-0005-0000-0000-0000815B0000}"/>
    <cellStyle name="Note 3 2 2 3 8 2 4" xfId="23430" xr:uid="{00000000-0005-0000-0000-0000825B0000}"/>
    <cellStyle name="Note 3 2 2 3 8 3" xfId="23431" xr:uid="{00000000-0005-0000-0000-0000835B0000}"/>
    <cellStyle name="Note 3 2 2 3 8 4" xfId="23432" xr:uid="{00000000-0005-0000-0000-0000845B0000}"/>
    <cellStyle name="Note 3 2 2 3 8 5" xfId="23433" xr:uid="{00000000-0005-0000-0000-0000855B0000}"/>
    <cellStyle name="Note 3 2 2 3 8 6" xfId="23434" xr:uid="{00000000-0005-0000-0000-0000865B0000}"/>
    <cellStyle name="Note 3 2 2 3 8 7" xfId="23435" xr:uid="{00000000-0005-0000-0000-0000875B0000}"/>
    <cellStyle name="Note 3 2 2 3 9" xfId="23436" xr:uid="{00000000-0005-0000-0000-0000885B0000}"/>
    <cellStyle name="Note 3 2 2 3 9 2" xfId="23437" xr:uid="{00000000-0005-0000-0000-0000895B0000}"/>
    <cellStyle name="Note 3 2 2 3 9 2 2" xfId="23438" xr:uid="{00000000-0005-0000-0000-00008A5B0000}"/>
    <cellStyle name="Note 3 2 2 3 9 2 3" xfId="23439" xr:uid="{00000000-0005-0000-0000-00008B5B0000}"/>
    <cellStyle name="Note 3 2 2 3 9 2 4" xfId="23440" xr:uid="{00000000-0005-0000-0000-00008C5B0000}"/>
    <cellStyle name="Note 3 2 2 3 9 3" xfId="23441" xr:uid="{00000000-0005-0000-0000-00008D5B0000}"/>
    <cellStyle name="Note 3 2 2 3 9 4" xfId="23442" xr:uid="{00000000-0005-0000-0000-00008E5B0000}"/>
    <cellStyle name="Note 3 2 2 3 9 5" xfId="23443" xr:uid="{00000000-0005-0000-0000-00008F5B0000}"/>
    <cellStyle name="Note 3 2 2 3 9 6" xfId="23444" xr:uid="{00000000-0005-0000-0000-0000905B0000}"/>
    <cellStyle name="Note 3 2 2 4" xfId="23445" xr:uid="{00000000-0005-0000-0000-0000915B0000}"/>
    <cellStyle name="Note 3 2 2 4 2" xfId="23446" xr:uid="{00000000-0005-0000-0000-0000925B0000}"/>
    <cellStyle name="Note 3 2 2 4 2 2" xfId="23447" xr:uid="{00000000-0005-0000-0000-0000935B0000}"/>
    <cellStyle name="Note 3 2 2 4 2 3" xfId="23448" xr:uid="{00000000-0005-0000-0000-0000945B0000}"/>
    <cellStyle name="Note 3 2 2 4 2 4" xfId="23449" xr:uid="{00000000-0005-0000-0000-0000955B0000}"/>
    <cellStyle name="Note 3 2 2 4 3" xfId="23450" xr:uid="{00000000-0005-0000-0000-0000965B0000}"/>
    <cellStyle name="Note 3 2 2 4 4" xfId="23451" xr:uid="{00000000-0005-0000-0000-0000975B0000}"/>
    <cellStyle name="Note 3 2 2 4 5" xfId="23452" xr:uid="{00000000-0005-0000-0000-0000985B0000}"/>
    <cellStyle name="Note 3 2 2 4 6" xfId="23453" xr:uid="{00000000-0005-0000-0000-0000995B0000}"/>
    <cellStyle name="Note 3 2 2 4 7" xfId="23454" xr:uid="{00000000-0005-0000-0000-00009A5B0000}"/>
    <cellStyle name="Note 3 2 2 5" xfId="23455" xr:uid="{00000000-0005-0000-0000-00009B5B0000}"/>
    <cellStyle name="Note 3 2 2 5 2" xfId="23456" xr:uid="{00000000-0005-0000-0000-00009C5B0000}"/>
    <cellStyle name="Note 3 2 2 5 3" xfId="23457" xr:uid="{00000000-0005-0000-0000-00009D5B0000}"/>
    <cellStyle name="Note 3 2 2 5 4" xfId="23458" xr:uid="{00000000-0005-0000-0000-00009E5B0000}"/>
    <cellStyle name="Note 3 2 2 6" xfId="23459" xr:uid="{00000000-0005-0000-0000-00009F5B0000}"/>
    <cellStyle name="Note 3 2 2 7" xfId="23460" xr:uid="{00000000-0005-0000-0000-0000A05B0000}"/>
    <cellStyle name="Note 3 2 3" xfId="23461" xr:uid="{00000000-0005-0000-0000-0000A15B0000}"/>
    <cellStyle name="Note 3 2 3 2" xfId="23462" xr:uid="{00000000-0005-0000-0000-0000A25B0000}"/>
    <cellStyle name="Note 3 2 4" xfId="23463" xr:uid="{00000000-0005-0000-0000-0000A35B0000}"/>
    <cellStyle name="Note 3 2 4 10" xfId="23464" xr:uid="{00000000-0005-0000-0000-0000A45B0000}"/>
    <cellStyle name="Note 3 2 4 10 2" xfId="23465" xr:uid="{00000000-0005-0000-0000-0000A55B0000}"/>
    <cellStyle name="Note 3 2 4 10 3" xfId="23466" xr:uid="{00000000-0005-0000-0000-0000A65B0000}"/>
    <cellStyle name="Note 3 2 4 10 4" xfId="23467" xr:uid="{00000000-0005-0000-0000-0000A75B0000}"/>
    <cellStyle name="Note 3 2 4 10 5" xfId="23468" xr:uid="{00000000-0005-0000-0000-0000A85B0000}"/>
    <cellStyle name="Note 3 2 4 11" xfId="23469" xr:uid="{00000000-0005-0000-0000-0000A95B0000}"/>
    <cellStyle name="Note 3 2 4 11 2" xfId="23470" xr:uid="{00000000-0005-0000-0000-0000AA5B0000}"/>
    <cellStyle name="Note 3 2 4 11 3" xfId="23471" xr:uid="{00000000-0005-0000-0000-0000AB5B0000}"/>
    <cellStyle name="Note 3 2 4 11 4" xfId="23472" xr:uid="{00000000-0005-0000-0000-0000AC5B0000}"/>
    <cellStyle name="Note 3 2 4 12" xfId="23473" xr:uid="{00000000-0005-0000-0000-0000AD5B0000}"/>
    <cellStyle name="Note 3 2 4 13" xfId="23474" xr:uid="{00000000-0005-0000-0000-0000AE5B0000}"/>
    <cellStyle name="Note 3 2 4 14" xfId="23475" xr:uid="{00000000-0005-0000-0000-0000AF5B0000}"/>
    <cellStyle name="Note 3 2 4 2" xfId="23476" xr:uid="{00000000-0005-0000-0000-0000B05B0000}"/>
    <cellStyle name="Note 3 2 4 2 2" xfId="23477" xr:uid="{00000000-0005-0000-0000-0000B15B0000}"/>
    <cellStyle name="Note 3 2 4 2 2 2" xfId="23478" xr:uid="{00000000-0005-0000-0000-0000B25B0000}"/>
    <cellStyle name="Note 3 2 4 2 2 2 2" xfId="23479" xr:uid="{00000000-0005-0000-0000-0000B35B0000}"/>
    <cellStyle name="Note 3 2 4 2 2 2 2 2" xfId="23480" xr:uid="{00000000-0005-0000-0000-0000B45B0000}"/>
    <cellStyle name="Note 3 2 4 2 2 2 2 3" xfId="23481" xr:uid="{00000000-0005-0000-0000-0000B55B0000}"/>
    <cellStyle name="Note 3 2 4 2 2 2 2 4" xfId="23482" xr:uid="{00000000-0005-0000-0000-0000B65B0000}"/>
    <cellStyle name="Note 3 2 4 2 2 2 3" xfId="23483" xr:uid="{00000000-0005-0000-0000-0000B75B0000}"/>
    <cellStyle name="Note 3 2 4 2 2 2 4" xfId="23484" xr:uid="{00000000-0005-0000-0000-0000B85B0000}"/>
    <cellStyle name="Note 3 2 4 2 2 2 5" xfId="23485" xr:uid="{00000000-0005-0000-0000-0000B95B0000}"/>
    <cellStyle name="Note 3 2 4 2 2 2 6" xfId="23486" xr:uid="{00000000-0005-0000-0000-0000BA5B0000}"/>
    <cellStyle name="Note 3 2 4 2 2 2 7" xfId="23487" xr:uid="{00000000-0005-0000-0000-0000BB5B0000}"/>
    <cellStyle name="Note 3 2 4 2 2 3" xfId="23488" xr:uid="{00000000-0005-0000-0000-0000BC5B0000}"/>
    <cellStyle name="Note 3 2 4 2 2 3 2" xfId="23489" xr:uid="{00000000-0005-0000-0000-0000BD5B0000}"/>
    <cellStyle name="Note 3 2 4 2 2 3 3" xfId="23490" xr:uid="{00000000-0005-0000-0000-0000BE5B0000}"/>
    <cellStyle name="Note 3 2 4 2 2 3 4" xfId="23491" xr:uid="{00000000-0005-0000-0000-0000BF5B0000}"/>
    <cellStyle name="Note 3 2 4 2 2 4" xfId="23492" xr:uid="{00000000-0005-0000-0000-0000C05B0000}"/>
    <cellStyle name="Note 3 2 4 2 2 5" xfId="23493" xr:uid="{00000000-0005-0000-0000-0000C15B0000}"/>
    <cellStyle name="Note 3 2 4 2 2 6" xfId="23494" xr:uid="{00000000-0005-0000-0000-0000C25B0000}"/>
    <cellStyle name="Note 3 2 4 2 2 7" xfId="23495" xr:uid="{00000000-0005-0000-0000-0000C35B0000}"/>
    <cellStyle name="Note 3 2 4 2 2 8" xfId="23496" xr:uid="{00000000-0005-0000-0000-0000C45B0000}"/>
    <cellStyle name="Note 3 2 4 2 3" xfId="23497" xr:uid="{00000000-0005-0000-0000-0000C55B0000}"/>
    <cellStyle name="Note 3 2 4 2 3 2" xfId="23498" xr:uid="{00000000-0005-0000-0000-0000C65B0000}"/>
    <cellStyle name="Note 3 2 4 2 3 2 2" xfId="23499" xr:uid="{00000000-0005-0000-0000-0000C75B0000}"/>
    <cellStyle name="Note 3 2 4 2 3 2 3" xfId="23500" xr:uid="{00000000-0005-0000-0000-0000C85B0000}"/>
    <cellStyle name="Note 3 2 4 2 3 2 4" xfId="23501" xr:uid="{00000000-0005-0000-0000-0000C95B0000}"/>
    <cellStyle name="Note 3 2 4 2 3 3" xfId="23502" xr:uid="{00000000-0005-0000-0000-0000CA5B0000}"/>
    <cellStyle name="Note 3 2 4 2 3 4" xfId="23503" xr:uid="{00000000-0005-0000-0000-0000CB5B0000}"/>
    <cellStyle name="Note 3 2 4 2 3 5" xfId="23504" xr:uid="{00000000-0005-0000-0000-0000CC5B0000}"/>
    <cellStyle name="Note 3 2 4 2 3 6" xfId="23505" xr:uid="{00000000-0005-0000-0000-0000CD5B0000}"/>
    <cellStyle name="Note 3 2 4 2 3 7" xfId="23506" xr:uid="{00000000-0005-0000-0000-0000CE5B0000}"/>
    <cellStyle name="Note 3 2 4 2 4" xfId="23507" xr:uid="{00000000-0005-0000-0000-0000CF5B0000}"/>
    <cellStyle name="Note 3 2 4 2 4 2" xfId="23508" xr:uid="{00000000-0005-0000-0000-0000D05B0000}"/>
    <cellStyle name="Note 3 2 4 2 4 2 2" xfId="23509" xr:uid="{00000000-0005-0000-0000-0000D15B0000}"/>
    <cellStyle name="Note 3 2 4 2 4 2 3" xfId="23510" xr:uid="{00000000-0005-0000-0000-0000D25B0000}"/>
    <cellStyle name="Note 3 2 4 2 4 2 4" xfId="23511" xr:uid="{00000000-0005-0000-0000-0000D35B0000}"/>
    <cellStyle name="Note 3 2 4 2 4 3" xfId="23512" xr:uid="{00000000-0005-0000-0000-0000D45B0000}"/>
    <cellStyle name="Note 3 2 4 2 4 4" xfId="23513" xr:uid="{00000000-0005-0000-0000-0000D55B0000}"/>
    <cellStyle name="Note 3 2 4 2 4 5" xfId="23514" xr:uid="{00000000-0005-0000-0000-0000D65B0000}"/>
    <cellStyle name="Note 3 2 4 2 4 6" xfId="23515" xr:uid="{00000000-0005-0000-0000-0000D75B0000}"/>
    <cellStyle name="Note 3 2 4 2 5" xfId="23516" xr:uid="{00000000-0005-0000-0000-0000D85B0000}"/>
    <cellStyle name="Note 3 2 4 2 5 2" xfId="23517" xr:uid="{00000000-0005-0000-0000-0000D95B0000}"/>
    <cellStyle name="Note 3 2 4 2 5 3" xfId="23518" xr:uid="{00000000-0005-0000-0000-0000DA5B0000}"/>
    <cellStyle name="Note 3 2 4 2 5 4" xfId="23519" xr:uid="{00000000-0005-0000-0000-0000DB5B0000}"/>
    <cellStyle name="Note 3 2 4 2 5 5" xfId="23520" xr:uid="{00000000-0005-0000-0000-0000DC5B0000}"/>
    <cellStyle name="Note 3 2 4 2 6" xfId="23521" xr:uid="{00000000-0005-0000-0000-0000DD5B0000}"/>
    <cellStyle name="Note 3 2 4 2 6 2" xfId="23522" xr:uid="{00000000-0005-0000-0000-0000DE5B0000}"/>
    <cellStyle name="Note 3 2 4 2 6 3" xfId="23523" xr:uid="{00000000-0005-0000-0000-0000DF5B0000}"/>
    <cellStyle name="Note 3 2 4 2 6 4" xfId="23524" xr:uid="{00000000-0005-0000-0000-0000E05B0000}"/>
    <cellStyle name="Note 3 2 4 2 7" xfId="23525" xr:uid="{00000000-0005-0000-0000-0000E15B0000}"/>
    <cellStyle name="Note 3 2 4 2 8" xfId="23526" xr:uid="{00000000-0005-0000-0000-0000E25B0000}"/>
    <cellStyle name="Note 3 2 4 2 9" xfId="23527" xr:uid="{00000000-0005-0000-0000-0000E35B0000}"/>
    <cellStyle name="Note 3 2 4 3" xfId="23528" xr:uid="{00000000-0005-0000-0000-0000E45B0000}"/>
    <cellStyle name="Note 3 2 4 3 2" xfId="23529" xr:uid="{00000000-0005-0000-0000-0000E55B0000}"/>
    <cellStyle name="Note 3 2 4 3 2 2" xfId="23530" xr:uid="{00000000-0005-0000-0000-0000E65B0000}"/>
    <cellStyle name="Note 3 2 4 3 2 2 2" xfId="23531" xr:uid="{00000000-0005-0000-0000-0000E75B0000}"/>
    <cellStyle name="Note 3 2 4 3 2 2 3" xfId="23532" xr:uid="{00000000-0005-0000-0000-0000E85B0000}"/>
    <cellStyle name="Note 3 2 4 3 2 2 4" xfId="23533" xr:uid="{00000000-0005-0000-0000-0000E95B0000}"/>
    <cellStyle name="Note 3 2 4 3 2 3" xfId="23534" xr:uid="{00000000-0005-0000-0000-0000EA5B0000}"/>
    <cellStyle name="Note 3 2 4 3 2 4" xfId="23535" xr:uid="{00000000-0005-0000-0000-0000EB5B0000}"/>
    <cellStyle name="Note 3 2 4 3 2 5" xfId="23536" xr:uid="{00000000-0005-0000-0000-0000EC5B0000}"/>
    <cellStyle name="Note 3 2 4 3 2 6" xfId="23537" xr:uid="{00000000-0005-0000-0000-0000ED5B0000}"/>
    <cellStyle name="Note 3 2 4 3 2 7" xfId="23538" xr:uid="{00000000-0005-0000-0000-0000EE5B0000}"/>
    <cellStyle name="Note 3 2 4 3 3" xfId="23539" xr:uid="{00000000-0005-0000-0000-0000EF5B0000}"/>
    <cellStyle name="Note 3 2 4 3 3 2" xfId="23540" xr:uid="{00000000-0005-0000-0000-0000F05B0000}"/>
    <cellStyle name="Note 3 2 4 3 3 2 2" xfId="23541" xr:uid="{00000000-0005-0000-0000-0000F15B0000}"/>
    <cellStyle name="Note 3 2 4 3 3 2 3" xfId="23542" xr:uid="{00000000-0005-0000-0000-0000F25B0000}"/>
    <cellStyle name="Note 3 2 4 3 3 2 4" xfId="23543" xr:uid="{00000000-0005-0000-0000-0000F35B0000}"/>
    <cellStyle name="Note 3 2 4 3 3 3" xfId="23544" xr:uid="{00000000-0005-0000-0000-0000F45B0000}"/>
    <cellStyle name="Note 3 2 4 3 3 4" xfId="23545" xr:uid="{00000000-0005-0000-0000-0000F55B0000}"/>
    <cellStyle name="Note 3 2 4 3 3 5" xfId="23546" xr:uid="{00000000-0005-0000-0000-0000F65B0000}"/>
    <cellStyle name="Note 3 2 4 3 3 6" xfId="23547" xr:uid="{00000000-0005-0000-0000-0000F75B0000}"/>
    <cellStyle name="Note 3 2 4 3 4" xfId="23548" xr:uid="{00000000-0005-0000-0000-0000F85B0000}"/>
    <cellStyle name="Note 3 2 4 3 4 2" xfId="23549" xr:uid="{00000000-0005-0000-0000-0000F95B0000}"/>
    <cellStyle name="Note 3 2 4 3 4 3" xfId="23550" xr:uid="{00000000-0005-0000-0000-0000FA5B0000}"/>
    <cellStyle name="Note 3 2 4 3 4 4" xfId="23551" xr:uid="{00000000-0005-0000-0000-0000FB5B0000}"/>
    <cellStyle name="Note 3 2 4 3 4 5" xfId="23552" xr:uid="{00000000-0005-0000-0000-0000FC5B0000}"/>
    <cellStyle name="Note 3 2 4 3 5" xfId="23553" xr:uid="{00000000-0005-0000-0000-0000FD5B0000}"/>
    <cellStyle name="Note 3 2 4 3 5 2" xfId="23554" xr:uid="{00000000-0005-0000-0000-0000FE5B0000}"/>
    <cellStyle name="Note 3 2 4 3 5 3" xfId="23555" xr:uid="{00000000-0005-0000-0000-0000FF5B0000}"/>
    <cellStyle name="Note 3 2 4 3 5 4" xfId="23556" xr:uid="{00000000-0005-0000-0000-0000005C0000}"/>
    <cellStyle name="Note 3 2 4 3 6" xfId="23557" xr:uid="{00000000-0005-0000-0000-0000015C0000}"/>
    <cellStyle name="Note 3 2 4 3 7" xfId="23558" xr:uid="{00000000-0005-0000-0000-0000025C0000}"/>
    <cellStyle name="Note 3 2 4 3 8" xfId="23559" xr:uid="{00000000-0005-0000-0000-0000035C0000}"/>
    <cellStyle name="Note 3 2 4 4" xfId="23560" xr:uid="{00000000-0005-0000-0000-0000045C0000}"/>
    <cellStyle name="Note 3 2 4 4 2" xfId="23561" xr:uid="{00000000-0005-0000-0000-0000055C0000}"/>
    <cellStyle name="Note 3 2 4 4 2 2" xfId="23562" xr:uid="{00000000-0005-0000-0000-0000065C0000}"/>
    <cellStyle name="Note 3 2 4 4 2 2 2" xfId="23563" xr:uid="{00000000-0005-0000-0000-0000075C0000}"/>
    <cellStyle name="Note 3 2 4 4 2 2 3" xfId="23564" xr:uid="{00000000-0005-0000-0000-0000085C0000}"/>
    <cellStyle name="Note 3 2 4 4 2 2 4" xfId="23565" xr:uid="{00000000-0005-0000-0000-0000095C0000}"/>
    <cellStyle name="Note 3 2 4 4 2 3" xfId="23566" xr:uid="{00000000-0005-0000-0000-00000A5C0000}"/>
    <cellStyle name="Note 3 2 4 4 2 4" xfId="23567" xr:uid="{00000000-0005-0000-0000-00000B5C0000}"/>
    <cellStyle name="Note 3 2 4 4 2 5" xfId="23568" xr:uid="{00000000-0005-0000-0000-00000C5C0000}"/>
    <cellStyle name="Note 3 2 4 4 2 6" xfId="23569" xr:uid="{00000000-0005-0000-0000-00000D5C0000}"/>
    <cellStyle name="Note 3 2 4 4 2 7" xfId="23570" xr:uid="{00000000-0005-0000-0000-00000E5C0000}"/>
    <cellStyle name="Note 3 2 4 4 3" xfId="23571" xr:uid="{00000000-0005-0000-0000-00000F5C0000}"/>
    <cellStyle name="Note 3 2 4 4 3 2" xfId="23572" xr:uid="{00000000-0005-0000-0000-0000105C0000}"/>
    <cellStyle name="Note 3 2 4 4 3 2 2" xfId="23573" xr:uid="{00000000-0005-0000-0000-0000115C0000}"/>
    <cellStyle name="Note 3 2 4 4 3 2 3" xfId="23574" xr:uid="{00000000-0005-0000-0000-0000125C0000}"/>
    <cellStyle name="Note 3 2 4 4 3 2 4" xfId="23575" xr:uid="{00000000-0005-0000-0000-0000135C0000}"/>
    <cellStyle name="Note 3 2 4 4 3 3" xfId="23576" xr:uid="{00000000-0005-0000-0000-0000145C0000}"/>
    <cellStyle name="Note 3 2 4 4 3 4" xfId="23577" xr:uid="{00000000-0005-0000-0000-0000155C0000}"/>
    <cellStyle name="Note 3 2 4 4 3 5" xfId="23578" xr:uid="{00000000-0005-0000-0000-0000165C0000}"/>
    <cellStyle name="Note 3 2 4 4 3 6" xfId="23579" xr:uid="{00000000-0005-0000-0000-0000175C0000}"/>
    <cellStyle name="Note 3 2 4 4 4" xfId="23580" xr:uid="{00000000-0005-0000-0000-0000185C0000}"/>
    <cellStyle name="Note 3 2 4 4 4 2" xfId="23581" xr:uid="{00000000-0005-0000-0000-0000195C0000}"/>
    <cellStyle name="Note 3 2 4 4 4 3" xfId="23582" xr:uid="{00000000-0005-0000-0000-00001A5C0000}"/>
    <cellStyle name="Note 3 2 4 4 4 4" xfId="23583" xr:uid="{00000000-0005-0000-0000-00001B5C0000}"/>
    <cellStyle name="Note 3 2 4 4 4 5" xfId="23584" xr:uid="{00000000-0005-0000-0000-00001C5C0000}"/>
    <cellStyle name="Note 3 2 4 4 5" xfId="23585" xr:uid="{00000000-0005-0000-0000-00001D5C0000}"/>
    <cellStyle name="Note 3 2 4 4 5 2" xfId="23586" xr:uid="{00000000-0005-0000-0000-00001E5C0000}"/>
    <cellStyle name="Note 3 2 4 4 5 3" xfId="23587" xr:uid="{00000000-0005-0000-0000-00001F5C0000}"/>
    <cellStyle name="Note 3 2 4 4 5 4" xfId="23588" xr:uid="{00000000-0005-0000-0000-0000205C0000}"/>
    <cellStyle name="Note 3 2 4 4 6" xfId="23589" xr:uid="{00000000-0005-0000-0000-0000215C0000}"/>
    <cellStyle name="Note 3 2 4 4 7" xfId="23590" xr:uid="{00000000-0005-0000-0000-0000225C0000}"/>
    <cellStyle name="Note 3 2 4 4 8" xfId="23591" xr:uid="{00000000-0005-0000-0000-0000235C0000}"/>
    <cellStyle name="Note 3 2 4 5" xfId="23592" xr:uid="{00000000-0005-0000-0000-0000245C0000}"/>
    <cellStyle name="Note 3 2 4 5 10" xfId="23593" xr:uid="{00000000-0005-0000-0000-0000255C0000}"/>
    <cellStyle name="Note 3 2 4 5 2" xfId="23594" xr:uid="{00000000-0005-0000-0000-0000265C0000}"/>
    <cellStyle name="Note 3 2 4 5 2 2" xfId="23595" xr:uid="{00000000-0005-0000-0000-0000275C0000}"/>
    <cellStyle name="Note 3 2 4 5 2 2 2" xfId="23596" xr:uid="{00000000-0005-0000-0000-0000285C0000}"/>
    <cellStyle name="Note 3 2 4 5 2 2 3" xfId="23597" xr:uid="{00000000-0005-0000-0000-0000295C0000}"/>
    <cellStyle name="Note 3 2 4 5 2 2 4" xfId="23598" xr:uid="{00000000-0005-0000-0000-00002A5C0000}"/>
    <cellStyle name="Note 3 2 4 5 2 3" xfId="23599" xr:uid="{00000000-0005-0000-0000-00002B5C0000}"/>
    <cellStyle name="Note 3 2 4 5 2 4" xfId="23600" xr:uid="{00000000-0005-0000-0000-00002C5C0000}"/>
    <cellStyle name="Note 3 2 4 5 2 5" xfId="23601" xr:uid="{00000000-0005-0000-0000-00002D5C0000}"/>
    <cellStyle name="Note 3 2 4 5 2 6" xfId="23602" xr:uid="{00000000-0005-0000-0000-00002E5C0000}"/>
    <cellStyle name="Note 3 2 4 5 2 7" xfId="23603" xr:uid="{00000000-0005-0000-0000-00002F5C0000}"/>
    <cellStyle name="Note 3 2 4 5 3" xfId="23604" xr:uid="{00000000-0005-0000-0000-0000305C0000}"/>
    <cellStyle name="Note 3 2 4 5 3 2" xfId="23605" xr:uid="{00000000-0005-0000-0000-0000315C0000}"/>
    <cellStyle name="Note 3 2 4 5 3 2 2" xfId="23606" xr:uid="{00000000-0005-0000-0000-0000325C0000}"/>
    <cellStyle name="Note 3 2 4 5 3 2 3" xfId="23607" xr:uid="{00000000-0005-0000-0000-0000335C0000}"/>
    <cellStyle name="Note 3 2 4 5 3 2 4" xfId="23608" xr:uid="{00000000-0005-0000-0000-0000345C0000}"/>
    <cellStyle name="Note 3 2 4 5 3 3" xfId="23609" xr:uid="{00000000-0005-0000-0000-0000355C0000}"/>
    <cellStyle name="Note 3 2 4 5 3 4" xfId="23610" xr:uid="{00000000-0005-0000-0000-0000365C0000}"/>
    <cellStyle name="Note 3 2 4 5 3 5" xfId="23611" xr:uid="{00000000-0005-0000-0000-0000375C0000}"/>
    <cellStyle name="Note 3 2 4 5 3 6" xfId="23612" xr:uid="{00000000-0005-0000-0000-0000385C0000}"/>
    <cellStyle name="Note 3 2 4 5 4" xfId="23613" xr:uid="{00000000-0005-0000-0000-0000395C0000}"/>
    <cellStyle name="Note 3 2 4 5 4 2" xfId="23614" xr:uid="{00000000-0005-0000-0000-00003A5C0000}"/>
    <cellStyle name="Note 3 2 4 5 4 2 2" xfId="23615" xr:uid="{00000000-0005-0000-0000-00003B5C0000}"/>
    <cellStyle name="Note 3 2 4 5 4 2 3" xfId="23616" xr:uid="{00000000-0005-0000-0000-00003C5C0000}"/>
    <cellStyle name="Note 3 2 4 5 4 2 4" xfId="23617" xr:uid="{00000000-0005-0000-0000-00003D5C0000}"/>
    <cellStyle name="Note 3 2 4 5 4 3" xfId="23618" xr:uid="{00000000-0005-0000-0000-00003E5C0000}"/>
    <cellStyle name="Note 3 2 4 5 4 4" xfId="23619" xr:uid="{00000000-0005-0000-0000-00003F5C0000}"/>
    <cellStyle name="Note 3 2 4 5 4 5" xfId="23620" xr:uid="{00000000-0005-0000-0000-0000405C0000}"/>
    <cellStyle name="Note 3 2 4 5 4 6" xfId="23621" xr:uid="{00000000-0005-0000-0000-0000415C0000}"/>
    <cellStyle name="Note 3 2 4 5 5" xfId="23622" xr:uid="{00000000-0005-0000-0000-0000425C0000}"/>
    <cellStyle name="Note 3 2 4 5 5 2" xfId="23623" xr:uid="{00000000-0005-0000-0000-0000435C0000}"/>
    <cellStyle name="Note 3 2 4 5 5 3" xfId="23624" xr:uid="{00000000-0005-0000-0000-0000445C0000}"/>
    <cellStyle name="Note 3 2 4 5 5 4" xfId="23625" xr:uid="{00000000-0005-0000-0000-0000455C0000}"/>
    <cellStyle name="Note 3 2 4 5 5 5" xfId="23626" xr:uid="{00000000-0005-0000-0000-0000465C0000}"/>
    <cellStyle name="Note 3 2 4 5 6" xfId="23627" xr:uid="{00000000-0005-0000-0000-0000475C0000}"/>
    <cellStyle name="Note 3 2 4 5 6 2" xfId="23628" xr:uid="{00000000-0005-0000-0000-0000485C0000}"/>
    <cellStyle name="Note 3 2 4 5 6 3" xfId="23629" xr:uid="{00000000-0005-0000-0000-0000495C0000}"/>
    <cellStyle name="Note 3 2 4 5 6 4" xfId="23630" xr:uid="{00000000-0005-0000-0000-00004A5C0000}"/>
    <cellStyle name="Note 3 2 4 5 7" xfId="23631" xr:uid="{00000000-0005-0000-0000-00004B5C0000}"/>
    <cellStyle name="Note 3 2 4 5 8" xfId="23632" xr:uid="{00000000-0005-0000-0000-00004C5C0000}"/>
    <cellStyle name="Note 3 2 4 5 9" xfId="23633" xr:uid="{00000000-0005-0000-0000-00004D5C0000}"/>
    <cellStyle name="Note 3 2 4 6" xfId="23634" xr:uid="{00000000-0005-0000-0000-00004E5C0000}"/>
    <cellStyle name="Note 3 2 4 6 2" xfId="23635" xr:uid="{00000000-0005-0000-0000-00004F5C0000}"/>
    <cellStyle name="Note 3 2 4 6 2 2" xfId="23636" xr:uid="{00000000-0005-0000-0000-0000505C0000}"/>
    <cellStyle name="Note 3 2 4 6 2 2 2" xfId="23637" xr:uid="{00000000-0005-0000-0000-0000515C0000}"/>
    <cellStyle name="Note 3 2 4 6 2 2 3" xfId="23638" xr:uid="{00000000-0005-0000-0000-0000525C0000}"/>
    <cellStyle name="Note 3 2 4 6 2 2 4" xfId="23639" xr:uid="{00000000-0005-0000-0000-0000535C0000}"/>
    <cellStyle name="Note 3 2 4 6 2 3" xfId="23640" xr:uid="{00000000-0005-0000-0000-0000545C0000}"/>
    <cellStyle name="Note 3 2 4 6 2 4" xfId="23641" xr:uid="{00000000-0005-0000-0000-0000555C0000}"/>
    <cellStyle name="Note 3 2 4 6 2 5" xfId="23642" xr:uid="{00000000-0005-0000-0000-0000565C0000}"/>
    <cellStyle name="Note 3 2 4 6 2 6" xfId="23643" xr:uid="{00000000-0005-0000-0000-0000575C0000}"/>
    <cellStyle name="Note 3 2 4 6 2 7" xfId="23644" xr:uid="{00000000-0005-0000-0000-0000585C0000}"/>
    <cellStyle name="Note 3 2 4 6 3" xfId="23645" xr:uid="{00000000-0005-0000-0000-0000595C0000}"/>
    <cellStyle name="Note 3 2 4 6 3 2" xfId="23646" xr:uid="{00000000-0005-0000-0000-00005A5C0000}"/>
    <cellStyle name="Note 3 2 4 6 3 2 2" xfId="23647" xr:uid="{00000000-0005-0000-0000-00005B5C0000}"/>
    <cellStyle name="Note 3 2 4 6 3 2 3" xfId="23648" xr:uid="{00000000-0005-0000-0000-00005C5C0000}"/>
    <cellStyle name="Note 3 2 4 6 3 2 4" xfId="23649" xr:uid="{00000000-0005-0000-0000-00005D5C0000}"/>
    <cellStyle name="Note 3 2 4 6 3 3" xfId="23650" xr:uid="{00000000-0005-0000-0000-00005E5C0000}"/>
    <cellStyle name="Note 3 2 4 6 3 4" xfId="23651" xr:uid="{00000000-0005-0000-0000-00005F5C0000}"/>
    <cellStyle name="Note 3 2 4 6 3 5" xfId="23652" xr:uid="{00000000-0005-0000-0000-0000605C0000}"/>
    <cellStyle name="Note 3 2 4 6 3 6" xfId="23653" xr:uid="{00000000-0005-0000-0000-0000615C0000}"/>
    <cellStyle name="Note 3 2 4 6 4" xfId="23654" xr:uid="{00000000-0005-0000-0000-0000625C0000}"/>
    <cellStyle name="Note 3 2 4 6 4 2" xfId="23655" xr:uid="{00000000-0005-0000-0000-0000635C0000}"/>
    <cellStyle name="Note 3 2 4 6 4 3" xfId="23656" xr:uid="{00000000-0005-0000-0000-0000645C0000}"/>
    <cellStyle name="Note 3 2 4 6 4 4" xfId="23657" xr:uid="{00000000-0005-0000-0000-0000655C0000}"/>
    <cellStyle name="Note 3 2 4 6 4 5" xfId="23658" xr:uid="{00000000-0005-0000-0000-0000665C0000}"/>
    <cellStyle name="Note 3 2 4 6 5" xfId="23659" xr:uid="{00000000-0005-0000-0000-0000675C0000}"/>
    <cellStyle name="Note 3 2 4 6 5 2" xfId="23660" xr:uid="{00000000-0005-0000-0000-0000685C0000}"/>
    <cellStyle name="Note 3 2 4 6 5 3" xfId="23661" xr:uid="{00000000-0005-0000-0000-0000695C0000}"/>
    <cellStyle name="Note 3 2 4 6 5 4" xfId="23662" xr:uid="{00000000-0005-0000-0000-00006A5C0000}"/>
    <cellStyle name="Note 3 2 4 6 6" xfId="23663" xr:uid="{00000000-0005-0000-0000-00006B5C0000}"/>
    <cellStyle name="Note 3 2 4 6 7" xfId="23664" xr:uid="{00000000-0005-0000-0000-00006C5C0000}"/>
    <cellStyle name="Note 3 2 4 6 8" xfId="23665" xr:uid="{00000000-0005-0000-0000-00006D5C0000}"/>
    <cellStyle name="Note 3 2 4 7" xfId="23666" xr:uid="{00000000-0005-0000-0000-00006E5C0000}"/>
    <cellStyle name="Note 3 2 4 7 2" xfId="23667" xr:uid="{00000000-0005-0000-0000-00006F5C0000}"/>
    <cellStyle name="Note 3 2 4 7 2 2" xfId="23668" xr:uid="{00000000-0005-0000-0000-0000705C0000}"/>
    <cellStyle name="Note 3 2 4 7 2 2 2" xfId="23669" xr:uid="{00000000-0005-0000-0000-0000715C0000}"/>
    <cellStyle name="Note 3 2 4 7 2 2 3" xfId="23670" xr:uid="{00000000-0005-0000-0000-0000725C0000}"/>
    <cellStyle name="Note 3 2 4 7 2 2 4" xfId="23671" xr:uid="{00000000-0005-0000-0000-0000735C0000}"/>
    <cellStyle name="Note 3 2 4 7 2 3" xfId="23672" xr:uid="{00000000-0005-0000-0000-0000745C0000}"/>
    <cellStyle name="Note 3 2 4 7 2 4" xfId="23673" xr:uid="{00000000-0005-0000-0000-0000755C0000}"/>
    <cellStyle name="Note 3 2 4 7 2 5" xfId="23674" xr:uid="{00000000-0005-0000-0000-0000765C0000}"/>
    <cellStyle name="Note 3 2 4 7 2 6" xfId="23675" xr:uid="{00000000-0005-0000-0000-0000775C0000}"/>
    <cellStyle name="Note 3 2 4 7 2 7" xfId="23676" xr:uid="{00000000-0005-0000-0000-0000785C0000}"/>
    <cellStyle name="Note 3 2 4 7 3" xfId="23677" xr:uid="{00000000-0005-0000-0000-0000795C0000}"/>
    <cellStyle name="Note 3 2 4 7 3 2" xfId="23678" xr:uid="{00000000-0005-0000-0000-00007A5C0000}"/>
    <cellStyle name="Note 3 2 4 7 3 3" xfId="23679" xr:uid="{00000000-0005-0000-0000-00007B5C0000}"/>
    <cellStyle name="Note 3 2 4 7 3 4" xfId="23680" xr:uid="{00000000-0005-0000-0000-00007C5C0000}"/>
    <cellStyle name="Note 3 2 4 7 4" xfId="23681" xr:uid="{00000000-0005-0000-0000-00007D5C0000}"/>
    <cellStyle name="Note 3 2 4 7 5" xfId="23682" xr:uid="{00000000-0005-0000-0000-00007E5C0000}"/>
    <cellStyle name="Note 3 2 4 7 6" xfId="23683" xr:uid="{00000000-0005-0000-0000-00007F5C0000}"/>
    <cellStyle name="Note 3 2 4 7 7" xfId="23684" xr:uid="{00000000-0005-0000-0000-0000805C0000}"/>
    <cellStyle name="Note 3 2 4 7 8" xfId="23685" xr:uid="{00000000-0005-0000-0000-0000815C0000}"/>
    <cellStyle name="Note 3 2 4 8" xfId="23686" xr:uid="{00000000-0005-0000-0000-0000825C0000}"/>
    <cellStyle name="Note 3 2 4 8 2" xfId="23687" xr:uid="{00000000-0005-0000-0000-0000835C0000}"/>
    <cellStyle name="Note 3 2 4 8 2 2" xfId="23688" xr:uid="{00000000-0005-0000-0000-0000845C0000}"/>
    <cellStyle name="Note 3 2 4 8 2 3" xfId="23689" xr:uid="{00000000-0005-0000-0000-0000855C0000}"/>
    <cellStyle name="Note 3 2 4 8 2 4" xfId="23690" xr:uid="{00000000-0005-0000-0000-0000865C0000}"/>
    <cellStyle name="Note 3 2 4 8 3" xfId="23691" xr:uid="{00000000-0005-0000-0000-0000875C0000}"/>
    <cellStyle name="Note 3 2 4 8 4" xfId="23692" xr:uid="{00000000-0005-0000-0000-0000885C0000}"/>
    <cellStyle name="Note 3 2 4 8 5" xfId="23693" xr:uid="{00000000-0005-0000-0000-0000895C0000}"/>
    <cellStyle name="Note 3 2 4 8 6" xfId="23694" xr:uid="{00000000-0005-0000-0000-00008A5C0000}"/>
    <cellStyle name="Note 3 2 4 8 7" xfId="23695" xr:uid="{00000000-0005-0000-0000-00008B5C0000}"/>
    <cellStyle name="Note 3 2 4 9" xfId="23696" xr:uid="{00000000-0005-0000-0000-00008C5C0000}"/>
    <cellStyle name="Note 3 2 4 9 2" xfId="23697" xr:uid="{00000000-0005-0000-0000-00008D5C0000}"/>
    <cellStyle name="Note 3 2 4 9 2 2" xfId="23698" xr:uid="{00000000-0005-0000-0000-00008E5C0000}"/>
    <cellStyle name="Note 3 2 4 9 2 3" xfId="23699" xr:uid="{00000000-0005-0000-0000-00008F5C0000}"/>
    <cellStyle name="Note 3 2 4 9 2 4" xfId="23700" xr:uid="{00000000-0005-0000-0000-0000905C0000}"/>
    <cellStyle name="Note 3 2 4 9 3" xfId="23701" xr:uid="{00000000-0005-0000-0000-0000915C0000}"/>
    <cellStyle name="Note 3 2 4 9 4" xfId="23702" xr:uid="{00000000-0005-0000-0000-0000925C0000}"/>
    <cellStyle name="Note 3 2 4 9 5" xfId="23703" xr:uid="{00000000-0005-0000-0000-0000935C0000}"/>
    <cellStyle name="Note 3 2 4 9 6" xfId="23704" xr:uid="{00000000-0005-0000-0000-0000945C0000}"/>
    <cellStyle name="Note 3 2 5" xfId="23705" xr:uid="{00000000-0005-0000-0000-0000955C0000}"/>
    <cellStyle name="Note 3 2 5 2" xfId="23706" xr:uid="{00000000-0005-0000-0000-0000965C0000}"/>
    <cellStyle name="Note 3 2 5 2 2" xfId="23707" xr:uid="{00000000-0005-0000-0000-0000975C0000}"/>
    <cellStyle name="Note 3 2 5 2 3" xfId="23708" xr:uid="{00000000-0005-0000-0000-0000985C0000}"/>
    <cellStyle name="Note 3 2 5 2 4" xfId="23709" xr:uid="{00000000-0005-0000-0000-0000995C0000}"/>
    <cellStyle name="Note 3 2 5 3" xfId="23710" xr:uid="{00000000-0005-0000-0000-00009A5C0000}"/>
    <cellStyle name="Note 3 2 5 4" xfId="23711" xr:uid="{00000000-0005-0000-0000-00009B5C0000}"/>
    <cellStyle name="Note 3 2 5 5" xfId="23712" xr:uid="{00000000-0005-0000-0000-00009C5C0000}"/>
    <cellStyle name="Note 3 2 5 6" xfId="23713" xr:uid="{00000000-0005-0000-0000-00009D5C0000}"/>
    <cellStyle name="Note 3 2 5 7" xfId="23714" xr:uid="{00000000-0005-0000-0000-00009E5C0000}"/>
    <cellStyle name="Note 3 2 6" xfId="23715" xr:uid="{00000000-0005-0000-0000-00009F5C0000}"/>
    <cellStyle name="Note 3 2 6 2" xfId="23716" xr:uid="{00000000-0005-0000-0000-0000A05C0000}"/>
    <cellStyle name="Note 3 2 6 3" xfId="23717" xr:uid="{00000000-0005-0000-0000-0000A15C0000}"/>
    <cellStyle name="Note 3 2 6 4" xfId="23718" xr:uid="{00000000-0005-0000-0000-0000A25C0000}"/>
    <cellStyle name="Note 3 2 7" xfId="23719" xr:uid="{00000000-0005-0000-0000-0000A35C0000}"/>
    <cellStyle name="Note 3 2 8" xfId="23720" xr:uid="{00000000-0005-0000-0000-0000A45C0000}"/>
    <cellStyle name="Note 3 3" xfId="23721" xr:uid="{00000000-0005-0000-0000-0000A55C0000}"/>
    <cellStyle name="Note 3 3 2" xfId="23722" xr:uid="{00000000-0005-0000-0000-0000A65C0000}"/>
    <cellStyle name="Note 3 3 2 10" xfId="23723" xr:uid="{00000000-0005-0000-0000-0000A75C0000}"/>
    <cellStyle name="Note 3 3 2 10 2" xfId="23724" xr:uid="{00000000-0005-0000-0000-0000A85C0000}"/>
    <cellStyle name="Note 3 3 2 10 3" xfId="23725" xr:uid="{00000000-0005-0000-0000-0000A95C0000}"/>
    <cellStyle name="Note 3 3 2 10 4" xfId="23726" xr:uid="{00000000-0005-0000-0000-0000AA5C0000}"/>
    <cellStyle name="Note 3 3 2 10 5" xfId="23727" xr:uid="{00000000-0005-0000-0000-0000AB5C0000}"/>
    <cellStyle name="Note 3 3 2 11" xfId="23728" xr:uid="{00000000-0005-0000-0000-0000AC5C0000}"/>
    <cellStyle name="Note 3 3 2 11 2" xfId="23729" xr:uid="{00000000-0005-0000-0000-0000AD5C0000}"/>
    <cellStyle name="Note 3 3 2 11 3" xfId="23730" xr:uid="{00000000-0005-0000-0000-0000AE5C0000}"/>
    <cellStyle name="Note 3 3 2 11 4" xfId="23731" xr:uid="{00000000-0005-0000-0000-0000AF5C0000}"/>
    <cellStyle name="Note 3 3 2 12" xfId="23732" xr:uid="{00000000-0005-0000-0000-0000B05C0000}"/>
    <cellStyle name="Note 3 3 2 13" xfId="23733" xr:uid="{00000000-0005-0000-0000-0000B15C0000}"/>
    <cellStyle name="Note 3 3 2 14" xfId="23734" xr:uid="{00000000-0005-0000-0000-0000B25C0000}"/>
    <cellStyle name="Note 3 3 2 2" xfId="23735" xr:uid="{00000000-0005-0000-0000-0000B35C0000}"/>
    <cellStyle name="Note 3 3 2 2 2" xfId="23736" xr:uid="{00000000-0005-0000-0000-0000B45C0000}"/>
    <cellStyle name="Note 3 3 2 2 2 2" xfId="23737" xr:uid="{00000000-0005-0000-0000-0000B55C0000}"/>
    <cellStyle name="Note 3 3 2 2 2 2 2" xfId="23738" xr:uid="{00000000-0005-0000-0000-0000B65C0000}"/>
    <cellStyle name="Note 3 3 2 2 2 2 2 2" xfId="23739" xr:uid="{00000000-0005-0000-0000-0000B75C0000}"/>
    <cellStyle name="Note 3 3 2 2 2 2 2 3" xfId="23740" xr:uid="{00000000-0005-0000-0000-0000B85C0000}"/>
    <cellStyle name="Note 3 3 2 2 2 2 2 4" xfId="23741" xr:uid="{00000000-0005-0000-0000-0000B95C0000}"/>
    <cellStyle name="Note 3 3 2 2 2 2 3" xfId="23742" xr:uid="{00000000-0005-0000-0000-0000BA5C0000}"/>
    <cellStyle name="Note 3 3 2 2 2 2 4" xfId="23743" xr:uid="{00000000-0005-0000-0000-0000BB5C0000}"/>
    <cellStyle name="Note 3 3 2 2 2 2 5" xfId="23744" xr:uid="{00000000-0005-0000-0000-0000BC5C0000}"/>
    <cellStyle name="Note 3 3 2 2 2 2 6" xfId="23745" xr:uid="{00000000-0005-0000-0000-0000BD5C0000}"/>
    <cellStyle name="Note 3 3 2 2 2 2 7" xfId="23746" xr:uid="{00000000-0005-0000-0000-0000BE5C0000}"/>
    <cellStyle name="Note 3 3 2 2 2 3" xfId="23747" xr:uid="{00000000-0005-0000-0000-0000BF5C0000}"/>
    <cellStyle name="Note 3 3 2 2 2 3 2" xfId="23748" xr:uid="{00000000-0005-0000-0000-0000C05C0000}"/>
    <cellStyle name="Note 3 3 2 2 2 3 3" xfId="23749" xr:uid="{00000000-0005-0000-0000-0000C15C0000}"/>
    <cellStyle name="Note 3 3 2 2 2 3 4" xfId="23750" xr:uid="{00000000-0005-0000-0000-0000C25C0000}"/>
    <cellStyle name="Note 3 3 2 2 2 4" xfId="23751" xr:uid="{00000000-0005-0000-0000-0000C35C0000}"/>
    <cellStyle name="Note 3 3 2 2 2 5" xfId="23752" xr:uid="{00000000-0005-0000-0000-0000C45C0000}"/>
    <cellStyle name="Note 3 3 2 2 2 6" xfId="23753" xr:uid="{00000000-0005-0000-0000-0000C55C0000}"/>
    <cellStyle name="Note 3 3 2 2 2 7" xfId="23754" xr:uid="{00000000-0005-0000-0000-0000C65C0000}"/>
    <cellStyle name="Note 3 3 2 2 2 8" xfId="23755" xr:uid="{00000000-0005-0000-0000-0000C75C0000}"/>
    <cellStyle name="Note 3 3 2 2 3" xfId="23756" xr:uid="{00000000-0005-0000-0000-0000C85C0000}"/>
    <cellStyle name="Note 3 3 2 2 3 2" xfId="23757" xr:uid="{00000000-0005-0000-0000-0000C95C0000}"/>
    <cellStyle name="Note 3 3 2 2 3 2 2" xfId="23758" xr:uid="{00000000-0005-0000-0000-0000CA5C0000}"/>
    <cellStyle name="Note 3 3 2 2 3 2 3" xfId="23759" xr:uid="{00000000-0005-0000-0000-0000CB5C0000}"/>
    <cellStyle name="Note 3 3 2 2 3 2 4" xfId="23760" xr:uid="{00000000-0005-0000-0000-0000CC5C0000}"/>
    <cellStyle name="Note 3 3 2 2 3 3" xfId="23761" xr:uid="{00000000-0005-0000-0000-0000CD5C0000}"/>
    <cellStyle name="Note 3 3 2 2 3 4" xfId="23762" xr:uid="{00000000-0005-0000-0000-0000CE5C0000}"/>
    <cellStyle name="Note 3 3 2 2 3 5" xfId="23763" xr:uid="{00000000-0005-0000-0000-0000CF5C0000}"/>
    <cellStyle name="Note 3 3 2 2 3 6" xfId="23764" xr:uid="{00000000-0005-0000-0000-0000D05C0000}"/>
    <cellStyle name="Note 3 3 2 2 3 7" xfId="23765" xr:uid="{00000000-0005-0000-0000-0000D15C0000}"/>
    <cellStyle name="Note 3 3 2 2 4" xfId="23766" xr:uid="{00000000-0005-0000-0000-0000D25C0000}"/>
    <cellStyle name="Note 3 3 2 2 4 2" xfId="23767" xr:uid="{00000000-0005-0000-0000-0000D35C0000}"/>
    <cellStyle name="Note 3 3 2 2 4 2 2" xfId="23768" xr:uid="{00000000-0005-0000-0000-0000D45C0000}"/>
    <cellStyle name="Note 3 3 2 2 4 2 3" xfId="23769" xr:uid="{00000000-0005-0000-0000-0000D55C0000}"/>
    <cellStyle name="Note 3 3 2 2 4 2 4" xfId="23770" xr:uid="{00000000-0005-0000-0000-0000D65C0000}"/>
    <cellStyle name="Note 3 3 2 2 4 3" xfId="23771" xr:uid="{00000000-0005-0000-0000-0000D75C0000}"/>
    <cellStyle name="Note 3 3 2 2 4 4" xfId="23772" xr:uid="{00000000-0005-0000-0000-0000D85C0000}"/>
    <cellStyle name="Note 3 3 2 2 4 5" xfId="23773" xr:uid="{00000000-0005-0000-0000-0000D95C0000}"/>
    <cellStyle name="Note 3 3 2 2 4 6" xfId="23774" xr:uid="{00000000-0005-0000-0000-0000DA5C0000}"/>
    <cellStyle name="Note 3 3 2 2 5" xfId="23775" xr:uid="{00000000-0005-0000-0000-0000DB5C0000}"/>
    <cellStyle name="Note 3 3 2 2 5 2" xfId="23776" xr:uid="{00000000-0005-0000-0000-0000DC5C0000}"/>
    <cellStyle name="Note 3 3 2 2 5 3" xfId="23777" xr:uid="{00000000-0005-0000-0000-0000DD5C0000}"/>
    <cellStyle name="Note 3 3 2 2 5 4" xfId="23778" xr:uid="{00000000-0005-0000-0000-0000DE5C0000}"/>
    <cellStyle name="Note 3 3 2 2 5 5" xfId="23779" xr:uid="{00000000-0005-0000-0000-0000DF5C0000}"/>
    <cellStyle name="Note 3 3 2 2 6" xfId="23780" xr:uid="{00000000-0005-0000-0000-0000E05C0000}"/>
    <cellStyle name="Note 3 3 2 2 6 2" xfId="23781" xr:uid="{00000000-0005-0000-0000-0000E15C0000}"/>
    <cellStyle name="Note 3 3 2 2 6 3" xfId="23782" xr:uid="{00000000-0005-0000-0000-0000E25C0000}"/>
    <cellStyle name="Note 3 3 2 2 6 4" xfId="23783" xr:uid="{00000000-0005-0000-0000-0000E35C0000}"/>
    <cellStyle name="Note 3 3 2 2 7" xfId="23784" xr:uid="{00000000-0005-0000-0000-0000E45C0000}"/>
    <cellStyle name="Note 3 3 2 2 8" xfId="23785" xr:uid="{00000000-0005-0000-0000-0000E55C0000}"/>
    <cellStyle name="Note 3 3 2 2 9" xfId="23786" xr:uid="{00000000-0005-0000-0000-0000E65C0000}"/>
    <cellStyle name="Note 3 3 2 3" xfId="23787" xr:uid="{00000000-0005-0000-0000-0000E75C0000}"/>
    <cellStyle name="Note 3 3 2 3 2" xfId="23788" xr:uid="{00000000-0005-0000-0000-0000E85C0000}"/>
    <cellStyle name="Note 3 3 2 3 2 2" xfId="23789" xr:uid="{00000000-0005-0000-0000-0000E95C0000}"/>
    <cellStyle name="Note 3 3 2 3 2 2 2" xfId="23790" xr:uid="{00000000-0005-0000-0000-0000EA5C0000}"/>
    <cellStyle name="Note 3 3 2 3 2 2 3" xfId="23791" xr:uid="{00000000-0005-0000-0000-0000EB5C0000}"/>
    <cellStyle name="Note 3 3 2 3 2 2 4" xfId="23792" xr:uid="{00000000-0005-0000-0000-0000EC5C0000}"/>
    <cellStyle name="Note 3 3 2 3 2 3" xfId="23793" xr:uid="{00000000-0005-0000-0000-0000ED5C0000}"/>
    <cellStyle name="Note 3 3 2 3 2 4" xfId="23794" xr:uid="{00000000-0005-0000-0000-0000EE5C0000}"/>
    <cellStyle name="Note 3 3 2 3 2 5" xfId="23795" xr:uid="{00000000-0005-0000-0000-0000EF5C0000}"/>
    <cellStyle name="Note 3 3 2 3 2 6" xfId="23796" xr:uid="{00000000-0005-0000-0000-0000F05C0000}"/>
    <cellStyle name="Note 3 3 2 3 2 7" xfId="23797" xr:uid="{00000000-0005-0000-0000-0000F15C0000}"/>
    <cellStyle name="Note 3 3 2 3 3" xfId="23798" xr:uid="{00000000-0005-0000-0000-0000F25C0000}"/>
    <cellStyle name="Note 3 3 2 3 3 2" xfId="23799" xr:uid="{00000000-0005-0000-0000-0000F35C0000}"/>
    <cellStyle name="Note 3 3 2 3 3 2 2" xfId="23800" xr:uid="{00000000-0005-0000-0000-0000F45C0000}"/>
    <cellStyle name="Note 3 3 2 3 3 2 3" xfId="23801" xr:uid="{00000000-0005-0000-0000-0000F55C0000}"/>
    <cellStyle name="Note 3 3 2 3 3 2 4" xfId="23802" xr:uid="{00000000-0005-0000-0000-0000F65C0000}"/>
    <cellStyle name="Note 3 3 2 3 3 3" xfId="23803" xr:uid="{00000000-0005-0000-0000-0000F75C0000}"/>
    <cellStyle name="Note 3 3 2 3 3 4" xfId="23804" xr:uid="{00000000-0005-0000-0000-0000F85C0000}"/>
    <cellStyle name="Note 3 3 2 3 3 5" xfId="23805" xr:uid="{00000000-0005-0000-0000-0000F95C0000}"/>
    <cellStyle name="Note 3 3 2 3 3 6" xfId="23806" xr:uid="{00000000-0005-0000-0000-0000FA5C0000}"/>
    <cellStyle name="Note 3 3 2 3 4" xfId="23807" xr:uid="{00000000-0005-0000-0000-0000FB5C0000}"/>
    <cellStyle name="Note 3 3 2 3 4 2" xfId="23808" xr:uid="{00000000-0005-0000-0000-0000FC5C0000}"/>
    <cellStyle name="Note 3 3 2 3 4 3" xfId="23809" xr:uid="{00000000-0005-0000-0000-0000FD5C0000}"/>
    <cellStyle name="Note 3 3 2 3 4 4" xfId="23810" xr:uid="{00000000-0005-0000-0000-0000FE5C0000}"/>
    <cellStyle name="Note 3 3 2 3 4 5" xfId="23811" xr:uid="{00000000-0005-0000-0000-0000FF5C0000}"/>
    <cellStyle name="Note 3 3 2 3 5" xfId="23812" xr:uid="{00000000-0005-0000-0000-0000005D0000}"/>
    <cellStyle name="Note 3 3 2 3 5 2" xfId="23813" xr:uid="{00000000-0005-0000-0000-0000015D0000}"/>
    <cellStyle name="Note 3 3 2 3 5 3" xfId="23814" xr:uid="{00000000-0005-0000-0000-0000025D0000}"/>
    <cellStyle name="Note 3 3 2 3 5 4" xfId="23815" xr:uid="{00000000-0005-0000-0000-0000035D0000}"/>
    <cellStyle name="Note 3 3 2 3 6" xfId="23816" xr:uid="{00000000-0005-0000-0000-0000045D0000}"/>
    <cellStyle name="Note 3 3 2 3 7" xfId="23817" xr:uid="{00000000-0005-0000-0000-0000055D0000}"/>
    <cellStyle name="Note 3 3 2 3 8" xfId="23818" xr:uid="{00000000-0005-0000-0000-0000065D0000}"/>
    <cellStyle name="Note 3 3 2 4" xfId="23819" xr:uid="{00000000-0005-0000-0000-0000075D0000}"/>
    <cellStyle name="Note 3 3 2 4 2" xfId="23820" xr:uid="{00000000-0005-0000-0000-0000085D0000}"/>
    <cellStyle name="Note 3 3 2 4 2 2" xfId="23821" xr:uid="{00000000-0005-0000-0000-0000095D0000}"/>
    <cellStyle name="Note 3 3 2 4 2 2 2" xfId="23822" xr:uid="{00000000-0005-0000-0000-00000A5D0000}"/>
    <cellStyle name="Note 3 3 2 4 2 2 3" xfId="23823" xr:uid="{00000000-0005-0000-0000-00000B5D0000}"/>
    <cellStyle name="Note 3 3 2 4 2 2 4" xfId="23824" xr:uid="{00000000-0005-0000-0000-00000C5D0000}"/>
    <cellStyle name="Note 3 3 2 4 2 3" xfId="23825" xr:uid="{00000000-0005-0000-0000-00000D5D0000}"/>
    <cellStyle name="Note 3 3 2 4 2 4" xfId="23826" xr:uid="{00000000-0005-0000-0000-00000E5D0000}"/>
    <cellStyle name="Note 3 3 2 4 2 5" xfId="23827" xr:uid="{00000000-0005-0000-0000-00000F5D0000}"/>
    <cellStyle name="Note 3 3 2 4 2 6" xfId="23828" xr:uid="{00000000-0005-0000-0000-0000105D0000}"/>
    <cellStyle name="Note 3 3 2 4 2 7" xfId="23829" xr:uid="{00000000-0005-0000-0000-0000115D0000}"/>
    <cellStyle name="Note 3 3 2 4 3" xfId="23830" xr:uid="{00000000-0005-0000-0000-0000125D0000}"/>
    <cellStyle name="Note 3 3 2 4 3 2" xfId="23831" xr:uid="{00000000-0005-0000-0000-0000135D0000}"/>
    <cellStyle name="Note 3 3 2 4 3 2 2" xfId="23832" xr:uid="{00000000-0005-0000-0000-0000145D0000}"/>
    <cellStyle name="Note 3 3 2 4 3 2 3" xfId="23833" xr:uid="{00000000-0005-0000-0000-0000155D0000}"/>
    <cellStyle name="Note 3 3 2 4 3 2 4" xfId="23834" xr:uid="{00000000-0005-0000-0000-0000165D0000}"/>
    <cellStyle name="Note 3 3 2 4 3 3" xfId="23835" xr:uid="{00000000-0005-0000-0000-0000175D0000}"/>
    <cellStyle name="Note 3 3 2 4 3 4" xfId="23836" xr:uid="{00000000-0005-0000-0000-0000185D0000}"/>
    <cellStyle name="Note 3 3 2 4 3 5" xfId="23837" xr:uid="{00000000-0005-0000-0000-0000195D0000}"/>
    <cellStyle name="Note 3 3 2 4 3 6" xfId="23838" xr:uid="{00000000-0005-0000-0000-00001A5D0000}"/>
    <cellStyle name="Note 3 3 2 4 4" xfId="23839" xr:uid="{00000000-0005-0000-0000-00001B5D0000}"/>
    <cellStyle name="Note 3 3 2 4 4 2" xfId="23840" xr:uid="{00000000-0005-0000-0000-00001C5D0000}"/>
    <cellStyle name="Note 3 3 2 4 4 3" xfId="23841" xr:uid="{00000000-0005-0000-0000-00001D5D0000}"/>
    <cellStyle name="Note 3 3 2 4 4 4" xfId="23842" xr:uid="{00000000-0005-0000-0000-00001E5D0000}"/>
    <cellStyle name="Note 3 3 2 4 4 5" xfId="23843" xr:uid="{00000000-0005-0000-0000-00001F5D0000}"/>
    <cellStyle name="Note 3 3 2 4 5" xfId="23844" xr:uid="{00000000-0005-0000-0000-0000205D0000}"/>
    <cellStyle name="Note 3 3 2 4 5 2" xfId="23845" xr:uid="{00000000-0005-0000-0000-0000215D0000}"/>
    <cellStyle name="Note 3 3 2 4 5 3" xfId="23846" xr:uid="{00000000-0005-0000-0000-0000225D0000}"/>
    <cellStyle name="Note 3 3 2 4 5 4" xfId="23847" xr:uid="{00000000-0005-0000-0000-0000235D0000}"/>
    <cellStyle name="Note 3 3 2 4 6" xfId="23848" xr:uid="{00000000-0005-0000-0000-0000245D0000}"/>
    <cellStyle name="Note 3 3 2 4 7" xfId="23849" xr:uid="{00000000-0005-0000-0000-0000255D0000}"/>
    <cellStyle name="Note 3 3 2 4 8" xfId="23850" xr:uid="{00000000-0005-0000-0000-0000265D0000}"/>
    <cellStyle name="Note 3 3 2 5" xfId="23851" xr:uid="{00000000-0005-0000-0000-0000275D0000}"/>
    <cellStyle name="Note 3 3 2 5 10" xfId="23852" xr:uid="{00000000-0005-0000-0000-0000285D0000}"/>
    <cellStyle name="Note 3 3 2 5 2" xfId="23853" xr:uid="{00000000-0005-0000-0000-0000295D0000}"/>
    <cellStyle name="Note 3 3 2 5 2 2" xfId="23854" xr:uid="{00000000-0005-0000-0000-00002A5D0000}"/>
    <cellStyle name="Note 3 3 2 5 2 2 2" xfId="23855" xr:uid="{00000000-0005-0000-0000-00002B5D0000}"/>
    <cellStyle name="Note 3 3 2 5 2 2 3" xfId="23856" xr:uid="{00000000-0005-0000-0000-00002C5D0000}"/>
    <cellStyle name="Note 3 3 2 5 2 2 4" xfId="23857" xr:uid="{00000000-0005-0000-0000-00002D5D0000}"/>
    <cellStyle name="Note 3 3 2 5 2 3" xfId="23858" xr:uid="{00000000-0005-0000-0000-00002E5D0000}"/>
    <cellStyle name="Note 3 3 2 5 2 4" xfId="23859" xr:uid="{00000000-0005-0000-0000-00002F5D0000}"/>
    <cellStyle name="Note 3 3 2 5 2 5" xfId="23860" xr:uid="{00000000-0005-0000-0000-0000305D0000}"/>
    <cellStyle name="Note 3 3 2 5 2 6" xfId="23861" xr:uid="{00000000-0005-0000-0000-0000315D0000}"/>
    <cellStyle name="Note 3 3 2 5 2 7" xfId="23862" xr:uid="{00000000-0005-0000-0000-0000325D0000}"/>
    <cellStyle name="Note 3 3 2 5 3" xfId="23863" xr:uid="{00000000-0005-0000-0000-0000335D0000}"/>
    <cellStyle name="Note 3 3 2 5 3 2" xfId="23864" xr:uid="{00000000-0005-0000-0000-0000345D0000}"/>
    <cellStyle name="Note 3 3 2 5 3 2 2" xfId="23865" xr:uid="{00000000-0005-0000-0000-0000355D0000}"/>
    <cellStyle name="Note 3 3 2 5 3 2 3" xfId="23866" xr:uid="{00000000-0005-0000-0000-0000365D0000}"/>
    <cellStyle name="Note 3 3 2 5 3 2 4" xfId="23867" xr:uid="{00000000-0005-0000-0000-0000375D0000}"/>
    <cellStyle name="Note 3 3 2 5 3 3" xfId="23868" xr:uid="{00000000-0005-0000-0000-0000385D0000}"/>
    <cellStyle name="Note 3 3 2 5 3 4" xfId="23869" xr:uid="{00000000-0005-0000-0000-0000395D0000}"/>
    <cellStyle name="Note 3 3 2 5 3 5" xfId="23870" xr:uid="{00000000-0005-0000-0000-00003A5D0000}"/>
    <cellStyle name="Note 3 3 2 5 3 6" xfId="23871" xr:uid="{00000000-0005-0000-0000-00003B5D0000}"/>
    <cellStyle name="Note 3 3 2 5 4" xfId="23872" xr:uid="{00000000-0005-0000-0000-00003C5D0000}"/>
    <cellStyle name="Note 3 3 2 5 4 2" xfId="23873" xr:uid="{00000000-0005-0000-0000-00003D5D0000}"/>
    <cellStyle name="Note 3 3 2 5 4 2 2" xfId="23874" xr:uid="{00000000-0005-0000-0000-00003E5D0000}"/>
    <cellStyle name="Note 3 3 2 5 4 2 3" xfId="23875" xr:uid="{00000000-0005-0000-0000-00003F5D0000}"/>
    <cellStyle name="Note 3 3 2 5 4 2 4" xfId="23876" xr:uid="{00000000-0005-0000-0000-0000405D0000}"/>
    <cellStyle name="Note 3 3 2 5 4 3" xfId="23877" xr:uid="{00000000-0005-0000-0000-0000415D0000}"/>
    <cellStyle name="Note 3 3 2 5 4 4" xfId="23878" xr:uid="{00000000-0005-0000-0000-0000425D0000}"/>
    <cellStyle name="Note 3 3 2 5 4 5" xfId="23879" xr:uid="{00000000-0005-0000-0000-0000435D0000}"/>
    <cellStyle name="Note 3 3 2 5 4 6" xfId="23880" xr:uid="{00000000-0005-0000-0000-0000445D0000}"/>
    <cellStyle name="Note 3 3 2 5 5" xfId="23881" xr:uid="{00000000-0005-0000-0000-0000455D0000}"/>
    <cellStyle name="Note 3 3 2 5 5 2" xfId="23882" xr:uid="{00000000-0005-0000-0000-0000465D0000}"/>
    <cellStyle name="Note 3 3 2 5 5 3" xfId="23883" xr:uid="{00000000-0005-0000-0000-0000475D0000}"/>
    <cellStyle name="Note 3 3 2 5 5 4" xfId="23884" xr:uid="{00000000-0005-0000-0000-0000485D0000}"/>
    <cellStyle name="Note 3 3 2 5 5 5" xfId="23885" xr:uid="{00000000-0005-0000-0000-0000495D0000}"/>
    <cellStyle name="Note 3 3 2 5 6" xfId="23886" xr:uid="{00000000-0005-0000-0000-00004A5D0000}"/>
    <cellStyle name="Note 3 3 2 5 6 2" xfId="23887" xr:uid="{00000000-0005-0000-0000-00004B5D0000}"/>
    <cellStyle name="Note 3 3 2 5 6 3" xfId="23888" xr:uid="{00000000-0005-0000-0000-00004C5D0000}"/>
    <cellStyle name="Note 3 3 2 5 6 4" xfId="23889" xr:uid="{00000000-0005-0000-0000-00004D5D0000}"/>
    <cellStyle name="Note 3 3 2 5 7" xfId="23890" xr:uid="{00000000-0005-0000-0000-00004E5D0000}"/>
    <cellStyle name="Note 3 3 2 5 8" xfId="23891" xr:uid="{00000000-0005-0000-0000-00004F5D0000}"/>
    <cellStyle name="Note 3 3 2 5 9" xfId="23892" xr:uid="{00000000-0005-0000-0000-0000505D0000}"/>
    <cellStyle name="Note 3 3 2 6" xfId="23893" xr:uid="{00000000-0005-0000-0000-0000515D0000}"/>
    <cellStyle name="Note 3 3 2 6 2" xfId="23894" xr:uid="{00000000-0005-0000-0000-0000525D0000}"/>
    <cellStyle name="Note 3 3 2 6 2 2" xfId="23895" xr:uid="{00000000-0005-0000-0000-0000535D0000}"/>
    <cellStyle name="Note 3 3 2 6 2 2 2" xfId="23896" xr:uid="{00000000-0005-0000-0000-0000545D0000}"/>
    <cellStyle name="Note 3 3 2 6 2 2 3" xfId="23897" xr:uid="{00000000-0005-0000-0000-0000555D0000}"/>
    <cellStyle name="Note 3 3 2 6 2 2 4" xfId="23898" xr:uid="{00000000-0005-0000-0000-0000565D0000}"/>
    <cellStyle name="Note 3 3 2 6 2 3" xfId="23899" xr:uid="{00000000-0005-0000-0000-0000575D0000}"/>
    <cellStyle name="Note 3 3 2 6 2 4" xfId="23900" xr:uid="{00000000-0005-0000-0000-0000585D0000}"/>
    <cellStyle name="Note 3 3 2 6 2 5" xfId="23901" xr:uid="{00000000-0005-0000-0000-0000595D0000}"/>
    <cellStyle name="Note 3 3 2 6 2 6" xfId="23902" xr:uid="{00000000-0005-0000-0000-00005A5D0000}"/>
    <cellStyle name="Note 3 3 2 6 2 7" xfId="23903" xr:uid="{00000000-0005-0000-0000-00005B5D0000}"/>
    <cellStyle name="Note 3 3 2 6 3" xfId="23904" xr:uid="{00000000-0005-0000-0000-00005C5D0000}"/>
    <cellStyle name="Note 3 3 2 6 3 2" xfId="23905" xr:uid="{00000000-0005-0000-0000-00005D5D0000}"/>
    <cellStyle name="Note 3 3 2 6 3 2 2" xfId="23906" xr:uid="{00000000-0005-0000-0000-00005E5D0000}"/>
    <cellStyle name="Note 3 3 2 6 3 2 3" xfId="23907" xr:uid="{00000000-0005-0000-0000-00005F5D0000}"/>
    <cellStyle name="Note 3 3 2 6 3 2 4" xfId="23908" xr:uid="{00000000-0005-0000-0000-0000605D0000}"/>
    <cellStyle name="Note 3 3 2 6 3 3" xfId="23909" xr:uid="{00000000-0005-0000-0000-0000615D0000}"/>
    <cellStyle name="Note 3 3 2 6 3 4" xfId="23910" xr:uid="{00000000-0005-0000-0000-0000625D0000}"/>
    <cellStyle name="Note 3 3 2 6 3 5" xfId="23911" xr:uid="{00000000-0005-0000-0000-0000635D0000}"/>
    <cellStyle name="Note 3 3 2 6 3 6" xfId="23912" xr:uid="{00000000-0005-0000-0000-0000645D0000}"/>
    <cellStyle name="Note 3 3 2 6 4" xfId="23913" xr:uid="{00000000-0005-0000-0000-0000655D0000}"/>
    <cellStyle name="Note 3 3 2 6 4 2" xfId="23914" xr:uid="{00000000-0005-0000-0000-0000665D0000}"/>
    <cellStyle name="Note 3 3 2 6 4 3" xfId="23915" xr:uid="{00000000-0005-0000-0000-0000675D0000}"/>
    <cellStyle name="Note 3 3 2 6 4 4" xfId="23916" xr:uid="{00000000-0005-0000-0000-0000685D0000}"/>
    <cellStyle name="Note 3 3 2 6 4 5" xfId="23917" xr:uid="{00000000-0005-0000-0000-0000695D0000}"/>
    <cellStyle name="Note 3 3 2 6 5" xfId="23918" xr:uid="{00000000-0005-0000-0000-00006A5D0000}"/>
    <cellStyle name="Note 3 3 2 6 5 2" xfId="23919" xr:uid="{00000000-0005-0000-0000-00006B5D0000}"/>
    <cellStyle name="Note 3 3 2 6 5 3" xfId="23920" xr:uid="{00000000-0005-0000-0000-00006C5D0000}"/>
    <cellStyle name="Note 3 3 2 6 5 4" xfId="23921" xr:uid="{00000000-0005-0000-0000-00006D5D0000}"/>
    <cellStyle name="Note 3 3 2 6 6" xfId="23922" xr:uid="{00000000-0005-0000-0000-00006E5D0000}"/>
    <cellStyle name="Note 3 3 2 6 7" xfId="23923" xr:uid="{00000000-0005-0000-0000-00006F5D0000}"/>
    <cellStyle name="Note 3 3 2 6 8" xfId="23924" xr:uid="{00000000-0005-0000-0000-0000705D0000}"/>
    <cellStyle name="Note 3 3 2 7" xfId="23925" xr:uid="{00000000-0005-0000-0000-0000715D0000}"/>
    <cellStyle name="Note 3 3 2 7 2" xfId="23926" xr:uid="{00000000-0005-0000-0000-0000725D0000}"/>
    <cellStyle name="Note 3 3 2 7 2 2" xfId="23927" xr:uid="{00000000-0005-0000-0000-0000735D0000}"/>
    <cellStyle name="Note 3 3 2 7 2 2 2" xfId="23928" xr:uid="{00000000-0005-0000-0000-0000745D0000}"/>
    <cellStyle name="Note 3 3 2 7 2 2 3" xfId="23929" xr:uid="{00000000-0005-0000-0000-0000755D0000}"/>
    <cellStyle name="Note 3 3 2 7 2 2 4" xfId="23930" xr:uid="{00000000-0005-0000-0000-0000765D0000}"/>
    <cellStyle name="Note 3 3 2 7 2 3" xfId="23931" xr:uid="{00000000-0005-0000-0000-0000775D0000}"/>
    <cellStyle name="Note 3 3 2 7 2 4" xfId="23932" xr:uid="{00000000-0005-0000-0000-0000785D0000}"/>
    <cellStyle name="Note 3 3 2 7 2 5" xfId="23933" xr:uid="{00000000-0005-0000-0000-0000795D0000}"/>
    <cellStyle name="Note 3 3 2 7 2 6" xfId="23934" xr:uid="{00000000-0005-0000-0000-00007A5D0000}"/>
    <cellStyle name="Note 3 3 2 7 2 7" xfId="23935" xr:uid="{00000000-0005-0000-0000-00007B5D0000}"/>
    <cellStyle name="Note 3 3 2 7 3" xfId="23936" xr:uid="{00000000-0005-0000-0000-00007C5D0000}"/>
    <cellStyle name="Note 3 3 2 7 3 2" xfId="23937" xr:uid="{00000000-0005-0000-0000-00007D5D0000}"/>
    <cellStyle name="Note 3 3 2 7 3 3" xfId="23938" xr:uid="{00000000-0005-0000-0000-00007E5D0000}"/>
    <cellStyle name="Note 3 3 2 7 3 4" xfId="23939" xr:uid="{00000000-0005-0000-0000-00007F5D0000}"/>
    <cellStyle name="Note 3 3 2 7 4" xfId="23940" xr:uid="{00000000-0005-0000-0000-0000805D0000}"/>
    <cellStyle name="Note 3 3 2 7 5" xfId="23941" xr:uid="{00000000-0005-0000-0000-0000815D0000}"/>
    <cellStyle name="Note 3 3 2 7 6" xfId="23942" xr:uid="{00000000-0005-0000-0000-0000825D0000}"/>
    <cellStyle name="Note 3 3 2 7 7" xfId="23943" xr:uid="{00000000-0005-0000-0000-0000835D0000}"/>
    <cellStyle name="Note 3 3 2 7 8" xfId="23944" xr:uid="{00000000-0005-0000-0000-0000845D0000}"/>
    <cellStyle name="Note 3 3 2 8" xfId="23945" xr:uid="{00000000-0005-0000-0000-0000855D0000}"/>
    <cellStyle name="Note 3 3 2 8 2" xfId="23946" xr:uid="{00000000-0005-0000-0000-0000865D0000}"/>
    <cellStyle name="Note 3 3 2 8 2 2" xfId="23947" xr:uid="{00000000-0005-0000-0000-0000875D0000}"/>
    <cellStyle name="Note 3 3 2 8 2 3" xfId="23948" xr:uid="{00000000-0005-0000-0000-0000885D0000}"/>
    <cellStyle name="Note 3 3 2 8 2 4" xfId="23949" xr:uid="{00000000-0005-0000-0000-0000895D0000}"/>
    <cellStyle name="Note 3 3 2 8 3" xfId="23950" xr:uid="{00000000-0005-0000-0000-00008A5D0000}"/>
    <cellStyle name="Note 3 3 2 8 4" xfId="23951" xr:uid="{00000000-0005-0000-0000-00008B5D0000}"/>
    <cellStyle name="Note 3 3 2 8 5" xfId="23952" xr:uid="{00000000-0005-0000-0000-00008C5D0000}"/>
    <cellStyle name="Note 3 3 2 8 6" xfId="23953" xr:uid="{00000000-0005-0000-0000-00008D5D0000}"/>
    <cellStyle name="Note 3 3 2 8 7" xfId="23954" xr:uid="{00000000-0005-0000-0000-00008E5D0000}"/>
    <cellStyle name="Note 3 3 2 9" xfId="23955" xr:uid="{00000000-0005-0000-0000-00008F5D0000}"/>
    <cellStyle name="Note 3 3 2 9 2" xfId="23956" xr:uid="{00000000-0005-0000-0000-0000905D0000}"/>
    <cellStyle name="Note 3 3 2 9 2 2" xfId="23957" xr:uid="{00000000-0005-0000-0000-0000915D0000}"/>
    <cellStyle name="Note 3 3 2 9 2 3" xfId="23958" xr:uid="{00000000-0005-0000-0000-0000925D0000}"/>
    <cellStyle name="Note 3 3 2 9 2 4" xfId="23959" xr:uid="{00000000-0005-0000-0000-0000935D0000}"/>
    <cellStyle name="Note 3 3 2 9 3" xfId="23960" xr:uid="{00000000-0005-0000-0000-0000945D0000}"/>
    <cellStyle name="Note 3 3 2 9 4" xfId="23961" xr:uid="{00000000-0005-0000-0000-0000955D0000}"/>
    <cellStyle name="Note 3 3 2 9 5" xfId="23962" xr:uid="{00000000-0005-0000-0000-0000965D0000}"/>
    <cellStyle name="Note 3 3 2 9 6" xfId="23963" xr:uid="{00000000-0005-0000-0000-0000975D0000}"/>
    <cellStyle name="Note 3 3 3" xfId="23964" xr:uid="{00000000-0005-0000-0000-0000985D0000}"/>
    <cellStyle name="Note 3 3 3 2" xfId="23965" xr:uid="{00000000-0005-0000-0000-0000995D0000}"/>
    <cellStyle name="Note 3 3 3 2 2" xfId="23966" xr:uid="{00000000-0005-0000-0000-00009A5D0000}"/>
    <cellStyle name="Note 3 3 3 2 3" xfId="23967" xr:uid="{00000000-0005-0000-0000-00009B5D0000}"/>
    <cellStyle name="Note 3 3 3 2 4" xfId="23968" xr:uid="{00000000-0005-0000-0000-00009C5D0000}"/>
    <cellStyle name="Note 3 3 3 3" xfId="23969" xr:uid="{00000000-0005-0000-0000-00009D5D0000}"/>
    <cellStyle name="Note 3 3 3 4" xfId="23970" xr:uid="{00000000-0005-0000-0000-00009E5D0000}"/>
    <cellStyle name="Note 3 3 3 5" xfId="23971" xr:uid="{00000000-0005-0000-0000-00009F5D0000}"/>
    <cellStyle name="Note 3 3 3 6" xfId="23972" xr:uid="{00000000-0005-0000-0000-0000A05D0000}"/>
    <cellStyle name="Note 3 3 3 7" xfId="23973" xr:uid="{00000000-0005-0000-0000-0000A15D0000}"/>
    <cellStyle name="Note 3 3 4" xfId="23974" xr:uid="{00000000-0005-0000-0000-0000A25D0000}"/>
    <cellStyle name="Note 3 3 4 2" xfId="23975" xr:uid="{00000000-0005-0000-0000-0000A35D0000}"/>
    <cellStyle name="Note 3 3 4 3" xfId="23976" xr:uid="{00000000-0005-0000-0000-0000A45D0000}"/>
    <cellStyle name="Note 3 3 4 4" xfId="23977" xr:uid="{00000000-0005-0000-0000-0000A55D0000}"/>
    <cellStyle name="Note 3 3 5" xfId="23978" xr:uid="{00000000-0005-0000-0000-0000A65D0000}"/>
    <cellStyle name="Note 3 3 6" xfId="23979" xr:uid="{00000000-0005-0000-0000-0000A75D0000}"/>
    <cellStyle name="Note 3 4" xfId="23980" xr:uid="{00000000-0005-0000-0000-0000A85D0000}"/>
    <cellStyle name="Note 3 4 2" xfId="23981" xr:uid="{00000000-0005-0000-0000-0000A95D0000}"/>
    <cellStyle name="Note 3 4 2 10" xfId="23982" xr:uid="{00000000-0005-0000-0000-0000AA5D0000}"/>
    <cellStyle name="Note 3 4 2 10 2" xfId="23983" xr:uid="{00000000-0005-0000-0000-0000AB5D0000}"/>
    <cellStyle name="Note 3 4 2 10 3" xfId="23984" xr:uid="{00000000-0005-0000-0000-0000AC5D0000}"/>
    <cellStyle name="Note 3 4 2 10 4" xfId="23985" xr:uid="{00000000-0005-0000-0000-0000AD5D0000}"/>
    <cellStyle name="Note 3 4 2 11" xfId="23986" xr:uid="{00000000-0005-0000-0000-0000AE5D0000}"/>
    <cellStyle name="Note 3 4 2 12" xfId="23987" xr:uid="{00000000-0005-0000-0000-0000AF5D0000}"/>
    <cellStyle name="Note 3 4 2 13" xfId="23988" xr:uid="{00000000-0005-0000-0000-0000B05D0000}"/>
    <cellStyle name="Note 3 4 2 2" xfId="23989" xr:uid="{00000000-0005-0000-0000-0000B15D0000}"/>
    <cellStyle name="Note 3 4 2 2 2" xfId="23990" xr:uid="{00000000-0005-0000-0000-0000B25D0000}"/>
    <cellStyle name="Note 3 4 2 2 2 2" xfId="23991" xr:uid="{00000000-0005-0000-0000-0000B35D0000}"/>
    <cellStyle name="Note 3 4 2 2 2 2 2" xfId="23992" xr:uid="{00000000-0005-0000-0000-0000B45D0000}"/>
    <cellStyle name="Note 3 4 2 2 2 2 2 2" xfId="23993" xr:uid="{00000000-0005-0000-0000-0000B55D0000}"/>
    <cellStyle name="Note 3 4 2 2 2 2 2 3" xfId="23994" xr:uid="{00000000-0005-0000-0000-0000B65D0000}"/>
    <cellStyle name="Note 3 4 2 2 2 2 2 4" xfId="23995" xr:uid="{00000000-0005-0000-0000-0000B75D0000}"/>
    <cellStyle name="Note 3 4 2 2 2 2 3" xfId="23996" xr:uid="{00000000-0005-0000-0000-0000B85D0000}"/>
    <cellStyle name="Note 3 4 2 2 2 2 4" xfId="23997" xr:uid="{00000000-0005-0000-0000-0000B95D0000}"/>
    <cellStyle name="Note 3 4 2 2 2 2 5" xfId="23998" xr:uid="{00000000-0005-0000-0000-0000BA5D0000}"/>
    <cellStyle name="Note 3 4 2 2 2 2 6" xfId="23999" xr:uid="{00000000-0005-0000-0000-0000BB5D0000}"/>
    <cellStyle name="Note 3 4 2 2 2 2 7" xfId="24000" xr:uid="{00000000-0005-0000-0000-0000BC5D0000}"/>
    <cellStyle name="Note 3 4 2 2 2 3" xfId="24001" xr:uid="{00000000-0005-0000-0000-0000BD5D0000}"/>
    <cellStyle name="Note 3 4 2 2 2 3 2" xfId="24002" xr:uid="{00000000-0005-0000-0000-0000BE5D0000}"/>
    <cellStyle name="Note 3 4 2 2 2 3 3" xfId="24003" xr:uid="{00000000-0005-0000-0000-0000BF5D0000}"/>
    <cellStyle name="Note 3 4 2 2 2 3 4" xfId="24004" xr:uid="{00000000-0005-0000-0000-0000C05D0000}"/>
    <cellStyle name="Note 3 4 2 2 2 4" xfId="24005" xr:uid="{00000000-0005-0000-0000-0000C15D0000}"/>
    <cellStyle name="Note 3 4 2 2 2 5" xfId="24006" xr:uid="{00000000-0005-0000-0000-0000C25D0000}"/>
    <cellStyle name="Note 3 4 2 2 2 6" xfId="24007" xr:uid="{00000000-0005-0000-0000-0000C35D0000}"/>
    <cellStyle name="Note 3 4 2 2 2 7" xfId="24008" xr:uid="{00000000-0005-0000-0000-0000C45D0000}"/>
    <cellStyle name="Note 3 4 2 2 2 8" xfId="24009" xr:uid="{00000000-0005-0000-0000-0000C55D0000}"/>
    <cellStyle name="Note 3 4 2 2 3" xfId="24010" xr:uid="{00000000-0005-0000-0000-0000C65D0000}"/>
    <cellStyle name="Note 3 4 2 2 3 2" xfId="24011" xr:uid="{00000000-0005-0000-0000-0000C75D0000}"/>
    <cellStyle name="Note 3 4 2 2 3 2 2" xfId="24012" xr:uid="{00000000-0005-0000-0000-0000C85D0000}"/>
    <cellStyle name="Note 3 4 2 2 3 2 3" xfId="24013" xr:uid="{00000000-0005-0000-0000-0000C95D0000}"/>
    <cellStyle name="Note 3 4 2 2 3 2 4" xfId="24014" xr:uid="{00000000-0005-0000-0000-0000CA5D0000}"/>
    <cellStyle name="Note 3 4 2 2 3 3" xfId="24015" xr:uid="{00000000-0005-0000-0000-0000CB5D0000}"/>
    <cellStyle name="Note 3 4 2 2 3 4" xfId="24016" xr:uid="{00000000-0005-0000-0000-0000CC5D0000}"/>
    <cellStyle name="Note 3 4 2 2 3 5" xfId="24017" xr:uid="{00000000-0005-0000-0000-0000CD5D0000}"/>
    <cellStyle name="Note 3 4 2 2 3 6" xfId="24018" xr:uid="{00000000-0005-0000-0000-0000CE5D0000}"/>
    <cellStyle name="Note 3 4 2 2 3 7" xfId="24019" xr:uid="{00000000-0005-0000-0000-0000CF5D0000}"/>
    <cellStyle name="Note 3 4 2 2 4" xfId="24020" xr:uid="{00000000-0005-0000-0000-0000D05D0000}"/>
    <cellStyle name="Note 3 4 2 2 4 2" xfId="24021" xr:uid="{00000000-0005-0000-0000-0000D15D0000}"/>
    <cellStyle name="Note 3 4 2 2 4 2 2" xfId="24022" xr:uid="{00000000-0005-0000-0000-0000D25D0000}"/>
    <cellStyle name="Note 3 4 2 2 4 2 3" xfId="24023" xr:uid="{00000000-0005-0000-0000-0000D35D0000}"/>
    <cellStyle name="Note 3 4 2 2 4 2 4" xfId="24024" xr:uid="{00000000-0005-0000-0000-0000D45D0000}"/>
    <cellStyle name="Note 3 4 2 2 4 3" xfId="24025" xr:uid="{00000000-0005-0000-0000-0000D55D0000}"/>
    <cellStyle name="Note 3 4 2 2 4 4" xfId="24026" xr:uid="{00000000-0005-0000-0000-0000D65D0000}"/>
    <cellStyle name="Note 3 4 2 2 4 5" xfId="24027" xr:uid="{00000000-0005-0000-0000-0000D75D0000}"/>
    <cellStyle name="Note 3 4 2 2 4 6" xfId="24028" xr:uid="{00000000-0005-0000-0000-0000D85D0000}"/>
    <cellStyle name="Note 3 4 2 2 5" xfId="24029" xr:uid="{00000000-0005-0000-0000-0000D95D0000}"/>
    <cellStyle name="Note 3 4 2 2 5 2" xfId="24030" xr:uid="{00000000-0005-0000-0000-0000DA5D0000}"/>
    <cellStyle name="Note 3 4 2 2 5 3" xfId="24031" xr:uid="{00000000-0005-0000-0000-0000DB5D0000}"/>
    <cellStyle name="Note 3 4 2 2 5 4" xfId="24032" xr:uid="{00000000-0005-0000-0000-0000DC5D0000}"/>
    <cellStyle name="Note 3 4 2 2 5 5" xfId="24033" xr:uid="{00000000-0005-0000-0000-0000DD5D0000}"/>
    <cellStyle name="Note 3 4 2 2 6" xfId="24034" xr:uid="{00000000-0005-0000-0000-0000DE5D0000}"/>
    <cellStyle name="Note 3 4 2 2 6 2" xfId="24035" xr:uid="{00000000-0005-0000-0000-0000DF5D0000}"/>
    <cellStyle name="Note 3 4 2 2 6 3" xfId="24036" xr:uid="{00000000-0005-0000-0000-0000E05D0000}"/>
    <cellStyle name="Note 3 4 2 2 6 4" xfId="24037" xr:uid="{00000000-0005-0000-0000-0000E15D0000}"/>
    <cellStyle name="Note 3 4 2 2 7" xfId="24038" xr:uid="{00000000-0005-0000-0000-0000E25D0000}"/>
    <cellStyle name="Note 3 4 2 2 8" xfId="24039" xr:uid="{00000000-0005-0000-0000-0000E35D0000}"/>
    <cellStyle name="Note 3 4 2 2 9" xfId="24040" xr:uid="{00000000-0005-0000-0000-0000E45D0000}"/>
    <cellStyle name="Note 3 4 2 3" xfId="24041" xr:uid="{00000000-0005-0000-0000-0000E55D0000}"/>
    <cellStyle name="Note 3 4 2 3 2" xfId="24042" xr:uid="{00000000-0005-0000-0000-0000E65D0000}"/>
    <cellStyle name="Note 3 4 2 3 2 2" xfId="24043" xr:uid="{00000000-0005-0000-0000-0000E75D0000}"/>
    <cellStyle name="Note 3 4 2 3 2 2 2" xfId="24044" xr:uid="{00000000-0005-0000-0000-0000E85D0000}"/>
    <cellStyle name="Note 3 4 2 3 2 2 3" xfId="24045" xr:uid="{00000000-0005-0000-0000-0000E95D0000}"/>
    <cellStyle name="Note 3 4 2 3 2 2 4" xfId="24046" xr:uid="{00000000-0005-0000-0000-0000EA5D0000}"/>
    <cellStyle name="Note 3 4 2 3 2 3" xfId="24047" xr:uid="{00000000-0005-0000-0000-0000EB5D0000}"/>
    <cellStyle name="Note 3 4 2 3 2 4" xfId="24048" xr:uid="{00000000-0005-0000-0000-0000EC5D0000}"/>
    <cellStyle name="Note 3 4 2 3 2 5" xfId="24049" xr:uid="{00000000-0005-0000-0000-0000ED5D0000}"/>
    <cellStyle name="Note 3 4 2 3 2 6" xfId="24050" xr:uid="{00000000-0005-0000-0000-0000EE5D0000}"/>
    <cellStyle name="Note 3 4 2 3 2 7" xfId="24051" xr:uid="{00000000-0005-0000-0000-0000EF5D0000}"/>
    <cellStyle name="Note 3 4 2 3 3" xfId="24052" xr:uid="{00000000-0005-0000-0000-0000F05D0000}"/>
    <cellStyle name="Note 3 4 2 3 3 2" xfId="24053" xr:uid="{00000000-0005-0000-0000-0000F15D0000}"/>
    <cellStyle name="Note 3 4 2 3 3 2 2" xfId="24054" xr:uid="{00000000-0005-0000-0000-0000F25D0000}"/>
    <cellStyle name="Note 3 4 2 3 3 2 3" xfId="24055" xr:uid="{00000000-0005-0000-0000-0000F35D0000}"/>
    <cellStyle name="Note 3 4 2 3 3 2 4" xfId="24056" xr:uid="{00000000-0005-0000-0000-0000F45D0000}"/>
    <cellStyle name="Note 3 4 2 3 3 3" xfId="24057" xr:uid="{00000000-0005-0000-0000-0000F55D0000}"/>
    <cellStyle name="Note 3 4 2 3 3 4" xfId="24058" xr:uid="{00000000-0005-0000-0000-0000F65D0000}"/>
    <cellStyle name="Note 3 4 2 3 3 5" xfId="24059" xr:uid="{00000000-0005-0000-0000-0000F75D0000}"/>
    <cellStyle name="Note 3 4 2 3 3 6" xfId="24060" xr:uid="{00000000-0005-0000-0000-0000F85D0000}"/>
    <cellStyle name="Note 3 4 2 3 4" xfId="24061" xr:uid="{00000000-0005-0000-0000-0000F95D0000}"/>
    <cellStyle name="Note 3 4 2 3 4 2" xfId="24062" xr:uid="{00000000-0005-0000-0000-0000FA5D0000}"/>
    <cellStyle name="Note 3 4 2 3 4 3" xfId="24063" xr:uid="{00000000-0005-0000-0000-0000FB5D0000}"/>
    <cellStyle name="Note 3 4 2 3 4 4" xfId="24064" xr:uid="{00000000-0005-0000-0000-0000FC5D0000}"/>
    <cellStyle name="Note 3 4 2 3 4 5" xfId="24065" xr:uid="{00000000-0005-0000-0000-0000FD5D0000}"/>
    <cellStyle name="Note 3 4 2 3 5" xfId="24066" xr:uid="{00000000-0005-0000-0000-0000FE5D0000}"/>
    <cellStyle name="Note 3 4 2 3 5 2" xfId="24067" xr:uid="{00000000-0005-0000-0000-0000FF5D0000}"/>
    <cellStyle name="Note 3 4 2 3 5 3" xfId="24068" xr:uid="{00000000-0005-0000-0000-0000005E0000}"/>
    <cellStyle name="Note 3 4 2 3 5 4" xfId="24069" xr:uid="{00000000-0005-0000-0000-0000015E0000}"/>
    <cellStyle name="Note 3 4 2 3 6" xfId="24070" xr:uid="{00000000-0005-0000-0000-0000025E0000}"/>
    <cellStyle name="Note 3 4 2 3 7" xfId="24071" xr:uid="{00000000-0005-0000-0000-0000035E0000}"/>
    <cellStyle name="Note 3 4 2 3 8" xfId="24072" xr:uid="{00000000-0005-0000-0000-0000045E0000}"/>
    <cellStyle name="Note 3 4 2 4" xfId="24073" xr:uid="{00000000-0005-0000-0000-0000055E0000}"/>
    <cellStyle name="Note 3 4 2 4 2" xfId="24074" xr:uid="{00000000-0005-0000-0000-0000065E0000}"/>
    <cellStyle name="Note 3 4 2 4 2 2" xfId="24075" xr:uid="{00000000-0005-0000-0000-0000075E0000}"/>
    <cellStyle name="Note 3 4 2 4 2 2 2" xfId="24076" xr:uid="{00000000-0005-0000-0000-0000085E0000}"/>
    <cellStyle name="Note 3 4 2 4 2 2 3" xfId="24077" xr:uid="{00000000-0005-0000-0000-0000095E0000}"/>
    <cellStyle name="Note 3 4 2 4 2 2 4" xfId="24078" xr:uid="{00000000-0005-0000-0000-00000A5E0000}"/>
    <cellStyle name="Note 3 4 2 4 2 3" xfId="24079" xr:uid="{00000000-0005-0000-0000-00000B5E0000}"/>
    <cellStyle name="Note 3 4 2 4 2 4" xfId="24080" xr:uid="{00000000-0005-0000-0000-00000C5E0000}"/>
    <cellStyle name="Note 3 4 2 4 2 5" xfId="24081" xr:uid="{00000000-0005-0000-0000-00000D5E0000}"/>
    <cellStyle name="Note 3 4 2 4 2 6" xfId="24082" xr:uid="{00000000-0005-0000-0000-00000E5E0000}"/>
    <cellStyle name="Note 3 4 2 4 2 7" xfId="24083" xr:uid="{00000000-0005-0000-0000-00000F5E0000}"/>
    <cellStyle name="Note 3 4 2 4 3" xfId="24084" xr:uid="{00000000-0005-0000-0000-0000105E0000}"/>
    <cellStyle name="Note 3 4 2 4 3 2" xfId="24085" xr:uid="{00000000-0005-0000-0000-0000115E0000}"/>
    <cellStyle name="Note 3 4 2 4 3 2 2" xfId="24086" xr:uid="{00000000-0005-0000-0000-0000125E0000}"/>
    <cellStyle name="Note 3 4 2 4 3 2 3" xfId="24087" xr:uid="{00000000-0005-0000-0000-0000135E0000}"/>
    <cellStyle name="Note 3 4 2 4 3 2 4" xfId="24088" xr:uid="{00000000-0005-0000-0000-0000145E0000}"/>
    <cellStyle name="Note 3 4 2 4 3 3" xfId="24089" xr:uid="{00000000-0005-0000-0000-0000155E0000}"/>
    <cellStyle name="Note 3 4 2 4 3 4" xfId="24090" xr:uid="{00000000-0005-0000-0000-0000165E0000}"/>
    <cellStyle name="Note 3 4 2 4 3 5" xfId="24091" xr:uid="{00000000-0005-0000-0000-0000175E0000}"/>
    <cellStyle name="Note 3 4 2 4 3 6" xfId="24092" xr:uid="{00000000-0005-0000-0000-0000185E0000}"/>
    <cellStyle name="Note 3 4 2 4 4" xfId="24093" xr:uid="{00000000-0005-0000-0000-0000195E0000}"/>
    <cellStyle name="Note 3 4 2 4 4 2" xfId="24094" xr:uid="{00000000-0005-0000-0000-00001A5E0000}"/>
    <cellStyle name="Note 3 4 2 4 4 3" xfId="24095" xr:uid="{00000000-0005-0000-0000-00001B5E0000}"/>
    <cellStyle name="Note 3 4 2 4 4 4" xfId="24096" xr:uid="{00000000-0005-0000-0000-00001C5E0000}"/>
    <cellStyle name="Note 3 4 2 4 4 5" xfId="24097" xr:uid="{00000000-0005-0000-0000-00001D5E0000}"/>
    <cellStyle name="Note 3 4 2 4 5" xfId="24098" xr:uid="{00000000-0005-0000-0000-00001E5E0000}"/>
    <cellStyle name="Note 3 4 2 4 5 2" xfId="24099" xr:uid="{00000000-0005-0000-0000-00001F5E0000}"/>
    <cellStyle name="Note 3 4 2 4 5 3" xfId="24100" xr:uid="{00000000-0005-0000-0000-0000205E0000}"/>
    <cellStyle name="Note 3 4 2 4 5 4" xfId="24101" xr:uid="{00000000-0005-0000-0000-0000215E0000}"/>
    <cellStyle name="Note 3 4 2 4 6" xfId="24102" xr:uid="{00000000-0005-0000-0000-0000225E0000}"/>
    <cellStyle name="Note 3 4 2 4 7" xfId="24103" xr:uid="{00000000-0005-0000-0000-0000235E0000}"/>
    <cellStyle name="Note 3 4 2 4 8" xfId="24104" xr:uid="{00000000-0005-0000-0000-0000245E0000}"/>
    <cellStyle name="Note 3 4 2 5" xfId="24105" xr:uid="{00000000-0005-0000-0000-0000255E0000}"/>
    <cellStyle name="Note 3 4 2 5 10" xfId="24106" xr:uid="{00000000-0005-0000-0000-0000265E0000}"/>
    <cellStyle name="Note 3 4 2 5 2" xfId="24107" xr:uid="{00000000-0005-0000-0000-0000275E0000}"/>
    <cellStyle name="Note 3 4 2 5 2 2" xfId="24108" xr:uid="{00000000-0005-0000-0000-0000285E0000}"/>
    <cellStyle name="Note 3 4 2 5 2 2 2" xfId="24109" xr:uid="{00000000-0005-0000-0000-0000295E0000}"/>
    <cellStyle name="Note 3 4 2 5 2 2 3" xfId="24110" xr:uid="{00000000-0005-0000-0000-00002A5E0000}"/>
    <cellStyle name="Note 3 4 2 5 2 2 4" xfId="24111" xr:uid="{00000000-0005-0000-0000-00002B5E0000}"/>
    <cellStyle name="Note 3 4 2 5 2 3" xfId="24112" xr:uid="{00000000-0005-0000-0000-00002C5E0000}"/>
    <cellStyle name="Note 3 4 2 5 2 4" xfId="24113" xr:uid="{00000000-0005-0000-0000-00002D5E0000}"/>
    <cellStyle name="Note 3 4 2 5 2 5" xfId="24114" xr:uid="{00000000-0005-0000-0000-00002E5E0000}"/>
    <cellStyle name="Note 3 4 2 5 2 6" xfId="24115" xr:uid="{00000000-0005-0000-0000-00002F5E0000}"/>
    <cellStyle name="Note 3 4 2 5 2 7" xfId="24116" xr:uid="{00000000-0005-0000-0000-0000305E0000}"/>
    <cellStyle name="Note 3 4 2 5 3" xfId="24117" xr:uid="{00000000-0005-0000-0000-0000315E0000}"/>
    <cellStyle name="Note 3 4 2 5 3 2" xfId="24118" xr:uid="{00000000-0005-0000-0000-0000325E0000}"/>
    <cellStyle name="Note 3 4 2 5 3 2 2" xfId="24119" xr:uid="{00000000-0005-0000-0000-0000335E0000}"/>
    <cellStyle name="Note 3 4 2 5 3 2 3" xfId="24120" xr:uid="{00000000-0005-0000-0000-0000345E0000}"/>
    <cellStyle name="Note 3 4 2 5 3 2 4" xfId="24121" xr:uid="{00000000-0005-0000-0000-0000355E0000}"/>
    <cellStyle name="Note 3 4 2 5 3 3" xfId="24122" xr:uid="{00000000-0005-0000-0000-0000365E0000}"/>
    <cellStyle name="Note 3 4 2 5 3 4" xfId="24123" xr:uid="{00000000-0005-0000-0000-0000375E0000}"/>
    <cellStyle name="Note 3 4 2 5 3 5" xfId="24124" xr:uid="{00000000-0005-0000-0000-0000385E0000}"/>
    <cellStyle name="Note 3 4 2 5 3 6" xfId="24125" xr:uid="{00000000-0005-0000-0000-0000395E0000}"/>
    <cellStyle name="Note 3 4 2 5 4" xfId="24126" xr:uid="{00000000-0005-0000-0000-00003A5E0000}"/>
    <cellStyle name="Note 3 4 2 5 4 2" xfId="24127" xr:uid="{00000000-0005-0000-0000-00003B5E0000}"/>
    <cellStyle name="Note 3 4 2 5 4 2 2" xfId="24128" xr:uid="{00000000-0005-0000-0000-00003C5E0000}"/>
    <cellStyle name="Note 3 4 2 5 4 2 3" xfId="24129" xr:uid="{00000000-0005-0000-0000-00003D5E0000}"/>
    <cellStyle name="Note 3 4 2 5 4 2 4" xfId="24130" xr:uid="{00000000-0005-0000-0000-00003E5E0000}"/>
    <cellStyle name="Note 3 4 2 5 4 3" xfId="24131" xr:uid="{00000000-0005-0000-0000-00003F5E0000}"/>
    <cellStyle name="Note 3 4 2 5 4 4" xfId="24132" xr:uid="{00000000-0005-0000-0000-0000405E0000}"/>
    <cellStyle name="Note 3 4 2 5 4 5" xfId="24133" xr:uid="{00000000-0005-0000-0000-0000415E0000}"/>
    <cellStyle name="Note 3 4 2 5 4 6" xfId="24134" xr:uid="{00000000-0005-0000-0000-0000425E0000}"/>
    <cellStyle name="Note 3 4 2 5 5" xfId="24135" xr:uid="{00000000-0005-0000-0000-0000435E0000}"/>
    <cellStyle name="Note 3 4 2 5 5 2" xfId="24136" xr:uid="{00000000-0005-0000-0000-0000445E0000}"/>
    <cellStyle name="Note 3 4 2 5 5 3" xfId="24137" xr:uid="{00000000-0005-0000-0000-0000455E0000}"/>
    <cellStyle name="Note 3 4 2 5 5 4" xfId="24138" xr:uid="{00000000-0005-0000-0000-0000465E0000}"/>
    <cellStyle name="Note 3 4 2 5 5 5" xfId="24139" xr:uid="{00000000-0005-0000-0000-0000475E0000}"/>
    <cellStyle name="Note 3 4 2 5 6" xfId="24140" xr:uid="{00000000-0005-0000-0000-0000485E0000}"/>
    <cellStyle name="Note 3 4 2 5 6 2" xfId="24141" xr:uid="{00000000-0005-0000-0000-0000495E0000}"/>
    <cellStyle name="Note 3 4 2 5 6 3" xfId="24142" xr:uid="{00000000-0005-0000-0000-00004A5E0000}"/>
    <cellStyle name="Note 3 4 2 5 6 4" xfId="24143" xr:uid="{00000000-0005-0000-0000-00004B5E0000}"/>
    <cellStyle name="Note 3 4 2 5 7" xfId="24144" xr:uid="{00000000-0005-0000-0000-00004C5E0000}"/>
    <cellStyle name="Note 3 4 2 5 8" xfId="24145" xr:uid="{00000000-0005-0000-0000-00004D5E0000}"/>
    <cellStyle name="Note 3 4 2 5 9" xfId="24146" xr:uid="{00000000-0005-0000-0000-00004E5E0000}"/>
    <cellStyle name="Note 3 4 2 6" xfId="24147" xr:uid="{00000000-0005-0000-0000-00004F5E0000}"/>
    <cellStyle name="Note 3 4 2 6 2" xfId="24148" xr:uid="{00000000-0005-0000-0000-0000505E0000}"/>
    <cellStyle name="Note 3 4 2 6 2 2" xfId="24149" xr:uid="{00000000-0005-0000-0000-0000515E0000}"/>
    <cellStyle name="Note 3 4 2 6 2 2 2" xfId="24150" xr:uid="{00000000-0005-0000-0000-0000525E0000}"/>
    <cellStyle name="Note 3 4 2 6 2 2 3" xfId="24151" xr:uid="{00000000-0005-0000-0000-0000535E0000}"/>
    <cellStyle name="Note 3 4 2 6 2 2 4" xfId="24152" xr:uid="{00000000-0005-0000-0000-0000545E0000}"/>
    <cellStyle name="Note 3 4 2 6 2 3" xfId="24153" xr:uid="{00000000-0005-0000-0000-0000555E0000}"/>
    <cellStyle name="Note 3 4 2 6 2 4" xfId="24154" xr:uid="{00000000-0005-0000-0000-0000565E0000}"/>
    <cellStyle name="Note 3 4 2 6 2 5" xfId="24155" xr:uid="{00000000-0005-0000-0000-0000575E0000}"/>
    <cellStyle name="Note 3 4 2 6 2 6" xfId="24156" xr:uid="{00000000-0005-0000-0000-0000585E0000}"/>
    <cellStyle name="Note 3 4 2 6 2 7" xfId="24157" xr:uid="{00000000-0005-0000-0000-0000595E0000}"/>
    <cellStyle name="Note 3 4 2 6 3" xfId="24158" xr:uid="{00000000-0005-0000-0000-00005A5E0000}"/>
    <cellStyle name="Note 3 4 2 6 3 2" xfId="24159" xr:uid="{00000000-0005-0000-0000-00005B5E0000}"/>
    <cellStyle name="Note 3 4 2 6 3 2 2" xfId="24160" xr:uid="{00000000-0005-0000-0000-00005C5E0000}"/>
    <cellStyle name="Note 3 4 2 6 3 2 3" xfId="24161" xr:uid="{00000000-0005-0000-0000-00005D5E0000}"/>
    <cellStyle name="Note 3 4 2 6 3 2 4" xfId="24162" xr:uid="{00000000-0005-0000-0000-00005E5E0000}"/>
    <cellStyle name="Note 3 4 2 6 3 3" xfId="24163" xr:uid="{00000000-0005-0000-0000-00005F5E0000}"/>
    <cellStyle name="Note 3 4 2 6 3 4" xfId="24164" xr:uid="{00000000-0005-0000-0000-0000605E0000}"/>
    <cellStyle name="Note 3 4 2 6 3 5" xfId="24165" xr:uid="{00000000-0005-0000-0000-0000615E0000}"/>
    <cellStyle name="Note 3 4 2 6 3 6" xfId="24166" xr:uid="{00000000-0005-0000-0000-0000625E0000}"/>
    <cellStyle name="Note 3 4 2 6 4" xfId="24167" xr:uid="{00000000-0005-0000-0000-0000635E0000}"/>
    <cellStyle name="Note 3 4 2 6 4 2" xfId="24168" xr:uid="{00000000-0005-0000-0000-0000645E0000}"/>
    <cellStyle name="Note 3 4 2 6 4 3" xfId="24169" xr:uid="{00000000-0005-0000-0000-0000655E0000}"/>
    <cellStyle name="Note 3 4 2 6 4 4" xfId="24170" xr:uid="{00000000-0005-0000-0000-0000665E0000}"/>
    <cellStyle name="Note 3 4 2 6 4 5" xfId="24171" xr:uid="{00000000-0005-0000-0000-0000675E0000}"/>
    <cellStyle name="Note 3 4 2 6 5" xfId="24172" xr:uid="{00000000-0005-0000-0000-0000685E0000}"/>
    <cellStyle name="Note 3 4 2 6 5 2" xfId="24173" xr:uid="{00000000-0005-0000-0000-0000695E0000}"/>
    <cellStyle name="Note 3 4 2 6 5 3" xfId="24174" xr:uid="{00000000-0005-0000-0000-00006A5E0000}"/>
    <cellStyle name="Note 3 4 2 6 5 4" xfId="24175" xr:uid="{00000000-0005-0000-0000-00006B5E0000}"/>
    <cellStyle name="Note 3 4 2 6 6" xfId="24176" xr:uid="{00000000-0005-0000-0000-00006C5E0000}"/>
    <cellStyle name="Note 3 4 2 6 7" xfId="24177" xr:uid="{00000000-0005-0000-0000-00006D5E0000}"/>
    <cellStyle name="Note 3 4 2 6 8" xfId="24178" xr:uid="{00000000-0005-0000-0000-00006E5E0000}"/>
    <cellStyle name="Note 3 4 2 7" xfId="24179" xr:uid="{00000000-0005-0000-0000-00006F5E0000}"/>
    <cellStyle name="Note 3 4 2 7 2" xfId="24180" xr:uid="{00000000-0005-0000-0000-0000705E0000}"/>
    <cellStyle name="Note 3 4 2 7 2 2" xfId="24181" xr:uid="{00000000-0005-0000-0000-0000715E0000}"/>
    <cellStyle name="Note 3 4 2 7 2 2 2" xfId="24182" xr:uid="{00000000-0005-0000-0000-0000725E0000}"/>
    <cellStyle name="Note 3 4 2 7 2 2 3" xfId="24183" xr:uid="{00000000-0005-0000-0000-0000735E0000}"/>
    <cellStyle name="Note 3 4 2 7 2 2 4" xfId="24184" xr:uid="{00000000-0005-0000-0000-0000745E0000}"/>
    <cellStyle name="Note 3 4 2 7 2 3" xfId="24185" xr:uid="{00000000-0005-0000-0000-0000755E0000}"/>
    <cellStyle name="Note 3 4 2 7 2 4" xfId="24186" xr:uid="{00000000-0005-0000-0000-0000765E0000}"/>
    <cellStyle name="Note 3 4 2 7 2 5" xfId="24187" xr:uid="{00000000-0005-0000-0000-0000775E0000}"/>
    <cellStyle name="Note 3 4 2 7 2 6" xfId="24188" xr:uid="{00000000-0005-0000-0000-0000785E0000}"/>
    <cellStyle name="Note 3 4 2 7 2 7" xfId="24189" xr:uid="{00000000-0005-0000-0000-0000795E0000}"/>
    <cellStyle name="Note 3 4 2 7 3" xfId="24190" xr:uid="{00000000-0005-0000-0000-00007A5E0000}"/>
    <cellStyle name="Note 3 4 2 7 3 2" xfId="24191" xr:uid="{00000000-0005-0000-0000-00007B5E0000}"/>
    <cellStyle name="Note 3 4 2 7 3 3" xfId="24192" xr:uid="{00000000-0005-0000-0000-00007C5E0000}"/>
    <cellStyle name="Note 3 4 2 7 3 4" xfId="24193" xr:uid="{00000000-0005-0000-0000-00007D5E0000}"/>
    <cellStyle name="Note 3 4 2 7 4" xfId="24194" xr:uid="{00000000-0005-0000-0000-00007E5E0000}"/>
    <cellStyle name="Note 3 4 2 7 5" xfId="24195" xr:uid="{00000000-0005-0000-0000-00007F5E0000}"/>
    <cellStyle name="Note 3 4 2 7 6" xfId="24196" xr:uid="{00000000-0005-0000-0000-0000805E0000}"/>
    <cellStyle name="Note 3 4 2 7 7" xfId="24197" xr:uid="{00000000-0005-0000-0000-0000815E0000}"/>
    <cellStyle name="Note 3 4 2 7 8" xfId="24198" xr:uid="{00000000-0005-0000-0000-0000825E0000}"/>
    <cellStyle name="Note 3 4 2 8" xfId="24199" xr:uid="{00000000-0005-0000-0000-0000835E0000}"/>
    <cellStyle name="Note 3 4 2 8 2" xfId="24200" xr:uid="{00000000-0005-0000-0000-0000845E0000}"/>
    <cellStyle name="Note 3 4 2 8 2 2" xfId="24201" xr:uid="{00000000-0005-0000-0000-0000855E0000}"/>
    <cellStyle name="Note 3 4 2 8 2 3" xfId="24202" xr:uid="{00000000-0005-0000-0000-0000865E0000}"/>
    <cellStyle name="Note 3 4 2 8 2 4" xfId="24203" xr:uid="{00000000-0005-0000-0000-0000875E0000}"/>
    <cellStyle name="Note 3 4 2 8 3" xfId="24204" xr:uid="{00000000-0005-0000-0000-0000885E0000}"/>
    <cellStyle name="Note 3 4 2 8 4" xfId="24205" xr:uid="{00000000-0005-0000-0000-0000895E0000}"/>
    <cellStyle name="Note 3 4 2 8 5" xfId="24206" xr:uid="{00000000-0005-0000-0000-00008A5E0000}"/>
    <cellStyle name="Note 3 4 2 8 6" xfId="24207" xr:uid="{00000000-0005-0000-0000-00008B5E0000}"/>
    <cellStyle name="Note 3 4 2 8 7" xfId="24208" xr:uid="{00000000-0005-0000-0000-00008C5E0000}"/>
    <cellStyle name="Note 3 4 2 9" xfId="24209" xr:uid="{00000000-0005-0000-0000-00008D5E0000}"/>
    <cellStyle name="Note 3 4 2 9 2" xfId="24210" xr:uid="{00000000-0005-0000-0000-00008E5E0000}"/>
    <cellStyle name="Note 3 4 2 9 2 2" xfId="24211" xr:uid="{00000000-0005-0000-0000-00008F5E0000}"/>
    <cellStyle name="Note 3 4 2 9 2 3" xfId="24212" xr:uid="{00000000-0005-0000-0000-0000905E0000}"/>
    <cellStyle name="Note 3 4 2 9 2 4" xfId="24213" xr:uid="{00000000-0005-0000-0000-0000915E0000}"/>
    <cellStyle name="Note 3 4 2 9 3" xfId="24214" xr:uid="{00000000-0005-0000-0000-0000925E0000}"/>
    <cellStyle name="Note 3 4 2 9 4" xfId="24215" xr:uid="{00000000-0005-0000-0000-0000935E0000}"/>
    <cellStyle name="Note 3 4 2 9 5" xfId="24216" xr:uid="{00000000-0005-0000-0000-0000945E0000}"/>
    <cellStyle name="Note 3 4 2 9 6" xfId="24217" xr:uid="{00000000-0005-0000-0000-0000955E0000}"/>
    <cellStyle name="Note 3 4 3" xfId="24218" xr:uid="{00000000-0005-0000-0000-0000965E0000}"/>
    <cellStyle name="Note 3 4 3 2" xfId="24219" xr:uid="{00000000-0005-0000-0000-0000975E0000}"/>
    <cellStyle name="Note 3 4 3 2 2" xfId="24220" xr:uid="{00000000-0005-0000-0000-0000985E0000}"/>
    <cellStyle name="Note 3 4 3 2 3" xfId="24221" xr:uid="{00000000-0005-0000-0000-0000995E0000}"/>
    <cellStyle name="Note 3 4 3 2 4" xfId="24222" xr:uid="{00000000-0005-0000-0000-00009A5E0000}"/>
    <cellStyle name="Note 3 4 3 3" xfId="24223" xr:uid="{00000000-0005-0000-0000-00009B5E0000}"/>
    <cellStyle name="Note 3 4 3 4" xfId="24224" xr:uid="{00000000-0005-0000-0000-00009C5E0000}"/>
    <cellStyle name="Note 3 4 3 5" xfId="24225" xr:uid="{00000000-0005-0000-0000-00009D5E0000}"/>
    <cellStyle name="Note 3 4 3 6" xfId="24226" xr:uid="{00000000-0005-0000-0000-00009E5E0000}"/>
    <cellStyle name="Note 3 4 3 7" xfId="24227" xr:uid="{00000000-0005-0000-0000-00009F5E0000}"/>
    <cellStyle name="Note 3 4 4" xfId="24228" xr:uid="{00000000-0005-0000-0000-0000A05E0000}"/>
    <cellStyle name="Note 3 4 4 2" xfId="24229" xr:uid="{00000000-0005-0000-0000-0000A15E0000}"/>
    <cellStyle name="Note 3 4 4 3" xfId="24230" xr:uid="{00000000-0005-0000-0000-0000A25E0000}"/>
    <cellStyle name="Note 3 4 4 4" xfId="24231" xr:uid="{00000000-0005-0000-0000-0000A35E0000}"/>
    <cellStyle name="Note 3 4 5" xfId="24232" xr:uid="{00000000-0005-0000-0000-0000A45E0000}"/>
    <cellStyle name="Note 3 4 6" xfId="24233" xr:uid="{00000000-0005-0000-0000-0000A55E0000}"/>
    <cellStyle name="Note 3 5" xfId="24234" xr:uid="{00000000-0005-0000-0000-0000A65E0000}"/>
    <cellStyle name="Note 3 5 2" xfId="24235" xr:uid="{00000000-0005-0000-0000-0000A75E0000}"/>
    <cellStyle name="Note 3 6" xfId="24236" xr:uid="{00000000-0005-0000-0000-0000A85E0000}"/>
    <cellStyle name="Note 3 6 2" xfId="24237" xr:uid="{00000000-0005-0000-0000-0000A95E0000}"/>
    <cellStyle name="Note 3 7" xfId="24238" xr:uid="{00000000-0005-0000-0000-0000AA5E0000}"/>
    <cellStyle name="Note 3 7 10" xfId="24239" xr:uid="{00000000-0005-0000-0000-0000AB5E0000}"/>
    <cellStyle name="Note 3 7 10 2" xfId="24240" xr:uid="{00000000-0005-0000-0000-0000AC5E0000}"/>
    <cellStyle name="Note 3 7 10 3" xfId="24241" xr:uid="{00000000-0005-0000-0000-0000AD5E0000}"/>
    <cellStyle name="Note 3 7 10 4" xfId="24242" xr:uid="{00000000-0005-0000-0000-0000AE5E0000}"/>
    <cellStyle name="Note 3 7 10 5" xfId="24243" xr:uid="{00000000-0005-0000-0000-0000AF5E0000}"/>
    <cellStyle name="Note 3 7 11" xfId="24244" xr:uid="{00000000-0005-0000-0000-0000B05E0000}"/>
    <cellStyle name="Note 3 7 11 2" xfId="24245" xr:uid="{00000000-0005-0000-0000-0000B15E0000}"/>
    <cellStyle name="Note 3 7 11 3" xfId="24246" xr:uid="{00000000-0005-0000-0000-0000B25E0000}"/>
    <cellStyle name="Note 3 7 11 4" xfId="24247" xr:uid="{00000000-0005-0000-0000-0000B35E0000}"/>
    <cellStyle name="Note 3 7 12" xfId="24248" xr:uid="{00000000-0005-0000-0000-0000B45E0000}"/>
    <cellStyle name="Note 3 7 13" xfId="24249" xr:uid="{00000000-0005-0000-0000-0000B55E0000}"/>
    <cellStyle name="Note 3 7 14" xfId="24250" xr:uid="{00000000-0005-0000-0000-0000B65E0000}"/>
    <cellStyle name="Note 3 7 2" xfId="24251" xr:uid="{00000000-0005-0000-0000-0000B75E0000}"/>
    <cellStyle name="Note 3 7 2 2" xfId="24252" xr:uid="{00000000-0005-0000-0000-0000B85E0000}"/>
    <cellStyle name="Note 3 7 2 2 2" xfId="24253" xr:uid="{00000000-0005-0000-0000-0000B95E0000}"/>
    <cellStyle name="Note 3 7 2 2 2 2" xfId="24254" xr:uid="{00000000-0005-0000-0000-0000BA5E0000}"/>
    <cellStyle name="Note 3 7 2 2 2 2 2" xfId="24255" xr:uid="{00000000-0005-0000-0000-0000BB5E0000}"/>
    <cellStyle name="Note 3 7 2 2 2 2 3" xfId="24256" xr:uid="{00000000-0005-0000-0000-0000BC5E0000}"/>
    <cellStyle name="Note 3 7 2 2 2 2 4" xfId="24257" xr:uid="{00000000-0005-0000-0000-0000BD5E0000}"/>
    <cellStyle name="Note 3 7 2 2 2 3" xfId="24258" xr:uid="{00000000-0005-0000-0000-0000BE5E0000}"/>
    <cellStyle name="Note 3 7 2 2 2 4" xfId="24259" xr:uid="{00000000-0005-0000-0000-0000BF5E0000}"/>
    <cellStyle name="Note 3 7 2 2 2 5" xfId="24260" xr:uid="{00000000-0005-0000-0000-0000C05E0000}"/>
    <cellStyle name="Note 3 7 2 2 2 6" xfId="24261" xr:uid="{00000000-0005-0000-0000-0000C15E0000}"/>
    <cellStyle name="Note 3 7 2 2 2 7" xfId="24262" xr:uid="{00000000-0005-0000-0000-0000C25E0000}"/>
    <cellStyle name="Note 3 7 2 2 3" xfId="24263" xr:uid="{00000000-0005-0000-0000-0000C35E0000}"/>
    <cellStyle name="Note 3 7 2 2 3 2" xfId="24264" xr:uid="{00000000-0005-0000-0000-0000C45E0000}"/>
    <cellStyle name="Note 3 7 2 2 3 3" xfId="24265" xr:uid="{00000000-0005-0000-0000-0000C55E0000}"/>
    <cellStyle name="Note 3 7 2 2 3 4" xfId="24266" xr:uid="{00000000-0005-0000-0000-0000C65E0000}"/>
    <cellStyle name="Note 3 7 2 2 4" xfId="24267" xr:uid="{00000000-0005-0000-0000-0000C75E0000}"/>
    <cellStyle name="Note 3 7 2 2 5" xfId="24268" xr:uid="{00000000-0005-0000-0000-0000C85E0000}"/>
    <cellStyle name="Note 3 7 2 2 6" xfId="24269" xr:uid="{00000000-0005-0000-0000-0000C95E0000}"/>
    <cellStyle name="Note 3 7 2 2 7" xfId="24270" xr:uid="{00000000-0005-0000-0000-0000CA5E0000}"/>
    <cellStyle name="Note 3 7 2 2 8" xfId="24271" xr:uid="{00000000-0005-0000-0000-0000CB5E0000}"/>
    <cellStyle name="Note 3 7 2 3" xfId="24272" xr:uid="{00000000-0005-0000-0000-0000CC5E0000}"/>
    <cellStyle name="Note 3 7 2 3 2" xfId="24273" xr:uid="{00000000-0005-0000-0000-0000CD5E0000}"/>
    <cellStyle name="Note 3 7 2 3 2 2" xfId="24274" xr:uid="{00000000-0005-0000-0000-0000CE5E0000}"/>
    <cellStyle name="Note 3 7 2 3 2 3" xfId="24275" xr:uid="{00000000-0005-0000-0000-0000CF5E0000}"/>
    <cellStyle name="Note 3 7 2 3 2 4" xfId="24276" xr:uid="{00000000-0005-0000-0000-0000D05E0000}"/>
    <cellStyle name="Note 3 7 2 3 3" xfId="24277" xr:uid="{00000000-0005-0000-0000-0000D15E0000}"/>
    <cellStyle name="Note 3 7 2 3 4" xfId="24278" xr:uid="{00000000-0005-0000-0000-0000D25E0000}"/>
    <cellStyle name="Note 3 7 2 3 5" xfId="24279" xr:uid="{00000000-0005-0000-0000-0000D35E0000}"/>
    <cellStyle name="Note 3 7 2 3 6" xfId="24280" xr:uid="{00000000-0005-0000-0000-0000D45E0000}"/>
    <cellStyle name="Note 3 7 2 3 7" xfId="24281" xr:uid="{00000000-0005-0000-0000-0000D55E0000}"/>
    <cellStyle name="Note 3 7 2 4" xfId="24282" xr:uid="{00000000-0005-0000-0000-0000D65E0000}"/>
    <cellStyle name="Note 3 7 2 4 2" xfId="24283" xr:uid="{00000000-0005-0000-0000-0000D75E0000}"/>
    <cellStyle name="Note 3 7 2 4 2 2" xfId="24284" xr:uid="{00000000-0005-0000-0000-0000D85E0000}"/>
    <cellStyle name="Note 3 7 2 4 2 3" xfId="24285" xr:uid="{00000000-0005-0000-0000-0000D95E0000}"/>
    <cellStyle name="Note 3 7 2 4 2 4" xfId="24286" xr:uid="{00000000-0005-0000-0000-0000DA5E0000}"/>
    <cellStyle name="Note 3 7 2 4 3" xfId="24287" xr:uid="{00000000-0005-0000-0000-0000DB5E0000}"/>
    <cellStyle name="Note 3 7 2 4 4" xfId="24288" xr:uid="{00000000-0005-0000-0000-0000DC5E0000}"/>
    <cellStyle name="Note 3 7 2 4 5" xfId="24289" xr:uid="{00000000-0005-0000-0000-0000DD5E0000}"/>
    <cellStyle name="Note 3 7 2 4 6" xfId="24290" xr:uid="{00000000-0005-0000-0000-0000DE5E0000}"/>
    <cellStyle name="Note 3 7 2 5" xfId="24291" xr:uid="{00000000-0005-0000-0000-0000DF5E0000}"/>
    <cellStyle name="Note 3 7 2 5 2" xfId="24292" xr:uid="{00000000-0005-0000-0000-0000E05E0000}"/>
    <cellStyle name="Note 3 7 2 5 3" xfId="24293" xr:uid="{00000000-0005-0000-0000-0000E15E0000}"/>
    <cellStyle name="Note 3 7 2 5 4" xfId="24294" xr:uid="{00000000-0005-0000-0000-0000E25E0000}"/>
    <cellStyle name="Note 3 7 2 5 5" xfId="24295" xr:uid="{00000000-0005-0000-0000-0000E35E0000}"/>
    <cellStyle name="Note 3 7 2 6" xfId="24296" xr:uid="{00000000-0005-0000-0000-0000E45E0000}"/>
    <cellStyle name="Note 3 7 2 6 2" xfId="24297" xr:uid="{00000000-0005-0000-0000-0000E55E0000}"/>
    <cellStyle name="Note 3 7 2 6 3" xfId="24298" xr:uid="{00000000-0005-0000-0000-0000E65E0000}"/>
    <cellStyle name="Note 3 7 2 6 4" xfId="24299" xr:uid="{00000000-0005-0000-0000-0000E75E0000}"/>
    <cellStyle name="Note 3 7 2 7" xfId="24300" xr:uid="{00000000-0005-0000-0000-0000E85E0000}"/>
    <cellStyle name="Note 3 7 2 8" xfId="24301" xr:uid="{00000000-0005-0000-0000-0000E95E0000}"/>
    <cellStyle name="Note 3 7 2 9" xfId="24302" xr:uid="{00000000-0005-0000-0000-0000EA5E0000}"/>
    <cellStyle name="Note 3 7 3" xfId="24303" xr:uid="{00000000-0005-0000-0000-0000EB5E0000}"/>
    <cellStyle name="Note 3 7 3 2" xfId="24304" xr:uid="{00000000-0005-0000-0000-0000EC5E0000}"/>
    <cellStyle name="Note 3 7 3 2 2" xfId="24305" xr:uid="{00000000-0005-0000-0000-0000ED5E0000}"/>
    <cellStyle name="Note 3 7 3 2 2 2" xfId="24306" xr:uid="{00000000-0005-0000-0000-0000EE5E0000}"/>
    <cellStyle name="Note 3 7 3 2 2 3" xfId="24307" xr:uid="{00000000-0005-0000-0000-0000EF5E0000}"/>
    <cellStyle name="Note 3 7 3 2 2 4" xfId="24308" xr:uid="{00000000-0005-0000-0000-0000F05E0000}"/>
    <cellStyle name="Note 3 7 3 2 3" xfId="24309" xr:uid="{00000000-0005-0000-0000-0000F15E0000}"/>
    <cellStyle name="Note 3 7 3 2 4" xfId="24310" xr:uid="{00000000-0005-0000-0000-0000F25E0000}"/>
    <cellStyle name="Note 3 7 3 2 5" xfId="24311" xr:uid="{00000000-0005-0000-0000-0000F35E0000}"/>
    <cellStyle name="Note 3 7 3 2 6" xfId="24312" xr:uid="{00000000-0005-0000-0000-0000F45E0000}"/>
    <cellStyle name="Note 3 7 3 2 7" xfId="24313" xr:uid="{00000000-0005-0000-0000-0000F55E0000}"/>
    <cellStyle name="Note 3 7 3 3" xfId="24314" xr:uid="{00000000-0005-0000-0000-0000F65E0000}"/>
    <cellStyle name="Note 3 7 3 3 2" xfId="24315" xr:uid="{00000000-0005-0000-0000-0000F75E0000}"/>
    <cellStyle name="Note 3 7 3 3 2 2" xfId="24316" xr:uid="{00000000-0005-0000-0000-0000F85E0000}"/>
    <cellStyle name="Note 3 7 3 3 2 3" xfId="24317" xr:uid="{00000000-0005-0000-0000-0000F95E0000}"/>
    <cellStyle name="Note 3 7 3 3 2 4" xfId="24318" xr:uid="{00000000-0005-0000-0000-0000FA5E0000}"/>
    <cellStyle name="Note 3 7 3 3 3" xfId="24319" xr:uid="{00000000-0005-0000-0000-0000FB5E0000}"/>
    <cellStyle name="Note 3 7 3 3 4" xfId="24320" xr:uid="{00000000-0005-0000-0000-0000FC5E0000}"/>
    <cellStyle name="Note 3 7 3 3 5" xfId="24321" xr:uid="{00000000-0005-0000-0000-0000FD5E0000}"/>
    <cellStyle name="Note 3 7 3 3 6" xfId="24322" xr:uid="{00000000-0005-0000-0000-0000FE5E0000}"/>
    <cellStyle name="Note 3 7 3 4" xfId="24323" xr:uid="{00000000-0005-0000-0000-0000FF5E0000}"/>
    <cellStyle name="Note 3 7 3 4 2" xfId="24324" xr:uid="{00000000-0005-0000-0000-0000005F0000}"/>
    <cellStyle name="Note 3 7 3 4 3" xfId="24325" xr:uid="{00000000-0005-0000-0000-0000015F0000}"/>
    <cellStyle name="Note 3 7 3 4 4" xfId="24326" xr:uid="{00000000-0005-0000-0000-0000025F0000}"/>
    <cellStyle name="Note 3 7 3 4 5" xfId="24327" xr:uid="{00000000-0005-0000-0000-0000035F0000}"/>
    <cellStyle name="Note 3 7 3 5" xfId="24328" xr:uid="{00000000-0005-0000-0000-0000045F0000}"/>
    <cellStyle name="Note 3 7 3 5 2" xfId="24329" xr:uid="{00000000-0005-0000-0000-0000055F0000}"/>
    <cellStyle name="Note 3 7 3 5 3" xfId="24330" xr:uid="{00000000-0005-0000-0000-0000065F0000}"/>
    <cellStyle name="Note 3 7 3 5 4" xfId="24331" xr:uid="{00000000-0005-0000-0000-0000075F0000}"/>
    <cellStyle name="Note 3 7 3 6" xfId="24332" xr:uid="{00000000-0005-0000-0000-0000085F0000}"/>
    <cellStyle name="Note 3 7 3 7" xfId="24333" xr:uid="{00000000-0005-0000-0000-0000095F0000}"/>
    <cellStyle name="Note 3 7 3 8" xfId="24334" xr:uid="{00000000-0005-0000-0000-00000A5F0000}"/>
    <cellStyle name="Note 3 7 4" xfId="24335" xr:uid="{00000000-0005-0000-0000-00000B5F0000}"/>
    <cellStyle name="Note 3 7 4 2" xfId="24336" xr:uid="{00000000-0005-0000-0000-00000C5F0000}"/>
    <cellStyle name="Note 3 7 4 2 2" xfId="24337" xr:uid="{00000000-0005-0000-0000-00000D5F0000}"/>
    <cellStyle name="Note 3 7 4 2 2 2" xfId="24338" xr:uid="{00000000-0005-0000-0000-00000E5F0000}"/>
    <cellStyle name="Note 3 7 4 2 2 3" xfId="24339" xr:uid="{00000000-0005-0000-0000-00000F5F0000}"/>
    <cellStyle name="Note 3 7 4 2 2 4" xfId="24340" xr:uid="{00000000-0005-0000-0000-0000105F0000}"/>
    <cellStyle name="Note 3 7 4 2 3" xfId="24341" xr:uid="{00000000-0005-0000-0000-0000115F0000}"/>
    <cellStyle name="Note 3 7 4 2 4" xfId="24342" xr:uid="{00000000-0005-0000-0000-0000125F0000}"/>
    <cellStyle name="Note 3 7 4 2 5" xfId="24343" xr:uid="{00000000-0005-0000-0000-0000135F0000}"/>
    <cellStyle name="Note 3 7 4 2 6" xfId="24344" xr:uid="{00000000-0005-0000-0000-0000145F0000}"/>
    <cellStyle name="Note 3 7 4 2 7" xfId="24345" xr:uid="{00000000-0005-0000-0000-0000155F0000}"/>
    <cellStyle name="Note 3 7 4 3" xfId="24346" xr:uid="{00000000-0005-0000-0000-0000165F0000}"/>
    <cellStyle name="Note 3 7 4 3 2" xfId="24347" xr:uid="{00000000-0005-0000-0000-0000175F0000}"/>
    <cellStyle name="Note 3 7 4 3 2 2" xfId="24348" xr:uid="{00000000-0005-0000-0000-0000185F0000}"/>
    <cellStyle name="Note 3 7 4 3 2 3" xfId="24349" xr:uid="{00000000-0005-0000-0000-0000195F0000}"/>
    <cellStyle name="Note 3 7 4 3 2 4" xfId="24350" xr:uid="{00000000-0005-0000-0000-00001A5F0000}"/>
    <cellStyle name="Note 3 7 4 3 3" xfId="24351" xr:uid="{00000000-0005-0000-0000-00001B5F0000}"/>
    <cellStyle name="Note 3 7 4 3 4" xfId="24352" xr:uid="{00000000-0005-0000-0000-00001C5F0000}"/>
    <cellStyle name="Note 3 7 4 3 5" xfId="24353" xr:uid="{00000000-0005-0000-0000-00001D5F0000}"/>
    <cellStyle name="Note 3 7 4 3 6" xfId="24354" xr:uid="{00000000-0005-0000-0000-00001E5F0000}"/>
    <cellStyle name="Note 3 7 4 4" xfId="24355" xr:uid="{00000000-0005-0000-0000-00001F5F0000}"/>
    <cellStyle name="Note 3 7 4 4 2" xfId="24356" xr:uid="{00000000-0005-0000-0000-0000205F0000}"/>
    <cellStyle name="Note 3 7 4 4 3" xfId="24357" xr:uid="{00000000-0005-0000-0000-0000215F0000}"/>
    <cellStyle name="Note 3 7 4 4 4" xfId="24358" xr:uid="{00000000-0005-0000-0000-0000225F0000}"/>
    <cellStyle name="Note 3 7 4 4 5" xfId="24359" xr:uid="{00000000-0005-0000-0000-0000235F0000}"/>
    <cellStyle name="Note 3 7 4 5" xfId="24360" xr:uid="{00000000-0005-0000-0000-0000245F0000}"/>
    <cellStyle name="Note 3 7 4 5 2" xfId="24361" xr:uid="{00000000-0005-0000-0000-0000255F0000}"/>
    <cellStyle name="Note 3 7 4 5 3" xfId="24362" xr:uid="{00000000-0005-0000-0000-0000265F0000}"/>
    <cellStyle name="Note 3 7 4 5 4" xfId="24363" xr:uid="{00000000-0005-0000-0000-0000275F0000}"/>
    <cellStyle name="Note 3 7 4 6" xfId="24364" xr:uid="{00000000-0005-0000-0000-0000285F0000}"/>
    <cellStyle name="Note 3 7 4 7" xfId="24365" xr:uid="{00000000-0005-0000-0000-0000295F0000}"/>
    <cellStyle name="Note 3 7 4 8" xfId="24366" xr:uid="{00000000-0005-0000-0000-00002A5F0000}"/>
    <cellStyle name="Note 3 7 5" xfId="24367" xr:uid="{00000000-0005-0000-0000-00002B5F0000}"/>
    <cellStyle name="Note 3 7 5 10" xfId="24368" xr:uid="{00000000-0005-0000-0000-00002C5F0000}"/>
    <cellStyle name="Note 3 7 5 2" xfId="24369" xr:uid="{00000000-0005-0000-0000-00002D5F0000}"/>
    <cellStyle name="Note 3 7 5 2 2" xfId="24370" xr:uid="{00000000-0005-0000-0000-00002E5F0000}"/>
    <cellStyle name="Note 3 7 5 2 2 2" xfId="24371" xr:uid="{00000000-0005-0000-0000-00002F5F0000}"/>
    <cellStyle name="Note 3 7 5 2 2 3" xfId="24372" xr:uid="{00000000-0005-0000-0000-0000305F0000}"/>
    <cellStyle name="Note 3 7 5 2 2 4" xfId="24373" xr:uid="{00000000-0005-0000-0000-0000315F0000}"/>
    <cellStyle name="Note 3 7 5 2 3" xfId="24374" xr:uid="{00000000-0005-0000-0000-0000325F0000}"/>
    <cellStyle name="Note 3 7 5 2 4" xfId="24375" xr:uid="{00000000-0005-0000-0000-0000335F0000}"/>
    <cellStyle name="Note 3 7 5 2 5" xfId="24376" xr:uid="{00000000-0005-0000-0000-0000345F0000}"/>
    <cellStyle name="Note 3 7 5 2 6" xfId="24377" xr:uid="{00000000-0005-0000-0000-0000355F0000}"/>
    <cellStyle name="Note 3 7 5 2 7" xfId="24378" xr:uid="{00000000-0005-0000-0000-0000365F0000}"/>
    <cellStyle name="Note 3 7 5 3" xfId="24379" xr:uid="{00000000-0005-0000-0000-0000375F0000}"/>
    <cellStyle name="Note 3 7 5 3 2" xfId="24380" xr:uid="{00000000-0005-0000-0000-0000385F0000}"/>
    <cellStyle name="Note 3 7 5 3 2 2" xfId="24381" xr:uid="{00000000-0005-0000-0000-0000395F0000}"/>
    <cellStyle name="Note 3 7 5 3 2 3" xfId="24382" xr:uid="{00000000-0005-0000-0000-00003A5F0000}"/>
    <cellStyle name="Note 3 7 5 3 2 4" xfId="24383" xr:uid="{00000000-0005-0000-0000-00003B5F0000}"/>
    <cellStyle name="Note 3 7 5 3 3" xfId="24384" xr:uid="{00000000-0005-0000-0000-00003C5F0000}"/>
    <cellStyle name="Note 3 7 5 3 4" xfId="24385" xr:uid="{00000000-0005-0000-0000-00003D5F0000}"/>
    <cellStyle name="Note 3 7 5 3 5" xfId="24386" xr:uid="{00000000-0005-0000-0000-00003E5F0000}"/>
    <cellStyle name="Note 3 7 5 3 6" xfId="24387" xr:uid="{00000000-0005-0000-0000-00003F5F0000}"/>
    <cellStyle name="Note 3 7 5 4" xfId="24388" xr:uid="{00000000-0005-0000-0000-0000405F0000}"/>
    <cellStyle name="Note 3 7 5 4 2" xfId="24389" xr:uid="{00000000-0005-0000-0000-0000415F0000}"/>
    <cellStyle name="Note 3 7 5 4 2 2" xfId="24390" xr:uid="{00000000-0005-0000-0000-0000425F0000}"/>
    <cellStyle name="Note 3 7 5 4 2 3" xfId="24391" xr:uid="{00000000-0005-0000-0000-0000435F0000}"/>
    <cellStyle name="Note 3 7 5 4 2 4" xfId="24392" xr:uid="{00000000-0005-0000-0000-0000445F0000}"/>
    <cellStyle name="Note 3 7 5 4 3" xfId="24393" xr:uid="{00000000-0005-0000-0000-0000455F0000}"/>
    <cellStyle name="Note 3 7 5 4 4" xfId="24394" xr:uid="{00000000-0005-0000-0000-0000465F0000}"/>
    <cellStyle name="Note 3 7 5 4 5" xfId="24395" xr:uid="{00000000-0005-0000-0000-0000475F0000}"/>
    <cellStyle name="Note 3 7 5 4 6" xfId="24396" xr:uid="{00000000-0005-0000-0000-0000485F0000}"/>
    <cellStyle name="Note 3 7 5 5" xfId="24397" xr:uid="{00000000-0005-0000-0000-0000495F0000}"/>
    <cellStyle name="Note 3 7 5 5 2" xfId="24398" xr:uid="{00000000-0005-0000-0000-00004A5F0000}"/>
    <cellStyle name="Note 3 7 5 5 3" xfId="24399" xr:uid="{00000000-0005-0000-0000-00004B5F0000}"/>
    <cellStyle name="Note 3 7 5 5 4" xfId="24400" xr:uid="{00000000-0005-0000-0000-00004C5F0000}"/>
    <cellStyle name="Note 3 7 5 5 5" xfId="24401" xr:uid="{00000000-0005-0000-0000-00004D5F0000}"/>
    <cellStyle name="Note 3 7 5 6" xfId="24402" xr:uid="{00000000-0005-0000-0000-00004E5F0000}"/>
    <cellStyle name="Note 3 7 5 6 2" xfId="24403" xr:uid="{00000000-0005-0000-0000-00004F5F0000}"/>
    <cellStyle name="Note 3 7 5 6 3" xfId="24404" xr:uid="{00000000-0005-0000-0000-0000505F0000}"/>
    <cellStyle name="Note 3 7 5 6 4" xfId="24405" xr:uid="{00000000-0005-0000-0000-0000515F0000}"/>
    <cellStyle name="Note 3 7 5 7" xfId="24406" xr:uid="{00000000-0005-0000-0000-0000525F0000}"/>
    <cellStyle name="Note 3 7 5 8" xfId="24407" xr:uid="{00000000-0005-0000-0000-0000535F0000}"/>
    <cellStyle name="Note 3 7 5 9" xfId="24408" xr:uid="{00000000-0005-0000-0000-0000545F0000}"/>
    <cellStyle name="Note 3 7 6" xfId="24409" xr:uid="{00000000-0005-0000-0000-0000555F0000}"/>
    <cellStyle name="Note 3 7 6 2" xfId="24410" xr:uid="{00000000-0005-0000-0000-0000565F0000}"/>
    <cellStyle name="Note 3 7 6 2 2" xfId="24411" xr:uid="{00000000-0005-0000-0000-0000575F0000}"/>
    <cellStyle name="Note 3 7 6 2 2 2" xfId="24412" xr:uid="{00000000-0005-0000-0000-0000585F0000}"/>
    <cellStyle name="Note 3 7 6 2 2 3" xfId="24413" xr:uid="{00000000-0005-0000-0000-0000595F0000}"/>
    <cellStyle name="Note 3 7 6 2 2 4" xfId="24414" xr:uid="{00000000-0005-0000-0000-00005A5F0000}"/>
    <cellStyle name="Note 3 7 6 2 3" xfId="24415" xr:uid="{00000000-0005-0000-0000-00005B5F0000}"/>
    <cellStyle name="Note 3 7 6 2 4" xfId="24416" xr:uid="{00000000-0005-0000-0000-00005C5F0000}"/>
    <cellStyle name="Note 3 7 6 2 5" xfId="24417" xr:uid="{00000000-0005-0000-0000-00005D5F0000}"/>
    <cellStyle name="Note 3 7 6 2 6" xfId="24418" xr:uid="{00000000-0005-0000-0000-00005E5F0000}"/>
    <cellStyle name="Note 3 7 6 2 7" xfId="24419" xr:uid="{00000000-0005-0000-0000-00005F5F0000}"/>
    <cellStyle name="Note 3 7 6 3" xfId="24420" xr:uid="{00000000-0005-0000-0000-0000605F0000}"/>
    <cellStyle name="Note 3 7 6 3 2" xfId="24421" xr:uid="{00000000-0005-0000-0000-0000615F0000}"/>
    <cellStyle name="Note 3 7 6 3 2 2" xfId="24422" xr:uid="{00000000-0005-0000-0000-0000625F0000}"/>
    <cellStyle name="Note 3 7 6 3 2 3" xfId="24423" xr:uid="{00000000-0005-0000-0000-0000635F0000}"/>
    <cellStyle name="Note 3 7 6 3 2 4" xfId="24424" xr:uid="{00000000-0005-0000-0000-0000645F0000}"/>
    <cellStyle name="Note 3 7 6 3 3" xfId="24425" xr:uid="{00000000-0005-0000-0000-0000655F0000}"/>
    <cellStyle name="Note 3 7 6 3 4" xfId="24426" xr:uid="{00000000-0005-0000-0000-0000665F0000}"/>
    <cellStyle name="Note 3 7 6 3 5" xfId="24427" xr:uid="{00000000-0005-0000-0000-0000675F0000}"/>
    <cellStyle name="Note 3 7 6 3 6" xfId="24428" xr:uid="{00000000-0005-0000-0000-0000685F0000}"/>
    <cellStyle name="Note 3 7 6 4" xfId="24429" xr:uid="{00000000-0005-0000-0000-0000695F0000}"/>
    <cellStyle name="Note 3 7 6 4 2" xfId="24430" xr:uid="{00000000-0005-0000-0000-00006A5F0000}"/>
    <cellStyle name="Note 3 7 6 4 3" xfId="24431" xr:uid="{00000000-0005-0000-0000-00006B5F0000}"/>
    <cellStyle name="Note 3 7 6 4 4" xfId="24432" xr:uid="{00000000-0005-0000-0000-00006C5F0000}"/>
    <cellStyle name="Note 3 7 6 4 5" xfId="24433" xr:uid="{00000000-0005-0000-0000-00006D5F0000}"/>
    <cellStyle name="Note 3 7 6 5" xfId="24434" xr:uid="{00000000-0005-0000-0000-00006E5F0000}"/>
    <cellStyle name="Note 3 7 6 5 2" xfId="24435" xr:uid="{00000000-0005-0000-0000-00006F5F0000}"/>
    <cellStyle name="Note 3 7 6 5 3" xfId="24436" xr:uid="{00000000-0005-0000-0000-0000705F0000}"/>
    <cellStyle name="Note 3 7 6 5 4" xfId="24437" xr:uid="{00000000-0005-0000-0000-0000715F0000}"/>
    <cellStyle name="Note 3 7 6 6" xfId="24438" xr:uid="{00000000-0005-0000-0000-0000725F0000}"/>
    <cellStyle name="Note 3 7 6 7" xfId="24439" xr:uid="{00000000-0005-0000-0000-0000735F0000}"/>
    <cellStyle name="Note 3 7 6 8" xfId="24440" xr:uid="{00000000-0005-0000-0000-0000745F0000}"/>
    <cellStyle name="Note 3 7 7" xfId="24441" xr:uid="{00000000-0005-0000-0000-0000755F0000}"/>
    <cellStyle name="Note 3 7 7 2" xfId="24442" xr:uid="{00000000-0005-0000-0000-0000765F0000}"/>
    <cellStyle name="Note 3 7 7 2 2" xfId="24443" xr:uid="{00000000-0005-0000-0000-0000775F0000}"/>
    <cellStyle name="Note 3 7 7 2 2 2" xfId="24444" xr:uid="{00000000-0005-0000-0000-0000785F0000}"/>
    <cellStyle name="Note 3 7 7 2 2 3" xfId="24445" xr:uid="{00000000-0005-0000-0000-0000795F0000}"/>
    <cellStyle name="Note 3 7 7 2 2 4" xfId="24446" xr:uid="{00000000-0005-0000-0000-00007A5F0000}"/>
    <cellStyle name="Note 3 7 7 2 3" xfId="24447" xr:uid="{00000000-0005-0000-0000-00007B5F0000}"/>
    <cellStyle name="Note 3 7 7 2 4" xfId="24448" xr:uid="{00000000-0005-0000-0000-00007C5F0000}"/>
    <cellStyle name="Note 3 7 7 2 5" xfId="24449" xr:uid="{00000000-0005-0000-0000-00007D5F0000}"/>
    <cellStyle name="Note 3 7 7 2 6" xfId="24450" xr:uid="{00000000-0005-0000-0000-00007E5F0000}"/>
    <cellStyle name="Note 3 7 7 2 7" xfId="24451" xr:uid="{00000000-0005-0000-0000-00007F5F0000}"/>
    <cellStyle name="Note 3 7 7 3" xfId="24452" xr:uid="{00000000-0005-0000-0000-0000805F0000}"/>
    <cellStyle name="Note 3 7 7 3 2" xfId="24453" xr:uid="{00000000-0005-0000-0000-0000815F0000}"/>
    <cellStyle name="Note 3 7 7 3 3" xfId="24454" xr:uid="{00000000-0005-0000-0000-0000825F0000}"/>
    <cellStyle name="Note 3 7 7 3 4" xfId="24455" xr:uid="{00000000-0005-0000-0000-0000835F0000}"/>
    <cellStyle name="Note 3 7 7 4" xfId="24456" xr:uid="{00000000-0005-0000-0000-0000845F0000}"/>
    <cellStyle name="Note 3 7 7 5" xfId="24457" xr:uid="{00000000-0005-0000-0000-0000855F0000}"/>
    <cellStyle name="Note 3 7 7 6" xfId="24458" xr:uid="{00000000-0005-0000-0000-0000865F0000}"/>
    <cellStyle name="Note 3 7 7 7" xfId="24459" xr:uid="{00000000-0005-0000-0000-0000875F0000}"/>
    <cellStyle name="Note 3 7 7 8" xfId="24460" xr:uid="{00000000-0005-0000-0000-0000885F0000}"/>
    <cellStyle name="Note 3 7 8" xfId="24461" xr:uid="{00000000-0005-0000-0000-0000895F0000}"/>
    <cellStyle name="Note 3 7 8 2" xfId="24462" xr:uid="{00000000-0005-0000-0000-00008A5F0000}"/>
    <cellStyle name="Note 3 7 8 2 2" xfId="24463" xr:uid="{00000000-0005-0000-0000-00008B5F0000}"/>
    <cellStyle name="Note 3 7 8 2 3" xfId="24464" xr:uid="{00000000-0005-0000-0000-00008C5F0000}"/>
    <cellStyle name="Note 3 7 8 2 4" xfId="24465" xr:uid="{00000000-0005-0000-0000-00008D5F0000}"/>
    <cellStyle name="Note 3 7 8 3" xfId="24466" xr:uid="{00000000-0005-0000-0000-00008E5F0000}"/>
    <cellStyle name="Note 3 7 8 4" xfId="24467" xr:uid="{00000000-0005-0000-0000-00008F5F0000}"/>
    <cellStyle name="Note 3 7 8 5" xfId="24468" xr:uid="{00000000-0005-0000-0000-0000905F0000}"/>
    <cellStyle name="Note 3 7 8 6" xfId="24469" xr:uid="{00000000-0005-0000-0000-0000915F0000}"/>
    <cellStyle name="Note 3 7 8 7" xfId="24470" xr:uid="{00000000-0005-0000-0000-0000925F0000}"/>
    <cellStyle name="Note 3 7 9" xfId="24471" xr:uid="{00000000-0005-0000-0000-0000935F0000}"/>
    <cellStyle name="Note 3 7 9 2" xfId="24472" xr:uid="{00000000-0005-0000-0000-0000945F0000}"/>
    <cellStyle name="Note 3 7 9 2 2" xfId="24473" xr:uid="{00000000-0005-0000-0000-0000955F0000}"/>
    <cellStyle name="Note 3 7 9 2 3" xfId="24474" xr:uid="{00000000-0005-0000-0000-0000965F0000}"/>
    <cellStyle name="Note 3 7 9 2 4" xfId="24475" xr:uid="{00000000-0005-0000-0000-0000975F0000}"/>
    <cellStyle name="Note 3 7 9 3" xfId="24476" xr:uid="{00000000-0005-0000-0000-0000985F0000}"/>
    <cellStyle name="Note 3 7 9 4" xfId="24477" xr:uid="{00000000-0005-0000-0000-0000995F0000}"/>
    <cellStyle name="Note 3 7 9 5" xfId="24478" xr:uid="{00000000-0005-0000-0000-00009A5F0000}"/>
    <cellStyle name="Note 3 7 9 6" xfId="24479" xr:uid="{00000000-0005-0000-0000-00009B5F0000}"/>
    <cellStyle name="Note 3 8" xfId="24480" xr:uid="{00000000-0005-0000-0000-00009C5F0000}"/>
    <cellStyle name="Note 3 8 2" xfId="24481" xr:uid="{00000000-0005-0000-0000-00009D5F0000}"/>
    <cellStyle name="Note 3 8 2 2" xfId="24482" xr:uid="{00000000-0005-0000-0000-00009E5F0000}"/>
    <cellStyle name="Note 3 8 2 3" xfId="24483" xr:uid="{00000000-0005-0000-0000-00009F5F0000}"/>
    <cellStyle name="Note 3 8 2 4" xfId="24484" xr:uid="{00000000-0005-0000-0000-0000A05F0000}"/>
    <cellStyle name="Note 3 8 3" xfId="24485" xr:uid="{00000000-0005-0000-0000-0000A15F0000}"/>
    <cellStyle name="Note 3 8 4" xfId="24486" xr:uid="{00000000-0005-0000-0000-0000A25F0000}"/>
    <cellStyle name="Note 3 8 5" xfId="24487" xr:uid="{00000000-0005-0000-0000-0000A35F0000}"/>
    <cellStyle name="Note 3 8 6" xfId="24488" xr:uid="{00000000-0005-0000-0000-0000A45F0000}"/>
    <cellStyle name="Note 3 8 7" xfId="24489" xr:uid="{00000000-0005-0000-0000-0000A55F0000}"/>
    <cellStyle name="Note 3 9" xfId="24490" xr:uid="{00000000-0005-0000-0000-0000A65F0000}"/>
    <cellStyle name="Note 3 9 2" xfId="24491" xr:uid="{00000000-0005-0000-0000-0000A75F0000}"/>
    <cellStyle name="Note 3 9 3" xfId="24492" xr:uid="{00000000-0005-0000-0000-0000A85F0000}"/>
    <cellStyle name="Note 3 9 4" xfId="24493" xr:uid="{00000000-0005-0000-0000-0000A95F0000}"/>
    <cellStyle name="Note 4" xfId="24494" xr:uid="{00000000-0005-0000-0000-0000AA5F0000}"/>
    <cellStyle name="Note 4 2" xfId="24495" xr:uid="{00000000-0005-0000-0000-0000AB5F0000}"/>
    <cellStyle name="Note 4 2 2" xfId="24496" xr:uid="{00000000-0005-0000-0000-0000AC5F0000}"/>
    <cellStyle name="Note 4 2 2 2" xfId="24497" xr:uid="{00000000-0005-0000-0000-0000AD5F0000}"/>
    <cellStyle name="Note 4 2 2 2 2" xfId="24498" xr:uid="{00000000-0005-0000-0000-0000AE5F0000}"/>
    <cellStyle name="Note 4 2 2 2 2 10" xfId="24499" xr:uid="{00000000-0005-0000-0000-0000AF5F0000}"/>
    <cellStyle name="Note 4 2 2 2 2 10 2" xfId="24500" xr:uid="{00000000-0005-0000-0000-0000B05F0000}"/>
    <cellStyle name="Note 4 2 2 2 2 10 3" xfId="24501" xr:uid="{00000000-0005-0000-0000-0000B15F0000}"/>
    <cellStyle name="Note 4 2 2 2 2 10 4" xfId="24502" xr:uid="{00000000-0005-0000-0000-0000B25F0000}"/>
    <cellStyle name="Note 4 2 2 2 2 10 5" xfId="24503" xr:uid="{00000000-0005-0000-0000-0000B35F0000}"/>
    <cellStyle name="Note 4 2 2 2 2 11" xfId="24504" xr:uid="{00000000-0005-0000-0000-0000B45F0000}"/>
    <cellStyle name="Note 4 2 2 2 2 11 2" xfId="24505" xr:uid="{00000000-0005-0000-0000-0000B55F0000}"/>
    <cellStyle name="Note 4 2 2 2 2 11 3" xfId="24506" xr:uid="{00000000-0005-0000-0000-0000B65F0000}"/>
    <cellStyle name="Note 4 2 2 2 2 11 4" xfId="24507" xr:uid="{00000000-0005-0000-0000-0000B75F0000}"/>
    <cellStyle name="Note 4 2 2 2 2 12" xfId="24508" xr:uid="{00000000-0005-0000-0000-0000B85F0000}"/>
    <cellStyle name="Note 4 2 2 2 2 13" xfId="24509" xr:uid="{00000000-0005-0000-0000-0000B95F0000}"/>
    <cellStyle name="Note 4 2 2 2 2 14" xfId="24510" xr:uid="{00000000-0005-0000-0000-0000BA5F0000}"/>
    <cellStyle name="Note 4 2 2 2 2 2" xfId="24511" xr:uid="{00000000-0005-0000-0000-0000BB5F0000}"/>
    <cellStyle name="Note 4 2 2 2 2 2 2" xfId="24512" xr:uid="{00000000-0005-0000-0000-0000BC5F0000}"/>
    <cellStyle name="Note 4 2 2 2 2 2 2 2" xfId="24513" xr:uid="{00000000-0005-0000-0000-0000BD5F0000}"/>
    <cellStyle name="Note 4 2 2 2 2 2 2 2 2" xfId="24514" xr:uid="{00000000-0005-0000-0000-0000BE5F0000}"/>
    <cellStyle name="Note 4 2 2 2 2 2 2 2 2 2" xfId="24515" xr:uid="{00000000-0005-0000-0000-0000BF5F0000}"/>
    <cellStyle name="Note 4 2 2 2 2 2 2 2 2 3" xfId="24516" xr:uid="{00000000-0005-0000-0000-0000C05F0000}"/>
    <cellStyle name="Note 4 2 2 2 2 2 2 2 2 4" xfId="24517" xr:uid="{00000000-0005-0000-0000-0000C15F0000}"/>
    <cellStyle name="Note 4 2 2 2 2 2 2 2 3" xfId="24518" xr:uid="{00000000-0005-0000-0000-0000C25F0000}"/>
    <cellStyle name="Note 4 2 2 2 2 2 2 2 4" xfId="24519" xr:uid="{00000000-0005-0000-0000-0000C35F0000}"/>
    <cellStyle name="Note 4 2 2 2 2 2 2 2 5" xfId="24520" xr:uid="{00000000-0005-0000-0000-0000C45F0000}"/>
    <cellStyle name="Note 4 2 2 2 2 2 2 2 6" xfId="24521" xr:uid="{00000000-0005-0000-0000-0000C55F0000}"/>
    <cellStyle name="Note 4 2 2 2 2 2 2 2 7" xfId="24522" xr:uid="{00000000-0005-0000-0000-0000C65F0000}"/>
    <cellStyle name="Note 4 2 2 2 2 2 2 3" xfId="24523" xr:uid="{00000000-0005-0000-0000-0000C75F0000}"/>
    <cellStyle name="Note 4 2 2 2 2 2 2 3 2" xfId="24524" xr:uid="{00000000-0005-0000-0000-0000C85F0000}"/>
    <cellStyle name="Note 4 2 2 2 2 2 2 3 3" xfId="24525" xr:uid="{00000000-0005-0000-0000-0000C95F0000}"/>
    <cellStyle name="Note 4 2 2 2 2 2 2 3 4" xfId="24526" xr:uid="{00000000-0005-0000-0000-0000CA5F0000}"/>
    <cellStyle name="Note 4 2 2 2 2 2 2 4" xfId="24527" xr:uid="{00000000-0005-0000-0000-0000CB5F0000}"/>
    <cellStyle name="Note 4 2 2 2 2 2 2 5" xfId="24528" xr:uid="{00000000-0005-0000-0000-0000CC5F0000}"/>
    <cellStyle name="Note 4 2 2 2 2 2 2 6" xfId="24529" xr:uid="{00000000-0005-0000-0000-0000CD5F0000}"/>
    <cellStyle name="Note 4 2 2 2 2 2 2 7" xfId="24530" xr:uid="{00000000-0005-0000-0000-0000CE5F0000}"/>
    <cellStyle name="Note 4 2 2 2 2 2 2 8" xfId="24531" xr:uid="{00000000-0005-0000-0000-0000CF5F0000}"/>
    <cellStyle name="Note 4 2 2 2 2 2 3" xfId="24532" xr:uid="{00000000-0005-0000-0000-0000D05F0000}"/>
    <cellStyle name="Note 4 2 2 2 2 2 3 2" xfId="24533" xr:uid="{00000000-0005-0000-0000-0000D15F0000}"/>
    <cellStyle name="Note 4 2 2 2 2 2 3 2 2" xfId="24534" xr:uid="{00000000-0005-0000-0000-0000D25F0000}"/>
    <cellStyle name="Note 4 2 2 2 2 2 3 2 3" xfId="24535" xr:uid="{00000000-0005-0000-0000-0000D35F0000}"/>
    <cellStyle name="Note 4 2 2 2 2 2 3 2 4" xfId="24536" xr:uid="{00000000-0005-0000-0000-0000D45F0000}"/>
    <cellStyle name="Note 4 2 2 2 2 2 3 3" xfId="24537" xr:uid="{00000000-0005-0000-0000-0000D55F0000}"/>
    <cellStyle name="Note 4 2 2 2 2 2 3 4" xfId="24538" xr:uid="{00000000-0005-0000-0000-0000D65F0000}"/>
    <cellStyle name="Note 4 2 2 2 2 2 3 5" xfId="24539" xr:uid="{00000000-0005-0000-0000-0000D75F0000}"/>
    <cellStyle name="Note 4 2 2 2 2 2 3 6" xfId="24540" xr:uid="{00000000-0005-0000-0000-0000D85F0000}"/>
    <cellStyle name="Note 4 2 2 2 2 2 3 7" xfId="24541" xr:uid="{00000000-0005-0000-0000-0000D95F0000}"/>
    <cellStyle name="Note 4 2 2 2 2 2 4" xfId="24542" xr:uid="{00000000-0005-0000-0000-0000DA5F0000}"/>
    <cellStyle name="Note 4 2 2 2 2 2 4 2" xfId="24543" xr:uid="{00000000-0005-0000-0000-0000DB5F0000}"/>
    <cellStyle name="Note 4 2 2 2 2 2 4 2 2" xfId="24544" xr:uid="{00000000-0005-0000-0000-0000DC5F0000}"/>
    <cellStyle name="Note 4 2 2 2 2 2 4 2 3" xfId="24545" xr:uid="{00000000-0005-0000-0000-0000DD5F0000}"/>
    <cellStyle name="Note 4 2 2 2 2 2 4 2 4" xfId="24546" xr:uid="{00000000-0005-0000-0000-0000DE5F0000}"/>
    <cellStyle name="Note 4 2 2 2 2 2 4 3" xfId="24547" xr:uid="{00000000-0005-0000-0000-0000DF5F0000}"/>
    <cellStyle name="Note 4 2 2 2 2 2 4 4" xfId="24548" xr:uid="{00000000-0005-0000-0000-0000E05F0000}"/>
    <cellStyle name="Note 4 2 2 2 2 2 4 5" xfId="24549" xr:uid="{00000000-0005-0000-0000-0000E15F0000}"/>
    <cellStyle name="Note 4 2 2 2 2 2 4 6" xfId="24550" xr:uid="{00000000-0005-0000-0000-0000E25F0000}"/>
    <cellStyle name="Note 4 2 2 2 2 2 5" xfId="24551" xr:uid="{00000000-0005-0000-0000-0000E35F0000}"/>
    <cellStyle name="Note 4 2 2 2 2 2 5 2" xfId="24552" xr:uid="{00000000-0005-0000-0000-0000E45F0000}"/>
    <cellStyle name="Note 4 2 2 2 2 2 5 3" xfId="24553" xr:uid="{00000000-0005-0000-0000-0000E55F0000}"/>
    <cellStyle name="Note 4 2 2 2 2 2 5 4" xfId="24554" xr:uid="{00000000-0005-0000-0000-0000E65F0000}"/>
    <cellStyle name="Note 4 2 2 2 2 2 5 5" xfId="24555" xr:uid="{00000000-0005-0000-0000-0000E75F0000}"/>
    <cellStyle name="Note 4 2 2 2 2 2 6" xfId="24556" xr:uid="{00000000-0005-0000-0000-0000E85F0000}"/>
    <cellStyle name="Note 4 2 2 2 2 2 6 2" xfId="24557" xr:uid="{00000000-0005-0000-0000-0000E95F0000}"/>
    <cellStyle name="Note 4 2 2 2 2 2 6 3" xfId="24558" xr:uid="{00000000-0005-0000-0000-0000EA5F0000}"/>
    <cellStyle name="Note 4 2 2 2 2 2 6 4" xfId="24559" xr:uid="{00000000-0005-0000-0000-0000EB5F0000}"/>
    <cellStyle name="Note 4 2 2 2 2 2 7" xfId="24560" xr:uid="{00000000-0005-0000-0000-0000EC5F0000}"/>
    <cellStyle name="Note 4 2 2 2 2 2 8" xfId="24561" xr:uid="{00000000-0005-0000-0000-0000ED5F0000}"/>
    <cellStyle name="Note 4 2 2 2 2 2 9" xfId="24562" xr:uid="{00000000-0005-0000-0000-0000EE5F0000}"/>
    <cellStyle name="Note 4 2 2 2 2 3" xfId="24563" xr:uid="{00000000-0005-0000-0000-0000EF5F0000}"/>
    <cellStyle name="Note 4 2 2 2 2 3 2" xfId="24564" xr:uid="{00000000-0005-0000-0000-0000F05F0000}"/>
    <cellStyle name="Note 4 2 2 2 2 3 2 2" xfId="24565" xr:uid="{00000000-0005-0000-0000-0000F15F0000}"/>
    <cellStyle name="Note 4 2 2 2 2 3 2 2 2" xfId="24566" xr:uid="{00000000-0005-0000-0000-0000F25F0000}"/>
    <cellStyle name="Note 4 2 2 2 2 3 2 2 3" xfId="24567" xr:uid="{00000000-0005-0000-0000-0000F35F0000}"/>
    <cellStyle name="Note 4 2 2 2 2 3 2 2 4" xfId="24568" xr:uid="{00000000-0005-0000-0000-0000F45F0000}"/>
    <cellStyle name="Note 4 2 2 2 2 3 2 3" xfId="24569" xr:uid="{00000000-0005-0000-0000-0000F55F0000}"/>
    <cellStyle name="Note 4 2 2 2 2 3 2 4" xfId="24570" xr:uid="{00000000-0005-0000-0000-0000F65F0000}"/>
    <cellStyle name="Note 4 2 2 2 2 3 2 5" xfId="24571" xr:uid="{00000000-0005-0000-0000-0000F75F0000}"/>
    <cellStyle name="Note 4 2 2 2 2 3 2 6" xfId="24572" xr:uid="{00000000-0005-0000-0000-0000F85F0000}"/>
    <cellStyle name="Note 4 2 2 2 2 3 2 7" xfId="24573" xr:uid="{00000000-0005-0000-0000-0000F95F0000}"/>
    <cellStyle name="Note 4 2 2 2 2 3 3" xfId="24574" xr:uid="{00000000-0005-0000-0000-0000FA5F0000}"/>
    <cellStyle name="Note 4 2 2 2 2 3 3 2" xfId="24575" xr:uid="{00000000-0005-0000-0000-0000FB5F0000}"/>
    <cellStyle name="Note 4 2 2 2 2 3 3 2 2" xfId="24576" xr:uid="{00000000-0005-0000-0000-0000FC5F0000}"/>
    <cellStyle name="Note 4 2 2 2 2 3 3 2 3" xfId="24577" xr:uid="{00000000-0005-0000-0000-0000FD5F0000}"/>
    <cellStyle name="Note 4 2 2 2 2 3 3 2 4" xfId="24578" xr:uid="{00000000-0005-0000-0000-0000FE5F0000}"/>
    <cellStyle name="Note 4 2 2 2 2 3 3 3" xfId="24579" xr:uid="{00000000-0005-0000-0000-0000FF5F0000}"/>
    <cellStyle name="Note 4 2 2 2 2 3 3 4" xfId="24580" xr:uid="{00000000-0005-0000-0000-000000600000}"/>
    <cellStyle name="Note 4 2 2 2 2 3 3 5" xfId="24581" xr:uid="{00000000-0005-0000-0000-000001600000}"/>
    <cellStyle name="Note 4 2 2 2 2 3 3 6" xfId="24582" xr:uid="{00000000-0005-0000-0000-000002600000}"/>
    <cellStyle name="Note 4 2 2 2 2 3 4" xfId="24583" xr:uid="{00000000-0005-0000-0000-000003600000}"/>
    <cellStyle name="Note 4 2 2 2 2 3 4 2" xfId="24584" xr:uid="{00000000-0005-0000-0000-000004600000}"/>
    <cellStyle name="Note 4 2 2 2 2 3 4 3" xfId="24585" xr:uid="{00000000-0005-0000-0000-000005600000}"/>
    <cellStyle name="Note 4 2 2 2 2 3 4 4" xfId="24586" xr:uid="{00000000-0005-0000-0000-000006600000}"/>
    <cellStyle name="Note 4 2 2 2 2 3 4 5" xfId="24587" xr:uid="{00000000-0005-0000-0000-000007600000}"/>
    <cellStyle name="Note 4 2 2 2 2 3 5" xfId="24588" xr:uid="{00000000-0005-0000-0000-000008600000}"/>
    <cellStyle name="Note 4 2 2 2 2 3 5 2" xfId="24589" xr:uid="{00000000-0005-0000-0000-000009600000}"/>
    <cellStyle name="Note 4 2 2 2 2 3 5 3" xfId="24590" xr:uid="{00000000-0005-0000-0000-00000A600000}"/>
    <cellStyle name="Note 4 2 2 2 2 3 5 4" xfId="24591" xr:uid="{00000000-0005-0000-0000-00000B600000}"/>
    <cellStyle name="Note 4 2 2 2 2 3 6" xfId="24592" xr:uid="{00000000-0005-0000-0000-00000C600000}"/>
    <cellStyle name="Note 4 2 2 2 2 3 7" xfId="24593" xr:uid="{00000000-0005-0000-0000-00000D600000}"/>
    <cellStyle name="Note 4 2 2 2 2 3 8" xfId="24594" xr:uid="{00000000-0005-0000-0000-00000E600000}"/>
    <cellStyle name="Note 4 2 2 2 2 4" xfId="24595" xr:uid="{00000000-0005-0000-0000-00000F600000}"/>
    <cellStyle name="Note 4 2 2 2 2 4 2" xfId="24596" xr:uid="{00000000-0005-0000-0000-000010600000}"/>
    <cellStyle name="Note 4 2 2 2 2 4 2 2" xfId="24597" xr:uid="{00000000-0005-0000-0000-000011600000}"/>
    <cellStyle name="Note 4 2 2 2 2 4 2 2 2" xfId="24598" xr:uid="{00000000-0005-0000-0000-000012600000}"/>
    <cellStyle name="Note 4 2 2 2 2 4 2 2 3" xfId="24599" xr:uid="{00000000-0005-0000-0000-000013600000}"/>
    <cellStyle name="Note 4 2 2 2 2 4 2 2 4" xfId="24600" xr:uid="{00000000-0005-0000-0000-000014600000}"/>
    <cellStyle name="Note 4 2 2 2 2 4 2 3" xfId="24601" xr:uid="{00000000-0005-0000-0000-000015600000}"/>
    <cellStyle name="Note 4 2 2 2 2 4 2 4" xfId="24602" xr:uid="{00000000-0005-0000-0000-000016600000}"/>
    <cellStyle name="Note 4 2 2 2 2 4 2 5" xfId="24603" xr:uid="{00000000-0005-0000-0000-000017600000}"/>
    <cellStyle name="Note 4 2 2 2 2 4 2 6" xfId="24604" xr:uid="{00000000-0005-0000-0000-000018600000}"/>
    <cellStyle name="Note 4 2 2 2 2 4 2 7" xfId="24605" xr:uid="{00000000-0005-0000-0000-000019600000}"/>
    <cellStyle name="Note 4 2 2 2 2 4 3" xfId="24606" xr:uid="{00000000-0005-0000-0000-00001A600000}"/>
    <cellStyle name="Note 4 2 2 2 2 4 3 2" xfId="24607" xr:uid="{00000000-0005-0000-0000-00001B600000}"/>
    <cellStyle name="Note 4 2 2 2 2 4 3 2 2" xfId="24608" xr:uid="{00000000-0005-0000-0000-00001C600000}"/>
    <cellStyle name="Note 4 2 2 2 2 4 3 2 3" xfId="24609" xr:uid="{00000000-0005-0000-0000-00001D600000}"/>
    <cellStyle name="Note 4 2 2 2 2 4 3 2 4" xfId="24610" xr:uid="{00000000-0005-0000-0000-00001E600000}"/>
    <cellStyle name="Note 4 2 2 2 2 4 3 3" xfId="24611" xr:uid="{00000000-0005-0000-0000-00001F600000}"/>
    <cellStyle name="Note 4 2 2 2 2 4 3 4" xfId="24612" xr:uid="{00000000-0005-0000-0000-000020600000}"/>
    <cellStyle name="Note 4 2 2 2 2 4 3 5" xfId="24613" xr:uid="{00000000-0005-0000-0000-000021600000}"/>
    <cellStyle name="Note 4 2 2 2 2 4 3 6" xfId="24614" xr:uid="{00000000-0005-0000-0000-000022600000}"/>
    <cellStyle name="Note 4 2 2 2 2 4 4" xfId="24615" xr:uid="{00000000-0005-0000-0000-000023600000}"/>
    <cellStyle name="Note 4 2 2 2 2 4 4 2" xfId="24616" xr:uid="{00000000-0005-0000-0000-000024600000}"/>
    <cellStyle name="Note 4 2 2 2 2 4 4 3" xfId="24617" xr:uid="{00000000-0005-0000-0000-000025600000}"/>
    <cellStyle name="Note 4 2 2 2 2 4 4 4" xfId="24618" xr:uid="{00000000-0005-0000-0000-000026600000}"/>
    <cellStyle name="Note 4 2 2 2 2 4 4 5" xfId="24619" xr:uid="{00000000-0005-0000-0000-000027600000}"/>
    <cellStyle name="Note 4 2 2 2 2 4 5" xfId="24620" xr:uid="{00000000-0005-0000-0000-000028600000}"/>
    <cellStyle name="Note 4 2 2 2 2 4 5 2" xfId="24621" xr:uid="{00000000-0005-0000-0000-000029600000}"/>
    <cellStyle name="Note 4 2 2 2 2 4 5 3" xfId="24622" xr:uid="{00000000-0005-0000-0000-00002A600000}"/>
    <cellStyle name="Note 4 2 2 2 2 4 5 4" xfId="24623" xr:uid="{00000000-0005-0000-0000-00002B600000}"/>
    <cellStyle name="Note 4 2 2 2 2 4 6" xfId="24624" xr:uid="{00000000-0005-0000-0000-00002C600000}"/>
    <cellStyle name="Note 4 2 2 2 2 4 7" xfId="24625" xr:uid="{00000000-0005-0000-0000-00002D600000}"/>
    <cellStyle name="Note 4 2 2 2 2 4 8" xfId="24626" xr:uid="{00000000-0005-0000-0000-00002E600000}"/>
    <cellStyle name="Note 4 2 2 2 2 5" xfId="24627" xr:uid="{00000000-0005-0000-0000-00002F600000}"/>
    <cellStyle name="Note 4 2 2 2 2 5 10" xfId="24628" xr:uid="{00000000-0005-0000-0000-000030600000}"/>
    <cellStyle name="Note 4 2 2 2 2 5 2" xfId="24629" xr:uid="{00000000-0005-0000-0000-000031600000}"/>
    <cellStyle name="Note 4 2 2 2 2 5 2 2" xfId="24630" xr:uid="{00000000-0005-0000-0000-000032600000}"/>
    <cellStyle name="Note 4 2 2 2 2 5 2 2 2" xfId="24631" xr:uid="{00000000-0005-0000-0000-000033600000}"/>
    <cellStyle name="Note 4 2 2 2 2 5 2 2 3" xfId="24632" xr:uid="{00000000-0005-0000-0000-000034600000}"/>
    <cellStyle name="Note 4 2 2 2 2 5 2 2 4" xfId="24633" xr:uid="{00000000-0005-0000-0000-000035600000}"/>
    <cellStyle name="Note 4 2 2 2 2 5 2 3" xfId="24634" xr:uid="{00000000-0005-0000-0000-000036600000}"/>
    <cellStyle name="Note 4 2 2 2 2 5 2 4" xfId="24635" xr:uid="{00000000-0005-0000-0000-000037600000}"/>
    <cellStyle name="Note 4 2 2 2 2 5 2 5" xfId="24636" xr:uid="{00000000-0005-0000-0000-000038600000}"/>
    <cellStyle name="Note 4 2 2 2 2 5 2 6" xfId="24637" xr:uid="{00000000-0005-0000-0000-000039600000}"/>
    <cellStyle name="Note 4 2 2 2 2 5 2 7" xfId="24638" xr:uid="{00000000-0005-0000-0000-00003A600000}"/>
    <cellStyle name="Note 4 2 2 2 2 5 3" xfId="24639" xr:uid="{00000000-0005-0000-0000-00003B600000}"/>
    <cellStyle name="Note 4 2 2 2 2 5 3 2" xfId="24640" xr:uid="{00000000-0005-0000-0000-00003C600000}"/>
    <cellStyle name="Note 4 2 2 2 2 5 3 2 2" xfId="24641" xr:uid="{00000000-0005-0000-0000-00003D600000}"/>
    <cellStyle name="Note 4 2 2 2 2 5 3 2 3" xfId="24642" xr:uid="{00000000-0005-0000-0000-00003E600000}"/>
    <cellStyle name="Note 4 2 2 2 2 5 3 2 4" xfId="24643" xr:uid="{00000000-0005-0000-0000-00003F600000}"/>
    <cellStyle name="Note 4 2 2 2 2 5 3 3" xfId="24644" xr:uid="{00000000-0005-0000-0000-000040600000}"/>
    <cellStyle name="Note 4 2 2 2 2 5 3 4" xfId="24645" xr:uid="{00000000-0005-0000-0000-000041600000}"/>
    <cellStyle name="Note 4 2 2 2 2 5 3 5" xfId="24646" xr:uid="{00000000-0005-0000-0000-000042600000}"/>
    <cellStyle name="Note 4 2 2 2 2 5 3 6" xfId="24647" xr:uid="{00000000-0005-0000-0000-000043600000}"/>
    <cellStyle name="Note 4 2 2 2 2 5 4" xfId="24648" xr:uid="{00000000-0005-0000-0000-000044600000}"/>
    <cellStyle name="Note 4 2 2 2 2 5 4 2" xfId="24649" xr:uid="{00000000-0005-0000-0000-000045600000}"/>
    <cellStyle name="Note 4 2 2 2 2 5 4 2 2" xfId="24650" xr:uid="{00000000-0005-0000-0000-000046600000}"/>
    <cellStyle name="Note 4 2 2 2 2 5 4 2 3" xfId="24651" xr:uid="{00000000-0005-0000-0000-000047600000}"/>
    <cellStyle name="Note 4 2 2 2 2 5 4 2 4" xfId="24652" xr:uid="{00000000-0005-0000-0000-000048600000}"/>
    <cellStyle name="Note 4 2 2 2 2 5 4 3" xfId="24653" xr:uid="{00000000-0005-0000-0000-000049600000}"/>
    <cellStyle name="Note 4 2 2 2 2 5 4 4" xfId="24654" xr:uid="{00000000-0005-0000-0000-00004A600000}"/>
    <cellStyle name="Note 4 2 2 2 2 5 4 5" xfId="24655" xr:uid="{00000000-0005-0000-0000-00004B600000}"/>
    <cellStyle name="Note 4 2 2 2 2 5 4 6" xfId="24656" xr:uid="{00000000-0005-0000-0000-00004C600000}"/>
    <cellStyle name="Note 4 2 2 2 2 5 5" xfId="24657" xr:uid="{00000000-0005-0000-0000-00004D600000}"/>
    <cellStyle name="Note 4 2 2 2 2 5 5 2" xfId="24658" xr:uid="{00000000-0005-0000-0000-00004E600000}"/>
    <cellStyle name="Note 4 2 2 2 2 5 5 3" xfId="24659" xr:uid="{00000000-0005-0000-0000-00004F600000}"/>
    <cellStyle name="Note 4 2 2 2 2 5 5 4" xfId="24660" xr:uid="{00000000-0005-0000-0000-000050600000}"/>
    <cellStyle name="Note 4 2 2 2 2 5 5 5" xfId="24661" xr:uid="{00000000-0005-0000-0000-000051600000}"/>
    <cellStyle name="Note 4 2 2 2 2 5 6" xfId="24662" xr:uid="{00000000-0005-0000-0000-000052600000}"/>
    <cellStyle name="Note 4 2 2 2 2 5 6 2" xfId="24663" xr:uid="{00000000-0005-0000-0000-000053600000}"/>
    <cellStyle name="Note 4 2 2 2 2 5 6 3" xfId="24664" xr:uid="{00000000-0005-0000-0000-000054600000}"/>
    <cellStyle name="Note 4 2 2 2 2 5 6 4" xfId="24665" xr:uid="{00000000-0005-0000-0000-000055600000}"/>
    <cellStyle name="Note 4 2 2 2 2 5 7" xfId="24666" xr:uid="{00000000-0005-0000-0000-000056600000}"/>
    <cellStyle name="Note 4 2 2 2 2 5 8" xfId="24667" xr:uid="{00000000-0005-0000-0000-000057600000}"/>
    <cellStyle name="Note 4 2 2 2 2 5 9" xfId="24668" xr:uid="{00000000-0005-0000-0000-000058600000}"/>
    <cellStyle name="Note 4 2 2 2 2 6" xfId="24669" xr:uid="{00000000-0005-0000-0000-000059600000}"/>
    <cellStyle name="Note 4 2 2 2 2 6 2" xfId="24670" xr:uid="{00000000-0005-0000-0000-00005A600000}"/>
    <cellStyle name="Note 4 2 2 2 2 6 2 2" xfId="24671" xr:uid="{00000000-0005-0000-0000-00005B600000}"/>
    <cellStyle name="Note 4 2 2 2 2 6 2 2 2" xfId="24672" xr:uid="{00000000-0005-0000-0000-00005C600000}"/>
    <cellStyle name="Note 4 2 2 2 2 6 2 2 3" xfId="24673" xr:uid="{00000000-0005-0000-0000-00005D600000}"/>
    <cellStyle name="Note 4 2 2 2 2 6 2 2 4" xfId="24674" xr:uid="{00000000-0005-0000-0000-00005E600000}"/>
    <cellStyle name="Note 4 2 2 2 2 6 2 3" xfId="24675" xr:uid="{00000000-0005-0000-0000-00005F600000}"/>
    <cellStyle name="Note 4 2 2 2 2 6 2 4" xfId="24676" xr:uid="{00000000-0005-0000-0000-000060600000}"/>
    <cellStyle name="Note 4 2 2 2 2 6 2 5" xfId="24677" xr:uid="{00000000-0005-0000-0000-000061600000}"/>
    <cellStyle name="Note 4 2 2 2 2 6 2 6" xfId="24678" xr:uid="{00000000-0005-0000-0000-000062600000}"/>
    <cellStyle name="Note 4 2 2 2 2 6 2 7" xfId="24679" xr:uid="{00000000-0005-0000-0000-000063600000}"/>
    <cellStyle name="Note 4 2 2 2 2 6 3" xfId="24680" xr:uid="{00000000-0005-0000-0000-000064600000}"/>
    <cellStyle name="Note 4 2 2 2 2 6 3 2" xfId="24681" xr:uid="{00000000-0005-0000-0000-000065600000}"/>
    <cellStyle name="Note 4 2 2 2 2 6 3 2 2" xfId="24682" xr:uid="{00000000-0005-0000-0000-000066600000}"/>
    <cellStyle name="Note 4 2 2 2 2 6 3 2 3" xfId="24683" xr:uid="{00000000-0005-0000-0000-000067600000}"/>
    <cellStyle name="Note 4 2 2 2 2 6 3 2 4" xfId="24684" xr:uid="{00000000-0005-0000-0000-000068600000}"/>
    <cellStyle name="Note 4 2 2 2 2 6 3 3" xfId="24685" xr:uid="{00000000-0005-0000-0000-000069600000}"/>
    <cellStyle name="Note 4 2 2 2 2 6 3 4" xfId="24686" xr:uid="{00000000-0005-0000-0000-00006A600000}"/>
    <cellStyle name="Note 4 2 2 2 2 6 3 5" xfId="24687" xr:uid="{00000000-0005-0000-0000-00006B600000}"/>
    <cellStyle name="Note 4 2 2 2 2 6 3 6" xfId="24688" xr:uid="{00000000-0005-0000-0000-00006C600000}"/>
    <cellStyle name="Note 4 2 2 2 2 6 4" xfId="24689" xr:uid="{00000000-0005-0000-0000-00006D600000}"/>
    <cellStyle name="Note 4 2 2 2 2 6 4 2" xfId="24690" xr:uid="{00000000-0005-0000-0000-00006E600000}"/>
    <cellStyle name="Note 4 2 2 2 2 6 4 3" xfId="24691" xr:uid="{00000000-0005-0000-0000-00006F600000}"/>
    <cellStyle name="Note 4 2 2 2 2 6 4 4" xfId="24692" xr:uid="{00000000-0005-0000-0000-000070600000}"/>
    <cellStyle name="Note 4 2 2 2 2 6 4 5" xfId="24693" xr:uid="{00000000-0005-0000-0000-000071600000}"/>
    <cellStyle name="Note 4 2 2 2 2 6 5" xfId="24694" xr:uid="{00000000-0005-0000-0000-000072600000}"/>
    <cellStyle name="Note 4 2 2 2 2 6 5 2" xfId="24695" xr:uid="{00000000-0005-0000-0000-000073600000}"/>
    <cellStyle name="Note 4 2 2 2 2 6 5 3" xfId="24696" xr:uid="{00000000-0005-0000-0000-000074600000}"/>
    <cellStyle name="Note 4 2 2 2 2 6 5 4" xfId="24697" xr:uid="{00000000-0005-0000-0000-000075600000}"/>
    <cellStyle name="Note 4 2 2 2 2 6 6" xfId="24698" xr:uid="{00000000-0005-0000-0000-000076600000}"/>
    <cellStyle name="Note 4 2 2 2 2 6 7" xfId="24699" xr:uid="{00000000-0005-0000-0000-000077600000}"/>
    <cellStyle name="Note 4 2 2 2 2 6 8" xfId="24700" xr:uid="{00000000-0005-0000-0000-000078600000}"/>
    <cellStyle name="Note 4 2 2 2 2 7" xfId="24701" xr:uid="{00000000-0005-0000-0000-000079600000}"/>
    <cellStyle name="Note 4 2 2 2 2 7 2" xfId="24702" xr:uid="{00000000-0005-0000-0000-00007A600000}"/>
    <cellStyle name="Note 4 2 2 2 2 7 2 2" xfId="24703" xr:uid="{00000000-0005-0000-0000-00007B600000}"/>
    <cellStyle name="Note 4 2 2 2 2 7 2 2 2" xfId="24704" xr:uid="{00000000-0005-0000-0000-00007C600000}"/>
    <cellStyle name="Note 4 2 2 2 2 7 2 2 3" xfId="24705" xr:uid="{00000000-0005-0000-0000-00007D600000}"/>
    <cellStyle name="Note 4 2 2 2 2 7 2 2 4" xfId="24706" xr:uid="{00000000-0005-0000-0000-00007E600000}"/>
    <cellStyle name="Note 4 2 2 2 2 7 2 3" xfId="24707" xr:uid="{00000000-0005-0000-0000-00007F600000}"/>
    <cellStyle name="Note 4 2 2 2 2 7 2 4" xfId="24708" xr:uid="{00000000-0005-0000-0000-000080600000}"/>
    <cellStyle name="Note 4 2 2 2 2 7 2 5" xfId="24709" xr:uid="{00000000-0005-0000-0000-000081600000}"/>
    <cellStyle name="Note 4 2 2 2 2 7 2 6" xfId="24710" xr:uid="{00000000-0005-0000-0000-000082600000}"/>
    <cellStyle name="Note 4 2 2 2 2 7 2 7" xfId="24711" xr:uid="{00000000-0005-0000-0000-000083600000}"/>
    <cellStyle name="Note 4 2 2 2 2 7 3" xfId="24712" xr:uid="{00000000-0005-0000-0000-000084600000}"/>
    <cellStyle name="Note 4 2 2 2 2 7 3 2" xfId="24713" xr:uid="{00000000-0005-0000-0000-000085600000}"/>
    <cellStyle name="Note 4 2 2 2 2 7 3 3" xfId="24714" xr:uid="{00000000-0005-0000-0000-000086600000}"/>
    <cellStyle name="Note 4 2 2 2 2 7 3 4" xfId="24715" xr:uid="{00000000-0005-0000-0000-000087600000}"/>
    <cellStyle name="Note 4 2 2 2 2 7 4" xfId="24716" xr:uid="{00000000-0005-0000-0000-000088600000}"/>
    <cellStyle name="Note 4 2 2 2 2 7 5" xfId="24717" xr:uid="{00000000-0005-0000-0000-000089600000}"/>
    <cellStyle name="Note 4 2 2 2 2 7 6" xfId="24718" xr:uid="{00000000-0005-0000-0000-00008A600000}"/>
    <cellStyle name="Note 4 2 2 2 2 7 7" xfId="24719" xr:uid="{00000000-0005-0000-0000-00008B600000}"/>
    <cellStyle name="Note 4 2 2 2 2 7 8" xfId="24720" xr:uid="{00000000-0005-0000-0000-00008C600000}"/>
    <cellStyle name="Note 4 2 2 2 2 8" xfId="24721" xr:uid="{00000000-0005-0000-0000-00008D600000}"/>
    <cellStyle name="Note 4 2 2 2 2 8 2" xfId="24722" xr:uid="{00000000-0005-0000-0000-00008E600000}"/>
    <cellStyle name="Note 4 2 2 2 2 8 2 2" xfId="24723" xr:uid="{00000000-0005-0000-0000-00008F600000}"/>
    <cellStyle name="Note 4 2 2 2 2 8 2 3" xfId="24724" xr:uid="{00000000-0005-0000-0000-000090600000}"/>
    <cellStyle name="Note 4 2 2 2 2 8 2 4" xfId="24725" xr:uid="{00000000-0005-0000-0000-000091600000}"/>
    <cellStyle name="Note 4 2 2 2 2 8 3" xfId="24726" xr:uid="{00000000-0005-0000-0000-000092600000}"/>
    <cellStyle name="Note 4 2 2 2 2 8 4" xfId="24727" xr:uid="{00000000-0005-0000-0000-000093600000}"/>
    <cellStyle name="Note 4 2 2 2 2 8 5" xfId="24728" xr:uid="{00000000-0005-0000-0000-000094600000}"/>
    <cellStyle name="Note 4 2 2 2 2 8 6" xfId="24729" xr:uid="{00000000-0005-0000-0000-000095600000}"/>
    <cellStyle name="Note 4 2 2 2 2 8 7" xfId="24730" xr:uid="{00000000-0005-0000-0000-000096600000}"/>
    <cellStyle name="Note 4 2 2 2 2 9" xfId="24731" xr:uid="{00000000-0005-0000-0000-000097600000}"/>
    <cellStyle name="Note 4 2 2 2 2 9 2" xfId="24732" xr:uid="{00000000-0005-0000-0000-000098600000}"/>
    <cellStyle name="Note 4 2 2 2 2 9 2 2" xfId="24733" xr:uid="{00000000-0005-0000-0000-000099600000}"/>
    <cellStyle name="Note 4 2 2 2 2 9 2 3" xfId="24734" xr:uid="{00000000-0005-0000-0000-00009A600000}"/>
    <cellStyle name="Note 4 2 2 2 2 9 2 4" xfId="24735" xr:uid="{00000000-0005-0000-0000-00009B600000}"/>
    <cellStyle name="Note 4 2 2 2 2 9 3" xfId="24736" xr:uid="{00000000-0005-0000-0000-00009C600000}"/>
    <cellStyle name="Note 4 2 2 2 2 9 4" xfId="24737" xr:uid="{00000000-0005-0000-0000-00009D600000}"/>
    <cellStyle name="Note 4 2 2 2 2 9 5" xfId="24738" xr:uid="{00000000-0005-0000-0000-00009E600000}"/>
    <cellStyle name="Note 4 2 2 2 2 9 6" xfId="24739" xr:uid="{00000000-0005-0000-0000-00009F600000}"/>
    <cellStyle name="Note 4 2 2 2 3" xfId="24740" xr:uid="{00000000-0005-0000-0000-0000A0600000}"/>
    <cellStyle name="Note 4 2 2 2 3 2" xfId="24741" xr:uid="{00000000-0005-0000-0000-0000A1600000}"/>
    <cellStyle name="Note 4 2 2 2 3 2 2" xfId="24742" xr:uid="{00000000-0005-0000-0000-0000A2600000}"/>
    <cellStyle name="Note 4 2 2 2 3 2 3" xfId="24743" xr:uid="{00000000-0005-0000-0000-0000A3600000}"/>
    <cellStyle name="Note 4 2 2 2 3 2 4" xfId="24744" xr:uid="{00000000-0005-0000-0000-0000A4600000}"/>
    <cellStyle name="Note 4 2 2 2 3 3" xfId="24745" xr:uid="{00000000-0005-0000-0000-0000A5600000}"/>
    <cellStyle name="Note 4 2 2 2 3 4" xfId="24746" xr:uid="{00000000-0005-0000-0000-0000A6600000}"/>
    <cellStyle name="Note 4 2 2 2 3 5" xfId="24747" xr:uid="{00000000-0005-0000-0000-0000A7600000}"/>
    <cellStyle name="Note 4 2 2 2 3 6" xfId="24748" xr:uid="{00000000-0005-0000-0000-0000A8600000}"/>
    <cellStyle name="Note 4 2 2 2 3 7" xfId="24749" xr:uid="{00000000-0005-0000-0000-0000A9600000}"/>
    <cellStyle name="Note 4 2 2 2 4" xfId="24750" xr:uid="{00000000-0005-0000-0000-0000AA600000}"/>
    <cellStyle name="Note 4 2 2 2 4 2" xfId="24751" xr:uid="{00000000-0005-0000-0000-0000AB600000}"/>
    <cellStyle name="Note 4 2 2 2 4 3" xfId="24752" xr:uid="{00000000-0005-0000-0000-0000AC600000}"/>
    <cellStyle name="Note 4 2 2 2 4 4" xfId="24753" xr:uid="{00000000-0005-0000-0000-0000AD600000}"/>
    <cellStyle name="Note 4 2 2 2 5" xfId="24754" xr:uid="{00000000-0005-0000-0000-0000AE600000}"/>
    <cellStyle name="Note 4 2 2 2 6" xfId="24755" xr:uid="{00000000-0005-0000-0000-0000AF600000}"/>
    <cellStyle name="Note 4 2 2 3" xfId="24756" xr:uid="{00000000-0005-0000-0000-0000B0600000}"/>
    <cellStyle name="Note 4 2 2 3 10" xfId="24757" xr:uid="{00000000-0005-0000-0000-0000B1600000}"/>
    <cellStyle name="Note 4 2 2 3 10 2" xfId="24758" xr:uid="{00000000-0005-0000-0000-0000B2600000}"/>
    <cellStyle name="Note 4 2 2 3 10 3" xfId="24759" xr:uid="{00000000-0005-0000-0000-0000B3600000}"/>
    <cellStyle name="Note 4 2 2 3 10 4" xfId="24760" xr:uid="{00000000-0005-0000-0000-0000B4600000}"/>
    <cellStyle name="Note 4 2 2 3 10 5" xfId="24761" xr:uid="{00000000-0005-0000-0000-0000B5600000}"/>
    <cellStyle name="Note 4 2 2 3 11" xfId="24762" xr:uid="{00000000-0005-0000-0000-0000B6600000}"/>
    <cellStyle name="Note 4 2 2 3 11 2" xfId="24763" xr:uid="{00000000-0005-0000-0000-0000B7600000}"/>
    <cellStyle name="Note 4 2 2 3 11 3" xfId="24764" xr:uid="{00000000-0005-0000-0000-0000B8600000}"/>
    <cellStyle name="Note 4 2 2 3 11 4" xfId="24765" xr:uid="{00000000-0005-0000-0000-0000B9600000}"/>
    <cellStyle name="Note 4 2 2 3 12" xfId="24766" xr:uid="{00000000-0005-0000-0000-0000BA600000}"/>
    <cellStyle name="Note 4 2 2 3 13" xfId="24767" xr:uid="{00000000-0005-0000-0000-0000BB600000}"/>
    <cellStyle name="Note 4 2 2 3 14" xfId="24768" xr:uid="{00000000-0005-0000-0000-0000BC600000}"/>
    <cellStyle name="Note 4 2 2 3 2" xfId="24769" xr:uid="{00000000-0005-0000-0000-0000BD600000}"/>
    <cellStyle name="Note 4 2 2 3 2 2" xfId="24770" xr:uid="{00000000-0005-0000-0000-0000BE600000}"/>
    <cellStyle name="Note 4 2 2 3 2 2 2" xfId="24771" xr:uid="{00000000-0005-0000-0000-0000BF600000}"/>
    <cellStyle name="Note 4 2 2 3 2 2 2 2" xfId="24772" xr:uid="{00000000-0005-0000-0000-0000C0600000}"/>
    <cellStyle name="Note 4 2 2 3 2 2 2 2 2" xfId="24773" xr:uid="{00000000-0005-0000-0000-0000C1600000}"/>
    <cellStyle name="Note 4 2 2 3 2 2 2 2 3" xfId="24774" xr:uid="{00000000-0005-0000-0000-0000C2600000}"/>
    <cellStyle name="Note 4 2 2 3 2 2 2 2 4" xfId="24775" xr:uid="{00000000-0005-0000-0000-0000C3600000}"/>
    <cellStyle name="Note 4 2 2 3 2 2 2 3" xfId="24776" xr:uid="{00000000-0005-0000-0000-0000C4600000}"/>
    <cellStyle name="Note 4 2 2 3 2 2 2 4" xfId="24777" xr:uid="{00000000-0005-0000-0000-0000C5600000}"/>
    <cellStyle name="Note 4 2 2 3 2 2 2 5" xfId="24778" xr:uid="{00000000-0005-0000-0000-0000C6600000}"/>
    <cellStyle name="Note 4 2 2 3 2 2 2 6" xfId="24779" xr:uid="{00000000-0005-0000-0000-0000C7600000}"/>
    <cellStyle name="Note 4 2 2 3 2 2 2 7" xfId="24780" xr:uid="{00000000-0005-0000-0000-0000C8600000}"/>
    <cellStyle name="Note 4 2 2 3 2 2 3" xfId="24781" xr:uid="{00000000-0005-0000-0000-0000C9600000}"/>
    <cellStyle name="Note 4 2 2 3 2 2 3 2" xfId="24782" xr:uid="{00000000-0005-0000-0000-0000CA600000}"/>
    <cellStyle name="Note 4 2 2 3 2 2 3 3" xfId="24783" xr:uid="{00000000-0005-0000-0000-0000CB600000}"/>
    <cellStyle name="Note 4 2 2 3 2 2 3 4" xfId="24784" xr:uid="{00000000-0005-0000-0000-0000CC600000}"/>
    <cellStyle name="Note 4 2 2 3 2 2 4" xfId="24785" xr:uid="{00000000-0005-0000-0000-0000CD600000}"/>
    <cellStyle name="Note 4 2 2 3 2 2 5" xfId="24786" xr:uid="{00000000-0005-0000-0000-0000CE600000}"/>
    <cellStyle name="Note 4 2 2 3 2 2 6" xfId="24787" xr:uid="{00000000-0005-0000-0000-0000CF600000}"/>
    <cellStyle name="Note 4 2 2 3 2 2 7" xfId="24788" xr:uid="{00000000-0005-0000-0000-0000D0600000}"/>
    <cellStyle name="Note 4 2 2 3 2 2 8" xfId="24789" xr:uid="{00000000-0005-0000-0000-0000D1600000}"/>
    <cellStyle name="Note 4 2 2 3 2 3" xfId="24790" xr:uid="{00000000-0005-0000-0000-0000D2600000}"/>
    <cellStyle name="Note 4 2 2 3 2 3 2" xfId="24791" xr:uid="{00000000-0005-0000-0000-0000D3600000}"/>
    <cellStyle name="Note 4 2 2 3 2 3 2 2" xfId="24792" xr:uid="{00000000-0005-0000-0000-0000D4600000}"/>
    <cellStyle name="Note 4 2 2 3 2 3 2 3" xfId="24793" xr:uid="{00000000-0005-0000-0000-0000D5600000}"/>
    <cellStyle name="Note 4 2 2 3 2 3 2 4" xfId="24794" xr:uid="{00000000-0005-0000-0000-0000D6600000}"/>
    <cellStyle name="Note 4 2 2 3 2 3 3" xfId="24795" xr:uid="{00000000-0005-0000-0000-0000D7600000}"/>
    <cellStyle name="Note 4 2 2 3 2 3 4" xfId="24796" xr:uid="{00000000-0005-0000-0000-0000D8600000}"/>
    <cellStyle name="Note 4 2 2 3 2 3 5" xfId="24797" xr:uid="{00000000-0005-0000-0000-0000D9600000}"/>
    <cellStyle name="Note 4 2 2 3 2 3 6" xfId="24798" xr:uid="{00000000-0005-0000-0000-0000DA600000}"/>
    <cellStyle name="Note 4 2 2 3 2 3 7" xfId="24799" xr:uid="{00000000-0005-0000-0000-0000DB600000}"/>
    <cellStyle name="Note 4 2 2 3 2 4" xfId="24800" xr:uid="{00000000-0005-0000-0000-0000DC600000}"/>
    <cellStyle name="Note 4 2 2 3 2 4 2" xfId="24801" xr:uid="{00000000-0005-0000-0000-0000DD600000}"/>
    <cellStyle name="Note 4 2 2 3 2 4 2 2" xfId="24802" xr:uid="{00000000-0005-0000-0000-0000DE600000}"/>
    <cellStyle name="Note 4 2 2 3 2 4 2 3" xfId="24803" xr:uid="{00000000-0005-0000-0000-0000DF600000}"/>
    <cellStyle name="Note 4 2 2 3 2 4 2 4" xfId="24804" xr:uid="{00000000-0005-0000-0000-0000E0600000}"/>
    <cellStyle name="Note 4 2 2 3 2 4 3" xfId="24805" xr:uid="{00000000-0005-0000-0000-0000E1600000}"/>
    <cellStyle name="Note 4 2 2 3 2 4 4" xfId="24806" xr:uid="{00000000-0005-0000-0000-0000E2600000}"/>
    <cellStyle name="Note 4 2 2 3 2 4 5" xfId="24807" xr:uid="{00000000-0005-0000-0000-0000E3600000}"/>
    <cellStyle name="Note 4 2 2 3 2 4 6" xfId="24808" xr:uid="{00000000-0005-0000-0000-0000E4600000}"/>
    <cellStyle name="Note 4 2 2 3 2 5" xfId="24809" xr:uid="{00000000-0005-0000-0000-0000E5600000}"/>
    <cellStyle name="Note 4 2 2 3 2 5 2" xfId="24810" xr:uid="{00000000-0005-0000-0000-0000E6600000}"/>
    <cellStyle name="Note 4 2 2 3 2 5 3" xfId="24811" xr:uid="{00000000-0005-0000-0000-0000E7600000}"/>
    <cellStyle name="Note 4 2 2 3 2 5 4" xfId="24812" xr:uid="{00000000-0005-0000-0000-0000E8600000}"/>
    <cellStyle name="Note 4 2 2 3 2 5 5" xfId="24813" xr:uid="{00000000-0005-0000-0000-0000E9600000}"/>
    <cellStyle name="Note 4 2 2 3 2 6" xfId="24814" xr:uid="{00000000-0005-0000-0000-0000EA600000}"/>
    <cellStyle name="Note 4 2 2 3 2 6 2" xfId="24815" xr:uid="{00000000-0005-0000-0000-0000EB600000}"/>
    <cellStyle name="Note 4 2 2 3 2 6 3" xfId="24816" xr:uid="{00000000-0005-0000-0000-0000EC600000}"/>
    <cellStyle name="Note 4 2 2 3 2 6 4" xfId="24817" xr:uid="{00000000-0005-0000-0000-0000ED600000}"/>
    <cellStyle name="Note 4 2 2 3 2 7" xfId="24818" xr:uid="{00000000-0005-0000-0000-0000EE600000}"/>
    <cellStyle name="Note 4 2 2 3 2 8" xfId="24819" xr:uid="{00000000-0005-0000-0000-0000EF600000}"/>
    <cellStyle name="Note 4 2 2 3 2 9" xfId="24820" xr:uid="{00000000-0005-0000-0000-0000F0600000}"/>
    <cellStyle name="Note 4 2 2 3 3" xfId="24821" xr:uid="{00000000-0005-0000-0000-0000F1600000}"/>
    <cellStyle name="Note 4 2 2 3 3 2" xfId="24822" xr:uid="{00000000-0005-0000-0000-0000F2600000}"/>
    <cellStyle name="Note 4 2 2 3 3 2 2" xfId="24823" xr:uid="{00000000-0005-0000-0000-0000F3600000}"/>
    <cellStyle name="Note 4 2 2 3 3 2 2 2" xfId="24824" xr:uid="{00000000-0005-0000-0000-0000F4600000}"/>
    <cellStyle name="Note 4 2 2 3 3 2 2 3" xfId="24825" xr:uid="{00000000-0005-0000-0000-0000F5600000}"/>
    <cellStyle name="Note 4 2 2 3 3 2 2 4" xfId="24826" xr:uid="{00000000-0005-0000-0000-0000F6600000}"/>
    <cellStyle name="Note 4 2 2 3 3 2 3" xfId="24827" xr:uid="{00000000-0005-0000-0000-0000F7600000}"/>
    <cellStyle name="Note 4 2 2 3 3 2 4" xfId="24828" xr:uid="{00000000-0005-0000-0000-0000F8600000}"/>
    <cellStyle name="Note 4 2 2 3 3 2 5" xfId="24829" xr:uid="{00000000-0005-0000-0000-0000F9600000}"/>
    <cellStyle name="Note 4 2 2 3 3 2 6" xfId="24830" xr:uid="{00000000-0005-0000-0000-0000FA600000}"/>
    <cellStyle name="Note 4 2 2 3 3 2 7" xfId="24831" xr:uid="{00000000-0005-0000-0000-0000FB600000}"/>
    <cellStyle name="Note 4 2 2 3 3 3" xfId="24832" xr:uid="{00000000-0005-0000-0000-0000FC600000}"/>
    <cellStyle name="Note 4 2 2 3 3 3 2" xfId="24833" xr:uid="{00000000-0005-0000-0000-0000FD600000}"/>
    <cellStyle name="Note 4 2 2 3 3 3 2 2" xfId="24834" xr:uid="{00000000-0005-0000-0000-0000FE600000}"/>
    <cellStyle name="Note 4 2 2 3 3 3 2 3" xfId="24835" xr:uid="{00000000-0005-0000-0000-0000FF600000}"/>
    <cellStyle name="Note 4 2 2 3 3 3 2 4" xfId="24836" xr:uid="{00000000-0005-0000-0000-000000610000}"/>
    <cellStyle name="Note 4 2 2 3 3 3 3" xfId="24837" xr:uid="{00000000-0005-0000-0000-000001610000}"/>
    <cellStyle name="Note 4 2 2 3 3 3 4" xfId="24838" xr:uid="{00000000-0005-0000-0000-000002610000}"/>
    <cellStyle name="Note 4 2 2 3 3 3 5" xfId="24839" xr:uid="{00000000-0005-0000-0000-000003610000}"/>
    <cellStyle name="Note 4 2 2 3 3 3 6" xfId="24840" xr:uid="{00000000-0005-0000-0000-000004610000}"/>
    <cellStyle name="Note 4 2 2 3 3 4" xfId="24841" xr:uid="{00000000-0005-0000-0000-000005610000}"/>
    <cellStyle name="Note 4 2 2 3 3 4 2" xfId="24842" xr:uid="{00000000-0005-0000-0000-000006610000}"/>
    <cellStyle name="Note 4 2 2 3 3 4 3" xfId="24843" xr:uid="{00000000-0005-0000-0000-000007610000}"/>
    <cellStyle name="Note 4 2 2 3 3 4 4" xfId="24844" xr:uid="{00000000-0005-0000-0000-000008610000}"/>
    <cellStyle name="Note 4 2 2 3 3 4 5" xfId="24845" xr:uid="{00000000-0005-0000-0000-000009610000}"/>
    <cellStyle name="Note 4 2 2 3 3 5" xfId="24846" xr:uid="{00000000-0005-0000-0000-00000A610000}"/>
    <cellStyle name="Note 4 2 2 3 3 5 2" xfId="24847" xr:uid="{00000000-0005-0000-0000-00000B610000}"/>
    <cellStyle name="Note 4 2 2 3 3 5 3" xfId="24848" xr:uid="{00000000-0005-0000-0000-00000C610000}"/>
    <cellStyle name="Note 4 2 2 3 3 5 4" xfId="24849" xr:uid="{00000000-0005-0000-0000-00000D610000}"/>
    <cellStyle name="Note 4 2 2 3 3 6" xfId="24850" xr:uid="{00000000-0005-0000-0000-00000E610000}"/>
    <cellStyle name="Note 4 2 2 3 3 7" xfId="24851" xr:uid="{00000000-0005-0000-0000-00000F610000}"/>
    <cellStyle name="Note 4 2 2 3 3 8" xfId="24852" xr:uid="{00000000-0005-0000-0000-000010610000}"/>
    <cellStyle name="Note 4 2 2 3 4" xfId="24853" xr:uid="{00000000-0005-0000-0000-000011610000}"/>
    <cellStyle name="Note 4 2 2 3 4 2" xfId="24854" xr:uid="{00000000-0005-0000-0000-000012610000}"/>
    <cellStyle name="Note 4 2 2 3 4 2 2" xfId="24855" xr:uid="{00000000-0005-0000-0000-000013610000}"/>
    <cellStyle name="Note 4 2 2 3 4 2 2 2" xfId="24856" xr:uid="{00000000-0005-0000-0000-000014610000}"/>
    <cellStyle name="Note 4 2 2 3 4 2 2 3" xfId="24857" xr:uid="{00000000-0005-0000-0000-000015610000}"/>
    <cellStyle name="Note 4 2 2 3 4 2 2 4" xfId="24858" xr:uid="{00000000-0005-0000-0000-000016610000}"/>
    <cellStyle name="Note 4 2 2 3 4 2 3" xfId="24859" xr:uid="{00000000-0005-0000-0000-000017610000}"/>
    <cellStyle name="Note 4 2 2 3 4 2 4" xfId="24860" xr:uid="{00000000-0005-0000-0000-000018610000}"/>
    <cellStyle name="Note 4 2 2 3 4 2 5" xfId="24861" xr:uid="{00000000-0005-0000-0000-000019610000}"/>
    <cellStyle name="Note 4 2 2 3 4 2 6" xfId="24862" xr:uid="{00000000-0005-0000-0000-00001A610000}"/>
    <cellStyle name="Note 4 2 2 3 4 2 7" xfId="24863" xr:uid="{00000000-0005-0000-0000-00001B610000}"/>
    <cellStyle name="Note 4 2 2 3 4 3" xfId="24864" xr:uid="{00000000-0005-0000-0000-00001C610000}"/>
    <cellStyle name="Note 4 2 2 3 4 3 2" xfId="24865" xr:uid="{00000000-0005-0000-0000-00001D610000}"/>
    <cellStyle name="Note 4 2 2 3 4 3 2 2" xfId="24866" xr:uid="{00000000-0005-0000-0000-00001E610000}"/>
    <cellStyle name="Note 4 2 2 3 4 3 2 3" xfId="24867" xr:uid="{00000000-0005-0000-0000-00001F610000}"/>
    <cellStyle name="Note 4 2 2 3 4 3 2 4" xfId="24868" xr:uid="{00000000-0005-0000-0000-000020610000}"/>
    <cellStyle name="Note 4 2 2 3 4 3 3" xfId="24869" xr:uid="{00000000-0005-0000-0000-000021610000}"/>
    <cellStyle name="Note 4 2 2 3 4 3 4" xfId="24870" xr:uid="{00000000-0005-0000-0000-000022610000}"/>
    <cellStyle name="Note 4 2 2 3 4 3 5" xfId="24871" xr:uid="{00000000-0005-0000-0000-000023610000}"/>
    <cellStyle name="Note 4 2 2 3 4 3 6" xfId="24872" xr:uid="{00000000-0005-0000-0000-000024610000}"/>
    <cellStyle name="Note 4 2 2 3 4 4" xfId="24873" xr:uid="{00000000-0005-0000-0000-000025610000}"/>
    <cellStyle name="Note 4 2 2 3 4 4 2" xfId="24874" xr:uid="{00000000-0005-0000-0000-000026610000}"/>
    <cellStyle name="Note 4 2 2 3 4 4 3" xfId="24875" xr:uid="{00000000-0005-0000-0000-000027610000}"/>
    <cellStyle name="Note 4 2 2 3 4 4 4" xfId="24876" xr:uid="{00000000-0005-0000-0000-000028610000}"/>
    <cellStyle name="Note 4 2 2 3 4 4 5" xfId="24877" xr:uid="{00000000-0005-0000-0000-000029610000}"/>
    <cellStyle name="Note 4 2 2 3 4 5" xfId="24878" xr:uid="{00000000-0005-0000-0000-00002A610000}"/>
    <cellStyle name="Note 4 2 2 3 4 5 2" xfId="24879" xr:uid="{00000000-0005-0000-0000-00002B610000}"/>
    <cellStyle name="Note 4 2 2 3 4 5 3" xfId="24880" xr:uid="{00000000-0005-0000-0000-00002C610000}"/>
    <cellStyle name="Note 4 2 2 3 4 5 4" xfId="24881" xr:uid="{00000000-0005-0000-0000-00002D610000}"/>
    <cellStyle name="Note 4 2 2 3 4 6" xfId="24882" xr:uid="{00000000-0005-0000-0000-00002E610000}"/>
    <cellStyle name="Note 4 2 2 3 4 7" xfId="24883" xr:uid="{00000000-0005-0000-0000-00002F610000}"/>
    <cellStyle name="Note 4 2 2 3 4 8" xfId="24884" xr:uid="{00000000-0005-0000-0000-000030610000}"/>
    <cellStyle name="Note 4 2 2 3 5" xfId="24885" xr:uid="{00000000-0005-0000-0000-000031610000}"/>
    <cellStyle name="Note 4 2 2 3 5 10" xfId="24886" xr:uid="{00000000-0005-0000-0000-000032610000}"/>
    <cellStyle name="Note 4 2 2 3 5 2" xfId="24887" xr:uid="{00000000-0005-0000-0000-000033610000}"/>
    <cellStyle name="Note 4 2 2 3 5 2 2" xfId="24888" xr:uid="{00000000-0005-0000-0000-000034610000}"/>
    <cellStyle name="Note 4 2 2 3 5 2 2 2" xfId="24889" xr:uid="{00000000-0005-0000-0000-000035610000}"/>
    <cellStyle name="Note 4 2 2 3 5 2 2 3" xfId="24890" xr:uid="{00000000-0005-0000-0000-000036610000}"/>
    <cellStyle name="Note 4 2 2 3 5 2 2 4" xfId="24891" xr:uid="{00000000-0005-0000-0000-000037610000}"/>
    <cellStyle name="Note 4 2 2 3 5 2 3" xfId="24892" xr:uid="{00000000-0005-0000-0000-000038610000}"/>
    <cellStyle name="Note 4 2 2 3 5 2 4" xfId="24893" xr:uid="{00000000-0005-0000-0000-000039610000}"/>
    <cellStyle name="Note 4 2 2 3 5 2 5" xfId="24894" xr:uid="{00000000-0005-0000-0000-00003A610000}"/>
    <cellStyle name="Note 4 2 2 3 5 2 6" xfId="24895" xr:uid="{00000000-0005-0000-0000-00003B610000}"/>
    <cellStyle name="Note 4 2 2 3 5 2 7" xfId="24896" xr:uid="{00000000-0005-0000-0000-00003C610000}"/>
    <cellStyle name="Note 4 2 2 3 5 3" xfId="24897" xr:uid="{00000000-0005-0000-0000-00003D610000}"/>
    <cellStyle name="Note 4 2 2 3 5 3 2" xfId="24898" xr:uid="{00000000-0005-0000-0000-00003E610000}"/>
    <cellStyle name="Note 4 2 2 3 5 3 2 2" xfId="24899" xr:uid="{00000000-0005-0000-0000-00003F610000}"/>
    <cellStyle name="Note 4 2 2 3 5 3 2 3" xfId="24900" xr:uid="{00000000-0005-0000-0000-000040610000}"/>
    <cellStyle name="Note 4 2 2 3 5 3 2 4" xfId="24901" xr:uid="{00000000-0005-0000-0000-000041610000}"/>
    <cellStyle name="Note 4 2 2 3 5 3 3" xfId="24902" xr:uid="{00000000-0005-0000-0000-000042610000}"/>
    <cellStyle name="Note 4 2 2 3 5 3 4" xfId="24903" xr:uid="{00000000-0005-0000-0000-000043610000}"/>
    <cellStyle name="Note 4 2 2 3 5 3 5" xfId="24904" xr:uid="{00000000-0005-0000-0000-000044610000}"/>
    <cellStyle name="Note 4 2 2 3 5 3 6" xfId="24905" xr:uid="{00000000-0005-0000-0000-000045610000}"/>
    <cellStyle name="Note 4 2 2 3 5 4" xfId="24906" xr:uid="{00000000-0005-0000-0000-000046610000}"/>
    <cellStyle name="Note 4 2 2 3 5 4 2" xfId="24907" xr:uid="{00000000-0005-0000-0000-000047610000}"/>
    <cellStyle name="Note 4 2 2 3 5 4 2 2" xfId="24908" xr:uid="{00000000-0005-0000-0000-000048610000}"/>
    <cellStyle name="Note 4 2 2 3 5 4 2 3" xfId="24909" xr:uid="{00000000-0005-0000-0000-000049610000}"/>
    <cellStyle name="Note 4 2 2 3 5 4 2 4" xfId="24910" xr:uid="{00000000-0005-0000-0000-00004A610000}"/>
    <cellStyle name="Note 4 2 2 3 5 4 3" xfId="24911" xr:uid="{00000000-0005-0000-0000-00004B610000}"/>
    <cellStyle name="Note 4 2 2 3 5 4 4" xfId="24912" xr:uid="{00000000-0005-0000-0000-00004C610000}"/>
    <cellStyle name="Note 4 2 2 3 5 4 5" xfId="24913" xr:uid="{00000000-0005-0000-0000-00004D610000}"/>
    <cellStyle name="Note 4 2 2 3 5 4 6" xfId="24914" xr:uid="{00000000-0005-0000-0000-00004E610000}"/>
    <cellStyle name="Note 4 2 2 3 5 5" xfId="24915" xr:uid="{00000000-0005-0000-0000-00004F610000}"/>
    <cellStyle name="Note 4 2 2 3 5 5 2" xfId="24916" xr:uid="{00000000-0005-0000-0000-000050610000}"/>
    <cellStyle name="Note 4 2 2 3 5 5 3" xfId="24917" xr:uid="{00000000-0005-0000-0000-000051610000}"/>
    <cellStyle name="Note 4 2 2 3 5 5 4" xfId="24918" xr:uid="{00000000-0005-0000-0000-000052610000}"/>
    <cellStyle name="Note 4 2 2 3 5 5 5" xfId="24919" xr:uid="{00000000-0005-0000-0000-000053610000}"/>
    <cellStyle name="Note 4 2 2 3 5 6" xfId="24920" xr:uid="{00000000-0005-0000-0000-000054610000}"/>
    <cellStyle name="Note 4 2 2 3 5 6 2" xfId="24921" xr:uid="{00000000-0005-0000-0000-000055610000}"/>
    <cellStyle name="Note 4 2 2 3 5 6 3" xfId="24922" xr:uid="{00000000-0005-0000-0000-000056610000}"/>
    <cellStyle name="Note 4 2 2 3 5 6 4" xfId="24923" xr:uid="{00000000-0005-0000-0000-000057610000}"/>
    <cellStyle name="Note 4 2 2 3 5 7" xfId="24924" xr:uid="{00000000-0005-0000-0000-000058610000}"/>
    <cellStyle name="Note 4 2 2 3 5 8" xfId="24925" xr:uid="{00000000-0005-0000-0000-000059610000}"/>
    <cellStyle name="Note 4 2 2 3 5 9" xfId="24926" xr:uid="{00000000-0005-0000-0000-00005A610000}"/>
    <cellStyle name="Note 4 2 2 3 6" xfId="24927" xr:uid="{00000000-0005-0000-0000-00005B610000}"/>
    <cellStyle name="Note 4 2 2 3 6 2" xfId="24928" xr:uid="{00000000-0005-0000-0000-00005C610000}"/>
    <cellStyle name="Note 4 2 2 3 6 2 2" xfId="24929" xr:uid="{00000000-0005-0000-0000-00005D610000}"/>
    <cellStyle name="Note 4 2 2 3 6 2 2 2" xfId="24930" xr:uid="{00000000-0005-0000-0000-00005E610000}"/>
    <cellStyle name="Note 4 2 2 3 6 2 2 3" xfId="24931" xr:uid="{00000000-0005-0000-0000-00005F610000}"/>
    <cellStyle name="Note 4 2 2 3 6 2 2 4" xfId="24932" xr:uid="{00000000-0005-0000-0000-000060610000}"/>
    <cellStyle name="Note 4 2 2 3 6 2 3" xfId="24933" xr:uid="{00000000-0005-0000-0000-000061610000}"/>
    <cellStyle name="Note 4 2 2 3 6 2 4" xfId="24934" xr:uid="{00000000-0005-0000-0000-000062610000}"/>
    <cellStyle name="Note 4 2 2 3 6 2 5" xfId="24935" xr:uid="{00000000-0005-0000-0000-000063610000}"/>
    <cellStyle name="Note 4 2 2 3 6 2 6" xfId="24936" xr:uid="{00000000-0005-0000-0000-000064610000}"/>
    <cellStyle name="Note 4 2 2 3 6 2 7" xfId="24937" xr:uid="{00000000-0005-0000-0000-000065610000}"/>
    <cellStyle name="Note 4 2 2 3 6 3" xfId="24938" xr:uid="{00000000-0005-0000-0000-000066610000}"/>
    <cellStyle name="Note 4 2 2 3 6 3 2" xfId="24939" xr:uid="{00000000-0005-0000-0000-000067610000}"/>
    <cellStyle name="Note 4 2 2 3 6 3 2 2" xfId="24940" xr:uid="{00000000-0005-0000-0000-000068610000}"/>
    <cellStyle name="Note 4 2 2 3 6 3 2 3" xfId="24941" xr:uid="{00000000-0005-0000-0000-000069610000}"/>
    <cellStyle name="Note 4 2 2 3 6 3 2 4" xfId="24942" xr:uid="{00000000-0005-0000-0000-00006A610000}"/>
    <cellStyle name="Note 4 2 2 3 6 3 3" xfId="24943" xr:uid="{00000000-0005-0000-0000-00006B610000}"/>
    <cellStyle name="Note 4 2 2 3 6 3 4" xfId="24944" xr:uid="{00000000-0005-0000-0000-00006C610000}"/>
    <cellStyle name="Note 4 2 2 3 6 3 5" xfId="24945" xr:uid="{00000000-0005-0000-0000-00006D610000}"/>
    <cellStyle name="Note 4 2 2 3 6 3 6" xfId="24946" xr:uid="{00000000-0005-0000-0000-00006E610000}"/>
    <cellStyle name="Note 4 2 2 3 6 4" xfId="24947" xr:uid="{00000000-0005-0000-0000-00006F610000}"/>
    <cellStyle name="Note 4 2 2 3 6 4 2" xfId="24948" xr:uid="{00000000-0005-0000-0000-000070610000}"/>
    <cellStyle name="Note 4 2 2 3 6 4 3" xfId="24949" xr:uid="{00000000-0005-0000-0000-000071610000}"/>
    <cellStyle name="Note 4 2 2 3 6 4 4" xfId="24950" xr:uid="{00000000-0005-0000-0000-000072610000}"/>
    <cellStyle name="Note 4 2 2 3 6 4 5" xfId="24951" xr:uid="{00000000-0005-0000-0000-000073610000}"/>
    <cellStyle name="Note 4 2 2 3 6 5" xfId="24952" xr:uid="{00000000-0005-0000-0000-000074610000}"/>
    <cellStyle name="Note 4 2 2 3 6 5 2" xfId="24953" xr:uid="{00000000-0005-0000-0000-000075610000}"/>
    <cellStyle name="Note 4 2 2 3 6 5 3" xfId="24954" xr:uid="{00000000-0005-0000-0000-000076610000}"/>
    <cellStyle name="Note 4 2 2 3 6 5 4" xfId="24955" xr:uid="{00000000-0005-0000-0000-000077610000}"/>
    <cellStyle name="Note 4 2 2 3 6 6" xfId="24956" xr:uid="{00000000-0005-0000-0000-000078610000}"/>
    <cellStyle name="Note 4 2 2 3 6 7" xfId="24957" xr:uid="{00000000-0005-0000-0000-000079610000}"/>
    <cellStyle name="Note 4 2 2 3 6 8" xfId="24958" xr:uid="{00000000-0005-0000-0000-00007A610000}"/>
    <cellStyle name="Note 4 2 2 3 7" xfId="24959" xr:uid="{00000000-0005-0000-0000-00007B610000}"/>
    <cellStyle name="Note 4 2 2 3 7 2" xfId="24960" xr:uid="{00000000-0005-0000-0000-00007C610000}"/>
    <cellStyle name="Note 4 2 2 3 7 2 2" xfId="24961" xr:uid="{00000000-0005-0000-0000-00007D610000}"/>
    <cellStyle name="Note 4 2 2 3 7 2 2 2" xfId="24962" xr:uid="{00000000-0005-0000-0000-00007E610000}"/>
    <cellStyle name="Note 4 2 2 3 7 2 2 3" xfId="24963" xr:uid="{00000000-0005-0000-0000-00007F610000}"/>
    <cellStyle name="Note 4 2 2 3 7 2 2 4" xfId="24964" xr:uid="{00000000-0005-0000-0000-000080610000}"/>
    <cellStyle name="Note 4 2 2 3 7 2 3" xfId="24965" xr:uid="{00000000-0005-0000-0000-000081610000}"/>
    <cellStyle name="Note 4 2 2 3 7 2 4" xfId="24966" xr:uid="{00000000-0005-0000-0000-000082610000}"/>
    <cellStyle name="Note 4 2 2 3 7 2 5" xfId="24967" xr:uid="{00000000-0005-0000-0000-000083610000}"/>
    <cellStyle name="Note 4 2 2 3 7 2 6" xfId="24968" xr:uid="{00000000-0005-0000-0000-000084610000}"/>
    <cellStyle name="Note 4 2 2 3 7 2 7" xfId="24969" xr:uid="{00000000-0005-0000-0000-000085610000}"/>
    <cellStyle name="Note 4 2 2 3 7 3" xfId="24970" xr:uid="{00000000-0005-0000-0000-000086610000}"/>
    <cellStyle name="Note 4 2 2 3 7 3 2" xfId="24971" xr:uid="{00000000-0005-0000-0000-000087610000}"/>
    <cellStyle name="Note 4 2 2 3 7 3 3" xfId="24972" xr:uid="{00000000-0005-0000-0000-000088610000}"/>
    <cellStyle name="Note 4 2 2 3 7 3 4" xfId="24973" xr:uid="{00000000-0005-0000-0000-000089610000}"/>
    <cellStyle name="Note 4 2 2 3 7 4" xfId="24974" xr:uid="{00000000-0005-0000-0000-00008A610000}"/>
    <cellStyle name="Note 4 2 2 3 7 5" xfId="24975" xr:uid="{00000000-0005-0000-0000-00008B610000}"/>
    <cellStyle name="Note 4 2 2 3 7 6" xfId="24976" xr:uid="{00000000-0005-0000-0000-00008C610000}"/>
    <cellStyle name="Note 4 2 2 3 7 7" xfId="24977" xr:uid="{00000000-0005-0000-0000-00008D610000}"/>
    <cellStyle name="Note 4 2 2 3 7 8" xfId="24978" xr:uid="{00000000-0005-0000-0000-00008E610000}"/>
    <cellStyle name="Note 4 2 2 3 8" xfId="24979" xr:uid="{00000000-0005-0000-0000-00008F610000}"/>
    <cellStyle name="Note 4 2 2 3 8 2" xfId="24980" xr:uid="{00000000-0005-0000-0000-000090610000}"/>
    <cellStyle name="Note 4 2 2 3 8 2 2" xfId="24981" xr:uid="{00000000-0005-0000-0000-000091610000}"/>
    <cellStyle name="Note 4 2 2 3 8 2 3" xfId="24982" xr:uid="{00000000-0005-0000-0000-000092610000}"/>
    <cellStyle name="Note 4 2 2 3 8 2 4" xfId="24983" xr:uid="{00000000-0005-0000-0000-000093610000}"/>
    <cellStyle name="Note 4 2 2 3 8 3" xfId="24984" xr:uid="{00000000-0005-0000-0000-000094610000}"/>
    <cellStyle name="Note 4 2 2 3 8 4" xfId="24985" xr:uid="{00000000-0005-0000-0000-000095610000}"/>
    <cellStyle name="Note 4 2 2 3 8 5" xfId="24986" xr:uid="{00000000-0005-0000-0000-000096610000}"/>
    <cellStyle name="Note 4 2 2 3 8 6" xfId="24987" xr:uid="{00000000-0005-0000-0000-000097610000}"/>
    <cellStyle name="Note 4 2 2 3 8 7" xfId="24988" xr:uid="{00000000-0005-0000-0000-000098610000}"/>
    <cellStyle name="Note 4 2 2 3 9" xfId="24989" xr:uid="{00000000-0005-0000-0000-000099610000}"/>
    <cellStyle name="Note 4 2 2 3 9 2" xfId="24990" xr:uid="{00000000-0005-0000-0000-00009A610000}"/>
    <cellStyle name="Note 4 2 2 3 9 2 2" xfId="24991" xr:uid="{00000000-0005-0000-0000-00009B610000}"/>
    <cellStyle name="Note 4 2 2 3 9 2 3" xfId="24992" xr:uid="{00000000-0005-0000-0000-00009C610000}"/>
    <cellStyle name="Note 4 2 2 3 9 2 4" xfId="24993" xr:uid="{00000000-0005-0000-0000-00009D610000}"/>
    <cellStyle name="Note 4 2 2 3 9 3" xfId="24994" xr:uid="{00000000-0005-0000-0000-00009E610000}"/>
    <cellStyle name="Note 4 2 2 3 9 4" xfId="24995" xr:uid="{00000000-0005-0000-0000-00009F610000}"/>
    <cellStyle name="Note 4 2 2 3 9 5" xfId="24996" xr:uid="{00000000-0005-0000-0000-0000A0610000}"/>
    <cellStyle name="Note 4 2 2 3 9 6" xfId="24997" xr:uid="{00000000-0005-0000-0000-0000A1610000}"/>
    <cellStyle name="Note 4 2 2 4" xfId="24998" xr:uid="{00000000-0005-0000-0000-0000A2610000}"/>
    <cellStyle name="Note 4 2 2 4 2" xfId="24999" xr:uid="{00000000-0005-0000-0000-0000A3610000}"/>
    <cellStyle name="Note 4 2 2 4 2 2" xfId="25000" xr:uid="{00000000-0005-0000-0000-0000A4610000}"/>
    <cellStyle name="Note 4 2 2 4 2 3" xfId="25001" xr:uid="{00000000-0005-0000-0000-0000A5610000}"/>
    <cellStyle name="Note 4 2 2 4 2 4" xfId="25002" xr:uid="{00000000-0005-0000-0000-0000A6610000}"/>
    <cellStyle name="Note 4 2 2 4 3" xfId="25003" xr:uid="{00000000-0005-0000-0000-0000A7610000}"/>
    <cellStyle name="Note 4 2 2 4 4" xfId="25004" xr:uid="{00000000-0005-0000-0000-0000A8610000}"/>
    <cellStyle name="Note 4 2 2 4 5" xfId="25005" xr:uid="{00000000-0005-0000-0000-0000A9610000}"/>
    <cellStyle name="Note 4 2 2 4 6" xfId="25006" xr:uid="{00000000-0005-0000-0000-0000AA610000}"/>
    <cellStyle name="Note 4 2 2 4 7" xfId="25007" xr:uid="{00000000-0005-0000-0000-0000AB610000}"/>
    <cellStyle name="Note 4 2 2 5" xfId="25008" xr:uid="{00000000-0005-0000-0000-0000AC610000}"/>
    <cellStyle name="Note 4 2 2 5 2" xfId="25009" xr:uid="{00000000-0005-0000-0000-0000AD610000}"/>
    <cellStyle name="Note 4 2 2 5 3" xfId="25010" xr:uid="{00000000-0005-0000-0000-0000AE610000}"/>
    <cellStyle name="Note 4 2 2 5 4" xfId="25011" xr:uid="{00000000-0005-0000-0000-0000AF610000}"/>
    <cellStyle name="Note 4 2 2 6" xfId="25012" xr:uid="{00000000-0005-0000-0000-0000B0610000}"/>
    <cellStyle name="Note 4 2 2 7" xfId="25013" xr:uid="{00000000-0005-0000-0000-0000B1610000}"/>
    <cellStyle name="Note 4 2 3" xfId="25014" xr:uid="{00000000-0005-0000-0000-0000B2610000}"/>
    <cellStyle name="Note 4 2 3 2" xfId="25015" xr:uid="{00000000-0005-0000-0000-0000B3610000}"/>
    <cellStyle name="Note 4 2 3 2 10" xfId="25016" xr:uid="{00000000-0005-0000-0000-0000B4610000}"/>
    <cellStyle name="Note 4 2 3 2 10 2" xfId="25017" xr:uid="{00000000-0005-0000-0000-0000B5610000}"/>
    <cellStyle name="Note 4 2 3 2 10 3" xfId="25018" xr:uid="{00000000-0005-0000-0000-0000B6610000}"/>
    <cellStyle name="Note 4 2 3 2 10 4" xfId="25019" xr:uid="{00000000-0005-0000-0000-0000B7610000}"/>
    <cellStyle name="Note 4 2 3 2 10 5" xfId="25020" xr:uid="{00000000-0005-0000-0000-0000B8610000}"/>
    <cellStyle name="Note 4 2 3 2 11" xfId="25021" xr:uid="{00000000-0005-0000-0000-0000B9610000}"/>
    <cellStyle name="Note 4 2 3 2 11 2" xfId="25022" xr:uid="{00000000-0005-0000-0000-0000BA610000}"/>
    <cellStyle name="Note 4 2 3 2 11 3" xfId="25023" xr:uid="{00000000-0005-0000-0000-0000BB610000}"/>
    <cellStyle name="Note 4 2 3 2 11 4" xfId="25024" xr:uid="{00000000-0005-0000-0000-0000BC610000}"/>
    <cellStyle name="Note 4 2 3 2 12" xfId="25025" xr:uid="{00000000-0005-0000-0000-0000BD610000}"/>
    <cellStyle name="Note 4 2 3 2 13" xfId="25026" xr:uid="{00000000-0005-0000-0000-0000BE610000}"/>
    <cellStyle name="Note 4 2 3 2 14" xfId="25027" xr:uid="{00000000-0005-0000-0000-0000BF610000}"/>
    <cellStyle name="Note 4 2 3 2 2" xfId="25028" xr:uid="{00000000-0005-0000-0000-0000C0610000}"/>
    <cellStyle name="Note 4 2 3 2 2 2" xfId="25029" xr:uid="{00000000-0005-0000-0000-0000C1610000}"/>
    <cellStyle name="Note 4 2 3 2 2 2 2" xfId="25030" xr:uid="{00000000-0005-0000-0000-0000C2610000}"/>
    <cellStyle name="Note 4 2 3 2 2 2 2 2" xfId="25031" xr:uid="{00000000-0005-0000-0000-0000C3610000}"/>
    <cellStyle name="Note 4 2 3 2 2 2 2 2 2" xfId="25032" xr:uid="{00000000-0005-0000-0000-0000C4610000}"/>
    <cellStyle name="Note 4 2 3 2 2 2 2 2 3" xfId="25033" xr:uid="{00000000-0005-0000-0000-0000C5610000}"/>
    <cellStyle name="Note 4 2 3 2 2 2 2 2 4" xfId="25034" xr:uid="{00000000-0005-0000-0000-0000C6610000}"/>
    <cellStyle name="Note 4 2 3 2 2 2 2 3" xfId="25035" xr:uid="{00000000-0005-0000-0000-0000C7610000}"/>
    <cellStyle name="Note 4 2 3 2 2 2 2 4" xfId="25036" xr:uid="{00000000-0005-0000-0000-0000C8610000}"/>
    <cellStyle name="Note 4 2 3 2 2 2 2 5" xfId="25037" xr:uid="{00000000-0005-0000-0000-0000C9610000}"/>
    <cellStyle name="Note 4 2 3 2 2 2 2 6" xfId="25038" xr:uid="{00000000-0005-0000-0000-0000CA610000}"/>
    <cellStyle name="Note 4 2 3 2 2 2 2 7" xfId="25039" xr:uid="{00000000-0005-0000-0000-0000CB610000}"/>
    <cellStyle name="Note 4 2 3 2 2 2 3" xfId="25040" xr:uid="{00000000-0005-0000-0000-0000CC610000}"/>
    <cellStyle name="Note 4 2 3 2 2 2 3 2" xfId="25041" xr:uid="{00000000-0005-0000-0000-0000CD610000}"/>
    <cellStyle name="Note 4 2 3 2 2 2 3 3" xfId="25042" xr:uid="{00000000-0005-0000-0000-0000CE610000}"/>
    <cellStyle name="Note 4 2 3 2 2 2 3 4" xfId="25043" xr:uid="{00000000-0005-0000-0000-0000CF610000}"/>
    <cellStyle name="Note 4 2 3 2 2 2 4" xfId="25044" xr:uid="{00000000-0005-0000-0000-0000D0610000}"/>
    <cellStyle name="Note 4 2 3 2 2 2 5" xfId="25045" xr:uid="{00000000-0005-0000-0000-0000D1610000}"/>
    <cellStyle name="Note 4 2 3 2 2 2 6" xfId="25046" xr:uid="{00000000-0005-0000-0000-0000D2610000}"/>
    <cellStyle name="Note 4 2 3 2 2 2 7" xfId="25047" xr:uid="{00000000-0005-0000-0000-0000D3610000}"/>
    <cellStyle name="Note 4 2 3 2 2 2 8" xfId="25048" xr:uid="{00000000-0005-0000-0000-0000D4610000}"/>
    <cellStyle name="Note 4 2 3 2 2 3" xfId="25049" xr:uid="{00000000-0005-0000-0000-0000D5610000}"/>
    <cellStyle name="Note 4 2 3 2 2 3 2" xfId="25050" xr:uid="{00000000-0005-0000-0000-0000D6610000}"/>
    <cellStyle name="Note 4 2 3 2 2 3 2 2" xfId="25051" xr:uid="{00000000-0005-0000-0000-0000D7610000}"/>
    <cellStyle name="Note 4 2 3 2 2 3 2 3" xfId="25052" xr:uid="{00000000-0005-0000-0000-0000D8610000}"/>
    <cellStyle name="Note 4 2 3 2 2 3 2 4" xfId="25053" xr:uid="{00000000-0005-0000-0000-0000D9610000}"/>
    <cellStyle name="Note 4 2 3 2 2 3 3" xfId="25054" xr:uid="{00000000-0005-0000-0000-0000DA610000}"/>
    <cellStyle name="Note 4 2 3 2 2 3 4" xfId="25055" xr:uid="{00000000-0005-0000-0000-0000DB610000}"/>
    <cellStyle name="Note 4 2 3 2 2 3 5" xfId="25056" xr:uid="{00000000-0005-0000-0000-0000DC610000}"/>
    <cellStyle name="Note 4 2 3 2 2 3 6" xfId="25057" xr:uid="{00000000-0005-0000-0000-0000DD610000}"/>
    <cellStyle name="Note 4 2 3 2 2 3 7" xfId="25058" xr:uid="{00000000-0005-0000-0000-0000DE610000}"/>
    <cellStyle name="Note 4 2 3 2 2 4" xfId="25059" xr:uid="{00000000-0005-0000-0000-0000DF610000}"/>
    <cellStyle name="Note 4 2 3 2 2 4 2" xfId="25060" xr:uid="{00000000-0005-0000-0000-0000E0610000}"/>
    <cellStyle name="Note 4 2 3 2 2 4 2 2" xfId="25061" xr:uid="{00000000-0005-0000-0000-0000E1610000}"/>
    <cellStyle name="Note 4 2 3 2 2 4 2 3" xfId="25062" xr:uid="{00000000-0005-0000-0000-0000E2610000}"/>
    <cellStyle name="Note 4 2 3 2 2 4 2 4" xfId="25063" xr:uid="{00000000-0005-0000-0000-0000E3610000}"/>
    <cellStyle name="Note 4 2 3 2 2 4 3" xfId="25064" xr:uid="{00000000-0005-0000-0000-0000E4610000}"/>
    <cellStyle name="Note 4 2 3 2 2 4 4" xfId="25065" xr:uid="{00000000-0005-0000-0000-0000E5610000}"/>
    <cellStyle name="Note 4 2 3 2 2 4 5" xfId="25066" xr:uid="{00000000-0005-0000-0000-0000E6610000}"/>
    <cellStyle name="Note 4 2 3 2 2 4 6" xfId="25067" xr:uid="{00000000-0005-0000-0000-0000E7610000}"/>
    <cellStyle name="Note 4 2 3 2 2 5" xfId="25068" xr:uid="{00000000-0005-0000-0000-0000E8610000}"/>
    <cellStyle name="Note 4 2 3 2 2 5 2" xfId="25069" xr:uid="{00000000-0005-0000-0000-0000E9610000}"/>
    <cellStyle name="Note 4 2 3 2 2 5 3" xfId="25070" xr:uid="{00000000-0005-0000-0000-0000EA610000}"/>
    <cellStyle name="Note 4 2 3 2 2 5 4" xfId="25071" xr:uid="{00000000-0005-0000-0000-0000EB610000}"/>
    <cellStyle name="Note 4 2 3 2 2 5 5" xfId="25072" xr:uid="{00000000-0005-0000-0000-0000EC610000}"/>
    <cellStyle name="Note 4 2 3 2 2 6" xfId="25073" xr:uid="{00000000-0005-0000-0000-0000ED610000}"/>
    <cellStyle name="Note 4 2 3 2 2 6 2" xfId="25074" xr:uid="{00000000-0005-0000-0000-0000EE610000}"/>
    <cellStyle name="Note 4 2 3 2 2 6 3" xfId="25075" xr:uid="{00000000-0005-0000-0000-0000EF610000}"/>
    <cellStyle name="Note 4 2 3 2 2 6 4" xfId="25076" xr:uid="{00000000-0005-0000-0000-0000F0610000}"/>
    <cellStyle name="Note 4 2 3 2 2 7" xfId="25077" xr:uid="{00000000-0005-0000-0000-0000F1610000}"/>
    <cellStyle name="Note 4 2 3 2 2 8" xfId="25078" xr:uid="{00000000-0005-0000-0000-0000F2610000}"/>
    <cellStyle name="Note 4 2 3 2 2 9" xfId="25079" xr:uid="{00000000-0005-0000-0000-0000F3610000}"/>
    <cellStyle name="Note 4 2 3 2 3" xfId="25080" xr:uid="{00000000-0005-0000-0000-0000F4610000}"/>
    <cellStyle name="Note 4 2 3 2 3 2" xfId="25081" xr:uid="{00000000-0005-0000-0000-0000F5610000}"/>
    <cellStyle name="Note 4 2 3 2 3 2 2" xfId="25082" xr:uid="{00000000-0005-0000-0000-0000F6610000}"/>
    <cellStyle name="Note 4 2 3 2 3 2 2 2" xfId="25083" xr:uid="{00000000-0005-0000-0000-0000F7610000}"/>
    <cellStyle name="Note 4 2 3 2 3 2 2 3" xfId="25084" xr:uid="{00000000-0005-0000-0000-0000F8610000}"/>
    <cellStyle name="Note 4 2 3 2 3 2 2 4" xfId="25085" xr:uid="{00000000-0005-0000-0000-0000F9610000}"/>
    <cellStyle name="Note 4 2 3 2 3 2 3" xfId="25086" xr:uid="{00000000-0005-0000-0000-0000FA610000}"/>
    <cellStyle name="Note 4 2 3 2 3 2 4" xfId="25087" xr:uid="{00000000-0005-0000-0000-0000FB610000}"/>
    <cellStyle name="Note 4 2 3 2 3 2 5" xfId="25088" xr:uid="{00000000-0005-0000-0000-0000FC610000}"/>
    <cellStyle name="Note 4 2 3 2 3 2 6" xfId="25089" xr:uid="{00000000-0005-0000-0000-0000FD610000}"/>
    <cellStyle name="Note 4 2 3 2 3 2 7" xfId="25090" xr:uid="{00000000-0005-0000-0000-0000FE610000}"/>
    <cellStyle name="Note 4 2 3 2 3 3" xfId="25091" xr:uid="{00000000-0005-0000-0000-0000FF610000}"/>
    <cellStyle name="Note 4 2 3 2 3 3 2" xfId="25092" xr:uid="{00000000-0005-0000-0000-000000620000}"/>
    <cellStyle name="Note 4 2 3 2 3 3 2 2" xfId="25093" xr:uid="{00000000-0005-0000-0000-000001620000}"/>
    <cellStyle name="Note 4 2 3 2 3 3 2 3" xfId="25094" xr:uid="{00000000-0005-0000-0000-000002620000}"/>
    <cellStyle name="Note 4 2 3 2 3 3 2 4" xfId="25095" xr:uid="{00000000-0005-0000-0000-000003620000}"/>
    <cellStyle name="Note 4 2 3 2 3 3 3" xfId="25096" xr:uid="{00000000-0005-0000-0000-000004620000}"/>
    <cellStyle name="Note 4 2 3 2 3 3 4" xfId="25097" xr:uid="{00000000-0005-0000-0000-000005620000}"/>
    <cellStyle name="Note 4 2 3 2 3 3 5" xfId="25098" xr:uid="{00000000-0005-0000-0000-000006620000}"/>
    <cellStyle name="Note 4 2 3 2 3 3 6" xfId="25099" xr:uid="{00000000-0005-0000-0000-000007620000}"/>
    <cellStyle name="Note 4 2 3 2 3 4" xfId="25100" xr:uid="{00000000-0005-0000-0000-000008620000}"/>
    <cellStyle name="Note 4 2 3 2 3 4 2" xfId="25101" xr:uid="{00000000-0005-0000-0000-000009620000}"/>
    <cellStyle name="Note 4 2 3 2 3 4 3" xfId="25102" xr:uid="{00000000-0005-0000-0000-00000A620000}"/>
    <cellStyle name="Note 4 2 3 2 3 4 4" xfId="25103" xr:uid="{00000000-0005-0000-0000-00000B620000}"/>
    <cellStyle name="Note 4 2 3 2 3 4 5" xfId="25104" xr:uid="{00000000-0005-0000-0000-00000C620000}"/>
    <cellStyle name="Note 4 2 3 2 3 5" xfId="25105" xr:uid="{00000000-0005-0000-0000-00000D620000}"/>
    <cellStyle name="Note 4 2 3 2 3 5 2" xfId="25106" xr:uid="{00000000-0005-0000-0000-00000E620000}"/>
    <cellStyle name="Note 4 2 3 2 3 5 3" xfId="25107" xr:uid="{00000000-0005-0000-0000-00000F620000}"/>
    <cellStyle name="Note 4 2 3 2 3 5 4" xfId="25108" xr:uid="{00000000-0005-0000-0000-000010620000}"/>
    <cellStyle name="Note 4 2 3 2 3 6" xfId="25109" xr:uid="{00000000-0005-0000-0000-000011620000}"/>
    <cellStyle name="Note 4 2 3 2 3 7" xfId="25110" xr:uid="{00000000-0005-0000-0000-000012620000}"/>
    <cellStyle name="Note 4 2 3 2 3 8" xfId="25111" xr:uid="{00000000-0005-0000-0000-000013620000}"/>
    <cellStyle name="Note 4 2 3 2 4" xfId="25112" xr:uid="{00000000-0005-0000-0000-000014620000}"/>
    <cellStyle name="Note 4 2 3 2 4 2" xfId="25113" xr:uid="{00000000-0005-0000-0000-000015620000}"/>
    <cellStyle name="Note 4 2 3 2 4 2 2" xfId="25114" xr:uid="{00000000-0005-0000-0000-000016620000}"/>
    <cellStyle name="Note 4 2 3 2 4 2 2 2" xfId="25115" xr:uid="{00000000-0005-0000-0000-000017620000}"/>
    <cellStyle name="Note 4 2 3 2 4 2 2 3" xfId="25116" xr:uid="{00000000-0005-0000-0000-000018620000}"/>
    <cellStyle name="Note 4 2 3 2 4 2 2 4" xfId="25117" xr:uid="{00000000-0005-0000-0000-000019620000}"/>
    <cellStyle name="Note 4 2 3 2 4 2 3" xfId="25118" xr:uid="{00000000-0005-0000-0000-00001A620000}"/>
    <cellStyle name="Note 4 2 3 2 4 2 4" xfId="25119" xr:uid="{00000000-0005-0000-0000-00001B620000}"/>
    <cellStyle name="Note 4 2 3 2 4 2 5" xfId="25120" xr:uid="{00000000-0005-0000-0000-00001C620000}"/>
    <cellStyle name="Note 4 2 3 2 4 2 6" xfId="25121" xr:uid="{00000000-0005-0000-0000-00001D620000}"/>
    <cellStyle name="Note 4 2 3 2 4 2 7" xfId="25122" xr:uid="{00000000-0005-0000-0000-00001E620000}"/>
    <cellStyle name="Note 4 2 3 2 4 3" xfId="25123" xr:uid="{00000000-0005-0000-0000-00001F620000}"/>
    <cellStyle name="Note 4 2 3 2 4 3 2" xfId="25124" xr:uid="{00000000-0005-0000-0000-000020620000}"/>
    <cellStyle name="Note 4 2 3 2 4 3 2 2" xfId="25125" xr:uid="{00000000-0005-0000-0000-000021620000}"/>
    <cellStyle name="Note 4 2 3 2 4 3 2 3" xfId="25126" xr:uid="{00000000-0005-0000-0000-000022620000}"/>
    <cellStyle name="Note 4 2 3 2 4 3 2 4" xfId="25127" xr:uid="{00000000-0005-0000-0000-000023620000}"/>
    <cellStyle name="Note 4 2 3 2 4 3 3" xfId="25128" xr:uid="{00000000-0005-0000-0000-000024620000}"/>
    <cellStyle name="Note 4 2 3 2 4 3 4" xfId="25129" xr:uid="{00000000-0005-0000-0000-000025620000}"/>
    <cellStyle name="Note 4 2 3 2 4 3 5" xfId="25130" xr:uid="{00000000-0005-0000-0000-000026620000}"/>
    <cellStyle name="Note 4 2 3 2 4 3 6" xfId="25131" xr:uid="{00000000-0005-0000-0000-000027620000}"/>
    <cellStyle name="Note 4 2 3 2 4 4" xfId="25132" xr:uid="{00000000-0005-0000-0000-000028620000}"/>
    <cellStyle name="Note 4 2 3 2 4 4 2" xfId="25133" xr:uid="{00000000-0005-0000-0000-000029620000}"/>
    <cellStyle name="Note 4 2 3 2 4 4 3" xfId="25134" xr:uid="{00000000-0005-0000-0000-00002A620000}"/>
    <cellStyle name="Note 4 2 3 2 4 4 4" xfId="25135" xr:uid="{00000000-0005-0000-0000-00002B620000}"/>
    <cellStyle name="Note 4 2 3 2 4 4 5" xfId="25136" xr:uid="{00000000-0005-0000-0000-00002C620000}"/>
    <cellStyle name="Note 4 2 3 2 4 5" xfId="25137" xr:uid="{00000000-0005-0000-0000-00002D620000}"/>
    <cellStyle name="Note 4 2 3 2 4 5 2" xfId="25138" xr:uid="{00000000-0005-0000-0000-00002E620000}"/>
    <cellStyle name="Note 4 2 3 2 4 5 3" xfId="25139" xr:uid="{00000000-0005-0000-0000-00002F620000}"/>
    <cellStyle name="Note 4 2 3 2 4 5 4" xfId="25140" xr:uid="{00000000-0005-0000-0000-000030620000}"/>
    <cellStyle name="Note 4 2 3 2 4 6" xfId="25141" xr:uid="{00000000-0005-0000-0000-000031620000}"/>
    <cellStyle name="Note 4 2 3 2 4 7" xfId="25142" xr:uid="{00000000-0005-0000-0000-000032620000}"/>
    <cellStyle name="Note 4 2 3 2 4 8" xfId="25143" xr:uid="{00000000-0005-0000-0000-000033620000}"/>
    <cellStyle name="Note 4 2 3 2 5" xfId="25144" xr:uid="{00000000-0005-0000-0000-000034620000}"/>
    <cellStyle name="Note 4 2 3 2 5 10" xfId="25145" xr:uid="{00000000-0005-0000-0000-000035620000}"/>
    <cellStyle name="Note 4 2 3 2 5 2" xfId="25146" xr:uid="{00000000-0005-0000-0000-000036620000}"/>
    <cellStyle name="Note 4 2 3 2 5 2 2" xfId="25147" xr:uid="{00000000-0005-0000-0000-000037620000}"/>
    <cellStyle name="Note 4 2 3 2 5 2 2 2" xfId="25148" xr:uid="{00000000-0005-0000-0000-000038620000}"/>
    <cellStyle name="Note 4 2 3 2 5 2 2 3" xfId="25149" xr:uid="{00000000-0005-0000-0000-000039620000}"/>
    <cellStyle name="Note 4 2 3 2 5 2 2 4" xfId="25150" xr:uid="{00000000-0005-0000-0000-00003A620000}"/>
    <cellStyle name="Note 4 2 3 2 5 2 3" xfId="25151" xr:uid="{00000000-0005-0000-0000-00003B620000}"/>
    <cellStyle name="Note 4 2 3 2 5 2 4" xfId="25152" xr:uid="{00000000-0005-0000-0000-00003C620000}"/>
    <cellStyle name="Note 4 2 3 2 5 2 5" xfId="25153" xr:uid="{00000000-0005-0000-0000-00003D620000}"/>
    <cellStyle name="Note 4 2 3 2 5 2 6" xfId="25154" xr:uid="{00000000-0005-0000-0000-00003E620000}"/>
    <cellStyle name="Note 4 2 3 2 5 2 7" xfId="25155" xr:uid="{00000000-0005-0000-0000-00003F620000}"/>
    <cellStyle name="Note 4 2 3 2 5 3" xfId="25156" xr:uid="{00000000-0005-0000-0000-000040620000}"/>
    <cellStyle name="Note 4 2 3 2 5 3 2" xfId="25157" xr:uid="{00000000-0005-0000-0000-000041620000}"/>
    <cellStyle name="Note 4 2 3 2 5 3 2 2" xfId="25158" xr:uid="{00000000-0005-0000-0000-000042620000}"/>
    <cellStyle name="Note 4 2 3 2 5 3 2 3" xfId="25159" xr:uid="{00000000-0005-0000-0000-000043620000}"/>
    <cellStyle name="Note 4 2 3 2 5 3 2 4" xfId="25160" xr:uid="{00000000-0005-0000-0000-000044620000}"/>
    <cellStyle name="Note 4 2 3 2 5 3 3" xfId="25161" xr:uid="{00000000-0005-0000-0000-000045620000}"/>
    <cellStyle name="Note 4 2 3 2 5 3 4" xfId="25162" xr:uid="{00000000-0005-0000-0000-000046620000}"/>
    <cellStyle name="Note 4 2 3 2 5 3 5" xfId="25163" xr:uid="{00000000-0005-0000-0000-000047620000}"/>
    <cellStyle name="Note 4 2 3 2 5 3 6" xfId="25164" xr:uid="{00000000-0005-0000-0000-000048620000}"/>
    <cellStyle name="Note 4 2 3 2 5 4" xfId="25165" xr:uid="{00000000-0005-0000-0000-000049620000}"/>
    <cellStyle name="Note 4 2 3 2 5 4 2" xfId="25166" xr:uid="{00000000-0005-0000-0000-00004A620000}"/>
    <cellStyle name="Note 4 2 3 2 5 4 2 2" xfId="25167" xr:uid="{00000000-0005-0000-0000-00004B620000}"/>
    <cellStyle name="Note 4 2 3 2 5 4 2 3" xfId="25168" xr:uid="{00000000-0005-0000-0000-00004C620000}"/>
    <cellStyle name="Note 4 2 3 2 5 4 2 4" xfId="25169" xr:uid="{00000000-0005-0000-0000-00004D620000}"/>
    <cellStyle name="Note 4 2 3 2 5 4 3" xfId="25170" xr:uid="{00000000-0005-0000-0000-00004E620000}"/>
    <cellStyle name="Note 4 2 3 2 5 4 4" xfId="25171" xr:uid="{00000000-0005-0000-0000-00004F620000}"/>
    <cellStyle name="Note 4 2 3 2 5 4 5" xfId="25172" xr:uid="{00000000-0005-0000-0000-000050620000}"/>
    <cellStyle name="Note 4 2 3 2 5 4 6" xfId="25173" xr:uid="{00000000-0005-0000-0000-000051620000}"/>
    <cellStyle name="Note 4 2 3 2 5 5" xfId="25174" xr:uid="{00000000-0005-0000-0000-000052620000}"/>
    <cellStyle name="Note 4 2 3 2 5 5 2" xfId="25175" xr:uid="{00000000-0005-0000-0000-000053620000}"/>
    <cellStyle name="Note 4 2 3 2 5 5 3" xfId="25176" xr:uid="{00000000-0005-0000-0000-000054620000}"/>
    <cellStyle name="Note 4 2 3 2 5 5 4" xfId="25177" xr:uid="{00000000-0005-0000-0000-000055620000}"/>
    <cellStyle name="Note 4 2 3 2 5 5 5" xfId="25178" xr:uid="{00000000-0005-0000-0000-000056620000}"/>
    <cellStyle name="Note 4 2 3 2 5 6" xfId="25179" xr:uid="{00000000-0005-0000-0000-000057620000}"/>
    <cellStyle name="Note 4 2 3 2 5 6 2" xfId="25180" xr:uid="{00000000-0005-0000-0000-000058620000}"/>
    <cellStyle name="Note 4 2 3 2 5 6 3" xfId="25181" xr:uid="{00000000-0005-0000-0000-000059620000}"/>
    <cellStyle name="Note 4 2 3 2 5 6 4" xfId="25182" xr:uid="{00000000-0005-0000-0000-00005A620000}"/>
    <cellStyle name="Note 4 2 3 2 5 7" xfId="25183" xr:uid="{00000000-0005-0000-0000-00005B620000}"/>
    <cellStyle name="Note 4 2 3 2 5 8" xfId="25184" xr:uid="{00000000-0005-0000-0000-00005C620000}"/>
    <cellStyle name="Note 4 2 3 2 5 9" xfId="25185" xr:uid="{00000000-0005-0000-0000-00005D620000}"/>
    <cellStyle name="Note 4 2 3 2 6" xfId="25186" xr:uid="{00000000-0005-0000-0000-00005E620000}"/>
    <cellStyle name="Note 4 2 3 2 6 2" xfId="25187" xr:uid="{00000000-0005-0000-0000-00005F620000}"/>
    <cellStyle name="Note 4 2 3 2 6 2 2" xfId="25188" xr:uid="{00000000-0005-0000-0000-000060620000}"/>
    <cellStyle name="Note 4 2 3 2 6 2 2 2" xfId="25189" xr:uid="{00000000-0005-0000-0000-000061620000}"/>
    <cellStyle name="Note 4 2 3 2 6 2 2 3" xfId="25190" xr:uid="{00000000-0005-0000-0000-000062620000}"/>
    <cellStyle name="Note 4 2 3 2 6 2 2 4" xfId="25191" xr:uid="{00000000-0005-0000-0000-000063620000}"/>
    <cellStyle name="Note 4 2 3 2 6 2 3" xfId="25192" xr:uid="{00000000-0005-0000-0000-000064620000}"/>
    <cellStyle name="Note 4 2 3 2 6 2 4" xfId="25193" xr:uid="{00000000-0005-0000-0000-000065620000}"/>
    <cellStyle name="Note 4 2 3 2 6 2 5" xfId="25194" xr:uid="{00000000-0005-0000-0000-000066620000}"/>
    <cellStyle name="Note 4 2 3 2 6 2 6" xfId="25195" xr:uid="{00000000-0005-0000-0000-000067620000}"/>
    <cellStyle name="Note 4 2 3 2 6 2 7" xfId="25196" xr:uid="{00000000-0005-0000-0000-000068620000}"/>
    <cellStyle name="Note 4 2 3 2 6 3" xfId="25197" xr:uid="{00000000-0005-0000-0000-000069620000}"/>
    <cellStyle name="Note 4 2 3 2 6 3 2" xfId="25198" xr:uid="{00000000-0005-0000-0000-00006A620000}"/>
    <cellStyle name="Note 4 2 3 2 6 3 2 2" xfId="25199" xr:uid="{00000000-0005-0000-0000-00006B620000}"/>
    <cellStyle name="Note 4 2 3 2 6 3 2 3" xfId="25200" xr:uid="{00000000-0005-0000-0000-00006C620000}"/>
    <cellStyle name="Note 4 2 3 2 6 3 2 4" xfId="25201" xr:uid="{00000000-0005-0000-0000-00006D620000}"/>
    <cellStyle name="Note 4 2 3 2 6 3 3" xfId="25202" xr:uid="{00000000-0005-0000-0000-00006E620000}"/>
    <cellStyle name="Note 4 2 3 2 6 3 4" xfId="25203" xr:uid="{00000000-0005-0000-0000-00006F620000}"/>
    <cellStyle name="Note 4 2 3 2 6 3 5" xfId="25204" xr:uid="{00000000-0005-0000-0000-000070620000}"/>
    <cellStyle name="Note 4 2 3 2 6 3 6" xfId="25205" xr:uid="{00000000-0005-0000-0000-000071620000}"/>
    <cellStyle name="Note 4 2 3 2 6 4" xfId="25206" xr:uid="{00000000-0005-0000-0000-000072620000}"/>
    <cellStyle name="Note 4 2 3 2 6 4 2" xfId="25207" xr:uid="{00000000-0005-0000-0000-000073620000}"/>
    <cellStyle name="Note 4 2 3 2 6 4 3" xfId="25208" xr:uid="{00000000-0005-0000-0000-000074620000}"/>
    <cellStyle name="Note 4 2 3 2 6 4 4" xfId="25209" xr:uid="{00000000-0005-0000-0000-000075620000}"/>
    <cellStyle name="Note 4 2 3 2 6 4 5" xfId="25210" xr:uid="{00000000-0005-0000-0000-000076620000}"/>
    <cellStyle name="Note 4 2 3 2 6 5" xfId="25211" xr:uid="{00000000-0005-0000-0000-000077620000}"/>
    <cellStyle name="Note 4 2 3 2 6 5 2" xfId="25212" xr:uid="{00000000-0005-0000-0000-000078620000}"/>
    <cellStyle name="Note 4 2 3 2 6 5 3" xfId="25213" xr:uid="{00000000-0005-0000-0000-000079620000}"/>
    <cellStyle name="Note 4 2 3 2 6 5 4" xfId="25214" xr:uid="{00000000-0005-0000-0000-00007A620000}"/>
    <cellStyle name="Note 4 2 3 2 6 6" xfId="25215" xr:uid="{00000000-0005-0000-0000-00007B620000}"/>
    <cellStyle name="Note 4 2 3 2 6 7" xfId="25216" xr:uid="{00000000-0005-0000-0000-00007C620000}"/>
    <cellStyle name="Note 4 2 3 2 6 8" xfId="25217" xr:uid="{00000000-0005-0000-0000-00007D620000}"/>
    <cellStyle name="Note 4 2 3 2 7" xfId="25218" xr:uid="{00000000-0005-0000-0000-00007E620000}"/>
    <cellStyle name="Note 4 2 3 2 7 2" xfId="25219" xr:uid="{00000000-0005-0000-0000-00007F620000}"/>
    <cellStyle name="Note 4 2 3 2 7 2 2" xfId="25220" xr:uid="{00000000-0005-0000-0000-000080620000}"/>
    <cellStyle name="Note 4 2 3 2 7 2 2 2" xfId="25221" xr:uid="{00000000-0005-0000-0000-000081620000}"/>
    <cellStyle name="Note 4 2 3 2 7 2 2 3" xfId="25222" xr:uid="{00000000-0005-0000-0000-000082620000}"/>
    <cellStyle name="Note 4 2 3 2 7 2 2 4" xfId="25223" xr:uid="{00000000-0005-0000-0000-000083620000}"/>
    <cellStyle name="Note 4 2 3 2 7 2 3" xfId="25224" xr:uid="{00000000-0005-0000-0000-000084620000}"/>
    <cellStyle name="Note 4 2 3 2 7 2 4" xfId="25225" xr:uid="{00000000-0005-0000-0000-000085620000}"/>
    <cellStyle name="Note 4 2 3 2 7 2 5" xfId="25226" xr:uid="{00000000-0005-0000-0000-000086620000}"/>
    <cellStyle name="Note 4 2 3 2 7 2 6" xfId="25227" xr:uid="{00000000-0005-0000-0000-000087620000}"/>
    <cellStyle name="Note 4 2 3 2 7 2 7" xfId="25228" xr:uid="{00000000-0005-0000-0000-000088620000}"/>
    <cellStyle name="Note 4 2 3 2 7 3" xfId="25229" xr:uid="{00000000-0005-0000-0000-000089620000}"/>
    <cellStyle name="Note 4 2 3 2 7 3 2" xfId="25230" xr:uid="{00000000-0005-0000-0000-00008A620000}"/>
    <cellStyle name="Note 4 2 3 2 7 3 3" xfId="25231" xr:uid="{00000000-0005-0000-0000-00008B620000}"/>
    <cellStyle name="Note 4 2 3 2 7 3 4" xfId="25232" xr:uid="{00000000-0005-0000-0000-00008C620000}"/>
    <cellStyle name="Note 4 2 3 2 7 4" xfId="25233" xr:uid="{00000000-0005-0000-0000-00008D620000}"/>
    <cellStyle name="Note 4 2 3 2 7 5" xfId="25234" xr:uid="{00000000-0005-0000-0000-00008E620000}"/>
    <cellStyle name="Note 4 2 3 2 7 6" xfId="25235" xr:uid="{00000000-0005-0000-0000-00008F620000}"/>
    <cellStyle name="Note 4 2 3 2 7 7" xfId="25236" xr:uid="{00000000-0005-0000-0000-000090620000}"/>
    <cellStyle name="Note 4 2 3 2 7 8" xfId="25237" xr:uid="{00000000-0005-0000-0000-000091620000}"/>
    <cellStyle name="Note 4 2 3 2 8" xfId="25238" xr:uid="{00000000-0005-0000-0000-000092620000}"/>
    <cellStyle name="Note 4 2 3 2 8 2" xfId="25239" xr:uid="{00000000-0005-0000-0000-000093620000}"/>
    <cellStyle name="Note 4 2 3 2 8 2 2" xfId="25240" xr:uid="{00000000-0005-0000-0000-000094620000}"/>
    <cellStyle name="Note 4 2 3 2 8 2 3" xfId="25241" xr:uid="{00000000-0005-0000-0000-000095620000}"/>
    <cellStyle name="Note 4 2 3 2 8 2 4" xfId="25242" xr:uid="{00000000-0005-0000-0000-000096620000}"/>
    <cellStyle name="Note 4 2 3 2 8 3" xfId="25243" xr:uid="{00000000-0005-0000-0000-000097620000}"/>
    <cellStyle name="Note 4 2 3 2 8 4" xfId="25244" xr:uid="{00000000-0005-0000-0000-000098620000}"/>
    <cellStyle name="Note 4 2 3 2 8 5" xfId="25245" xr:uid="{00000000-0005-0000-0000-000099620000}"/>
    <cellStyle name="Note 4 2 3 2 8 6" xfId="25246" xr:uid="{00000000-0005-0000-0000-00009A620000}"/>
    <cellStyle name="Note 4 2 3 2 8 7" xfId="25247" xr:uid="{00000000-0005-0000-0000-00009B620000}"/>
    <cellStyle name="Note 4 2 3 2 9" xfId="25248" xr:uid="{00000000-0005-0000-0000-00009C620000}"/>
    <cellStyle name="Note 4 2 3 2 9 2" xfId="25249" xr:uid="{00000000-0005-0000-0000-00009D620000}"/>
    <cellStyle name="Note 4 2 3 2 9 2 2" xfId="25250" xr:uid="{00000000-0005-0000-0000-00009E620000}"/>
    <cellStyle name="Note 4 2 3 2 9 2 3" xfId="25251" xr:uid="{00000000-0005-0000-0000-00009F620000}"/>
    <cellStyle name="Note 4 2 3 2 9 2 4" xfId="25252" xr:uid="{00000000-0005-0000-0000-0000A0620000}"/>
    <cellStyle name="Note 4 2 3 2 9 3" xfId="25253" xr:uid="{00000000-0005-0000-0000-0000A1620000}"/>
    <cellStyle name="Note 4 2 3 2 9 4" xfId="25254" xr:uid="{00000000-0005-0000-0000-0000A2620000}"/>
    <cellStyle name="Note 4 2 3 2 9 5" xfId="25255" xr:uid="{00000000-0005-0000-0000-0000A3620000}"/>
    <cellStyle name="Note 4 2 3 2 9 6" xfId="25256" xr:uid="{00000000-0005-0000-0000-0000A4620000}"/>
    <cellStyle name="Note 4 2 3 3" xfId="25257" xr:uid="{00000000-0005-0000-0000-0000A5620000}"/>
    <cellStyle name="Note 4 2 3 3 2" xfId="25258" xr:uid="{00000000-0005-0000-0000-0000A6620000}"/>
    <cellStyle name="Note 4 2 3 3 2 2" xfId="25259" xr:uid="{00000000-0005-0000-0000-0000A7620000}"/>
    <cellStyle name="Note 4 2 3 3 2 3" xfId="25260" xr:uid="{00000000-0005-0000-0000-0000A8620000}"/>
    <cellStyle name="Note 4 2 3 3 2 4" xfId="25261" xr:uid="{00000000-0005-0000-0000-0000A9620000}"/>
    <cellStyle name="Note 4 2 3 3 3" xfId="25262" xr:uid="{00000000-0005-0000-0000-0000AA620000}"/>
    <cellStyle name="Note 4 2 3 3 4" xfId="25263" xr:uid="{00000000-0005-0000-0000-0000AB620000}"/>
    <cellStyle name="Note 4 2 3 3 5" xfId="25264" xr:uid="{00000000-0005-0000-0000-0000AC620000}"/>
    <cellStyle name="Note 4 2 3 3 6" xfId="25265" xr:uid="{00000000-0005-0000-0000-0000AD620000}"/>
    <cellStyle name="Note 4 2 3 3 7" xfId="25266" xr:uid="{00000000-0005-0000-0000-0000AE620000}"/>
    <cellStyle name="Note 4 2 3 4" xfId="25267" xr:uid="{00000000-0005-0000-0000-0000AF620000}"/>
    <cellStyle name="Note 4 2 3 4 2" xfId="25268" xr:uid="{00000000-0005-0000-0000-0000B0620000}"/>
    <cellStyle name="Note 4 2 3 4 3" xfId="25269" xr:uid="{00000000-0005-0000-0000-0000B1620000}"/>
    <cellStyle name="Note 4 2 3 4 4" xfId="25270" xr:uid="{00000000-0005-0000-0000-0000B2620000}"/>
    <cellStyle name="Note 4 2 3 5" xfId="25271" xr:uid="{00000000-0005-0000-0000-0000B3620000}"/>
    <cellStyle name="Note 4 2 3 6" xfId="25272" xr:uid="{00000000-0005-0000-0000-0000B4620000}"/>
    <cellStyle name="Note 4 2 4" xfId="25273" xr:uid="{00000000-0005-0000-0000-0000B5620000}"/>
    <cellStyle name="Note 4 2 4 2" xfId="25274" xr:uid="{00000000-0005-0000-0000-0000B6620000}"/>
    <cellStyle name="Note 4 2 5" xfId="25275" xr:uid="{00000000-0005-0000-0000-0000B7620000}"/>
    <cellStyle name="Note 4 2 5 2" xfId="25276" xr:uid="{00000000-0005-0000-0000-0000B8620000}"/>
    <cellStyle name="Note 4 2 5 2 10" xfId="25277" xr:uid="{00000000-0005-0000-0000-0000B9620000}"/>
    <cellStyle name="Note 4 2 5 2 10 2" xfId="25278" xr:uid="{00000000-0005-0000-0000-0000BA620000}"/>
    <cellStyle name="Note 4 2 5 2 10 3" xfId="25279" xr:uid="{00000000-0005-0000-0000-0000BB620000}"/>
    <cellStyle name="Note 4 2 5 2 10 4" xfId="25280" xr:uid="{00000000-0005-0000-0000-0000BC620000}"/>
    <cellStyle name="Note 4 2 5 2 10 5" xfId="25281" xr:uid="{00000000-0005-0000-0000-0000BD620000}"/>
    <cellStyle name="Note 4 2 5 2 11" xfId="25282" xr:uid="{00000000-0005-0000-0000-0000BE620000}"/>
    <cellStyle name="Note 4 2 5 2 11 2" xfId="25283" xr:uid="{00000000-0005-0000-0000-0000BF620000}"/>
    <cellStyle name="Note 4 2 5 2 11 3" xfId="25284" xr:uid="{00000000-0005-0000-0000-0000C0620000}"/>
    <cellStyle name="Note 4 2 5 2 11 4" xfId="25285" xr:uid="{00000000-0005-0000-0000-0000C1620000}"/>
    <cellStyle name="Note 4 2 5 2 12" xfId="25286" xr:uid="{00000000-0005-0000-0000-0000C2620000}"/>
    <cellStyle name="Note 4 2 5 2 13" xfId="25287" xr:uid="{00000000-0005-0000-0000-0000C3620000}"/>
    <cellStyle name="Note 4 2 5 2 14" xfId="25288" xr:uid="{00000000-0005-0000-0000-0000C4620000}"/>
    <cellStyle name="Note 4 2 5 2 2" xfId="25289" xr:uid="{00000000-0005-0000-0000-0000C5620000}"/>
    <cellStyle name="Note 4 2 5 2 2 2" xfId="25290" xr:uid="{00000000-0005-0000-0000-0000C6620000}"/>
    <cellStyle name="Note 4 2 5 2 2 2 2" xfId="25291" xr:uid="{00000000-0005-0000-0000-0000C7620000}"/>
    <cellStyle name="Note 4 2 5 2 2 2 2 2" xfId="25292" xr:uid="{00000000-0005-0000-0000-0000C8620000}"/>
    <cellStyle name="Note 4 2 5 2 2 2 2 2 2" xfId="25293" xr:uid="{00000000-0005-0000-0000-0000C9620000}"/>
    <cellStyle name="Note 4 2 5 2 2 2 2 2 3" xfId="25294" xr:uid="{00000000-0005-0000-0000-0000CA620000}"/>
    <cellStyle name="Note 4 2 5 2 2 2 2 2 4" xfId="25295" xr:uid="{00000000-0005-0000-0000-0000CB620000}"/>
    <cellStyle name="Note 4 2 5 2 2 2 2 3" xfId="25296" xr:uid="{00000000-0005-0000-0000-0000CC620000}"/>
    <cellStyle name="Note 4 2 5 2 2 2 2 4" xfId="25297" xr:uid="{00000000-0005-0000-0000-0000CD620000}"/>
    <cellStyle name="Note 4 2 5 2 2 2 2 5" xfId="25298" xr:uid="{00000000-0005-0000-0000-0000CE620000}"/>
    <cellStyle name="Note 4 2 5 2 2 2 2 6" xfId="25299" xr:uid="{00000000-0005-0000-0000-0000CF620000}"/>
    <cellStyle name="Note 4 2 5 2 2 2 2 7" xfId="25300" xr:uid="{00000000-0005-0000-0000-0000D0620000}"/>
    <cellStyle name="Note 4 2 5 2 2 2 3" xfId="25301" xr:uid="{00000000-0005-0000-0000-0000D1620000}"/>
    <cellStyle name="Note 4 2 5 2 2 2 3 2" xfId="25302" xr:uid="{00000000-0005-0000-0000-0000D2620000}"/>
    <cellStyle name="Note 4 2 5 2 2 2 3 3" xfId="25303" xr:uid="{00000000-0005-0000-0000-0000D3620000}"/>
    <cellStyle name="Note 4 2 5 2 2 2 3 4" xfId="25304" xr:uid="{00000000-0005-0000-0000-0000D4620000}"/>
    <cellStyle name="Note 4 2 5 2 2 2 4" xfId="25305" xr:uid="{00000000-0005-0000-0000-0000D5620000}"/>
    <cellStyle name="Note 4 2 5 2 2 2 5" xfId="25306" xr:uid="{00000000-0005-0000-0000-0000D6620000}"/>
    <cellStyle name="Note 4 2 5 2 2 2 6" xfId="25307" xr:uid="{00000000-0005-0000-0000-0000D7620000}"/>
    <cellStyle name="Note 4 2 5 2 2 2 7" xfId="25308" xr:uid="{00000000-0005-0000-0000-0000D8620000}"/>
    <cellStyle name="Note 4 2 5 2 2 2 8" xfId="25309" xr:uid="{00000000-0005-0000-0000-0000D9620000}"/>
    <cellStyle name="Note 4 2 5 2 2 3" xfId="25310" xr:uid="{00000000-0005-0000-0000-0000DA620000}"/>
    <cellStyle name="Note 4 2 5 2 2 3 2" xfId="25311" xr:uid="{00000000-0005-0000-0000-0000DB620000}"/>
    <cellStyle name="Note 4 2 5 2 2 3 2 2" xfId="25312" xr:uid="{00000000-0005-0000-0000-0000DC620000}"/>
    <cellStyle name="Note 4 2 5 2 2 3 2 3" xfId="25313" xr:uid="{00000000-0005-0000-0000-0000DD620000}"/>
    <cellStyle name="Note 4 2 5 2 2 3 2 4" xfId="25314" xr:uid="{00000000-0005-0000-0000-0000DE620000}"/>
    <cellStyle name="Note 4 2 5 2 2 3 3" xfId="25315" xr:uid="{00000000-0005-0000-0000-0000DF620000}"/>
    <cellStyle name="Note 4 2 5 2 2 3 4" xfId="25316" xr:uid="{00000000-0005-0000-0000-0000E0620000}"/>
    <cellStyle name="Note 4 2 5 2 2 3 5" xfId="25317" xr:uid="{00000000-0005-0000-0000-0000E1620000}"/>
    <cellStyle name="Note 4 2 5 2 2 3 6" xfId="25318" xr:uid="{00000000-0005-0000-0000-0000E2620000}"/>
    <cellStyle name="Note 4 2 5 2 2 3 7" xfId="25319" xr:uid="{00000000-0005-0000-0000-0000E3620000}"/>
    <cellStyle name="Note 4 2 5 2 2 4" xfId="25320" xr:uid="{00000000-0005-0000-0000-0000E4620000}"/>
    <cellStyle name="Note 4 2 5 2 2 4 2" xfId="25321" xr:uid="{00000000-0005-0000-0000-0000E5620000}"/>
    <cellStyle name="Note 4 2 5 2 2 4 2 2" xfId="25322" xr:uid="{00000000-0005-0000-0000-0000E6620000}"/>
    <cellStyle name="Note 4 2 5 2 2 4 2 3" xfId="25323" xr:uid="{00000000-0005-0000-0000-0000E7620000}"/>
    <cellStyle name="Note 4 2 5 2 2 4 2 4" xfId="25324" xr:uid="{00000000-0005-0000-0000-0000E8620000}"/>
    <cellStyle name="Note 4 2 5 2 2 4 3" xfId="25325" xr:uid="{00000000-0005-0000-0000-0000E9620000}"/>
    <cellStyle name="Note 4 2 5 2 2 4 4" xfId="25326" xr:uid="{00000000-0005-0000-0000-0000EA620000}"/>
    <cellStyle name="Note 4 2 5 2 2 4 5" xfId="25327" xr:uid="{00000000-0005-0000-0000-0000EB620000}"/>
    <cellStyle name="Note 4 2 5 2 2 4 6" xfId="25328" xr:uid="{00000000-0005-0000-0000-0000EC620000}"/>
    <cellStyle name="Note 4 2 5 2 2 5" xfId="25329" xr:uid="{00000000-0005-0000-0000-0000ED620000}"/>
    <cellStyle name="Note 4 2 5 2 2 5 2" xfId="25330" xr:uid="{00000000-0005-0000-0000-0000EE620000}"/>
    <cellStyle name="Note 4 2 5 2 2 5 3" xfId="25331" xr:uid="{00000000-0005-0000-0000-0000EF620000}"/>
    <cellStyle name="Note 4 2 5 2 2 5 4" xfId="25332" xr:uid="{00000000-0005-0000-0000-0000F0620000}"/>
    <cellStyle name="Note 4 2 5 2 2 5 5" xfId="25333" xr:uid="{00000000-0005-0000-0000-0000F1620000}"/>
    <cellStyle name="Note 4 2 5 2 2 6" xfId="25334" xr:uid="{00000000-0005-0000-0000-0000F2620000}"/>
    <cellStyle name="Note 4 2 5 2 2 6 2" xfId="25335" xr:uid="{00000000-0005-0000-0000-0000F3620000}"/>
    <cellStyle name="Note 4 2 5 2 2 6 3" xfId="25336" xr:uid="{00000000-0005-0000-0000-0000F4620000}"/>
    <cellStyle name="Note 4 2 5 2 2 6 4" xfId="25337" xr:uid="{00000000-0005-0000-0000-0000F5620000}"/>
    <cellStyle name="Note 4 2 5 2 2 7" xfId="25338" xr:uid="{00000000-0005-0000-0000-0000F6620000}"/>
    <cellStyle name="Note 4 2 5 2 2 8" xfId="25339" xr:uid="{00000000-0005-0000-0000-0000F7620000}"/>
    <cellStyle name="Note 4 2 5 2 2 9" xfId="25340" xr:uid="{00000000-0005-0000-0000-0000F8620000}"/>
    <cellStyle name="Note 4 2 5 2 3" xfId="25341" xr:uid="{00000000-0005-0000-0000-0000F9620000}"/>
    <cellStyle name="Note 4 2 5 2 3 2" xfId="25342" xr:uid="{00000000-0005-0000-0000-0000FA620000}"/>
    <cellStyle name="Note 4 2 5 2 3 2 2" xfId="25343" xr:uid="{00000000-0005-0000-0000-0000FB620000}"/>
    <cellStyle name="Note 4 2 5 2 3 2 2 2" xfId="25344" xr:uid="{00000000-0005-0000-0000-0000FC620000}"/>
    <cellStyle name="Note 4 2 5 2 3 2 2 3" xfId="25345" xr:uid="{00000000-0005-0000-0000-0000FD620000}"/>
    <cellStyle name="Note 4 2 5 2 3 2 2 4" xfId="25346" xr:uid="{00000000-0005-0000-0000-0000FE620000}"/>
    <cellStyle name="Note 4 2 5 2 3 2 3" xfId="25347" xr:uid="{00000000-0005-0000-0000-0000FF620000}"/>
    <cellStyle name="Note 4 2 5 2 3 2 4" xfId="25348" xr:uid="{00000000-0005-0000-0000-000000630000}"/>
    <cellStyle name="Note 4 2 5 2 3 2 5" xfId="25349" xr:uid="{00000000-0005-0000-0000-000001630000}"/>
    <cellStyle name="Note 4 2 5 2 3 2 6" xfId="25350" xr:uid="{00000000-0005-0000-0000-000002630000}"/>
    <cellStyle name="Note 4 2 5 2 3 2 7" xfId="25351" xr:uid="{00000000-0005-0000-0000-000003630000}"/>
    <cellStyle name="Note 4 2 5 2 3 3" xfId="25352" xr:uid="{00000000-0005-0000-0000-000004630000}"/>
    <cellStyle name="Note 4 2 5 2 3 3 2" xfId="25353" xr:uid="{00000000-0005-0000-0000-000005630000}"/>
    <cellStyle name="Note 4 2 5 2 3 3 2 2" xfId="25354" xr:uid="{00000000-0005-0000-0000-000006630000}"/>
    <cellStyle name="Note 4 2 5 2 3 3 2 3" xfId="25355" xr:uid="{00000000-0005-0000-0000-000007630000}"/>
    <cellStyle name="Note 4 2 5 2 3 3 2 4" xfId="25356" xr:uid="{00000000-0005-0000-0000-000008630000}"/>
    <cellStyle name="Note 4 2 5 2 3 3 3" xfId="25357" xr:uid="{00000000-0005-0000-0000-000009630000}"/>
    <cellStyle name="Note 4 2 5 2 3 3 4" xfId="25358" xr:uid="{00000000-0005-0000-0000-00000A630000}"/>
    <cellStyle name="Note 4 2 5 2 3 3 5" xfId="25359" xr:uid="{00000000-0005-0000-0000-00000B630000}"/>
    <cellStyle name="Note 4 2 5 2 3 3 6" xfId="25360" xr:uid="{00000000-0005-0000-0000-00000C630000}"/>
    <cellStyle name="Note 4 2 5 2 3 4" xfId="25361" xr:uid="{00000000-0005-0000-0000-00000D630000}"/>
    <cellStyle name="Note 4 2 5 2 3 4 2" xfId="25362" xr:uid="{00000000-0005-0000-0000-00000E630000}"/>
    <cellStyle name="Note 4 2 5 2 3 4 3" xfId="25363" xr:uid="{00000000-0005-0000-0000-00000F630000}"/>
    <cellStyle name="Note 4 2 5 2 3 4 4" xfId="25364" xr:uid="{00000000-0005-0000-0000-000010630000}"/>
    <cellStyle name="Note 4 2 5 2 3 4 5" xfId="25365" xr:uid="{00000000-0005-0000-0000-000011630000}"/>
    <cellStyle name="Note 4 2 5 2 3 5" xfId="25366" xr:uid="{00000000-0005-0000-0000-000012630000}"/>
    <cellStyle name="Note 4 2 5 2 3 5 2" xfId="25367" xr:uid="{00000000-0005-0000-0000-000013630000}"/>
    <cellStyle name="Note 4 2 5 2 3 5 3" xfId="25368" xr:uid="{00000000-0005-0000-0000-000014630000}"/>
    <cellStyle name="Note 4 2 5 2 3 5 4" xfId="25369" xr:uid="{00000000-0005-0000-0000-000015630000}"/>
    <cellStyle name="Note 4 2 5 2 3 6" xfId="25370" xr:uid="{00000000-0005-0000-0000-000016630000}"/>
    <cellStyle name="Note 4 2 5 2 3 7" xfId="25371" xr:uid="{00000000-0005-0000-0000-000017630000}"/>
    <cellStyle name="Note 4 2 5 2 3 8" xfId="25372" xr:uid="{00000000-0005-0000-0000-000018630000}"/>
    <cellStyle name="Note 4 2 5 2 4" xfId="25373" xr:uid="{00000000-0005-0000-0000-000019630000}"/>
    <cellStyle name="Note 4 2 5 2 4 2" xfId="25374" xr:uid="{00000000-0005-0000-0000-00001A630000}"/>
    <cellStyle name="Note 4 2 5 2 4 2 2" xfId="25375" xr:uid="{00000000-0005-0000-0000-00001B630000}"/>
    <cellStyle name="Note 4 2 5 2 4 2 2 2" xfId="25376" xr:uid="{00000000-0005-0000-0000-00001C630000}"/>
    <cellStyle name="Note 4 2 5 2 4 2 2 3" xfId="25377" xr:uid="{00000000-0005-0000-0000-00001D630000}"/>
    <cellStyle name="Note 4 2 5 2 4 2 2 4" xfId="25378" xr:uid="{00000000-0005-0000-0000-00001E630000}"/>
    <cellStyle name="Note 4 2 5 2 4 2 3" xfId="25379" xr:uid="{00000000-0005-0000-0000-00001F630000}"/>
    <cellStyle name="Note 4 2 5 2 4 2 4" xfId="25380" xr:uid="{00000000-0005-0000-0000-000020630000}"/>
    <cellStyle name="Note 4 2 5 2 4 2 5" xfId="25381" xr:uid="{00000000-0005-0000-0000-000021630000}"/>
    <cellStyle name="Note 4 2 5 2 4 2 6" xfId="25382" xr:uid="{00000000-0005-0000-0000-000022630000}"/>
    <cellStyle name="Note 4 2 5 2 4 2 7" xfId="25383" xr:uid="{00000000-0005-0000-0000-000023630000}"/>
    <cellStyle name="Note 4 2 5 2 4 3" xfId="25384" xr:uid="{00000000-0005-0000-0000-000024630000}"/>
    <cellStyle name="Note 4 2 5 2 4 3 2" xfId="25385" xr:uid="{00000000-0005-0000-0000-000025630000}"/>
    <cellStyle name="Note 4 2 5 2 4 3 2 2" xfId="25386" xr:uid="{00000000-0005-0000-0000-000026630000}"/>
    <cellStyle name="Note 4 2 5 2 4 3 2 3" xfId="25387" xr:uid="{00000000-0005-0000-0000-000027630000}"/>
    <cellStyle name="Note 4 2 5 2 4 3 2 4" xfId="25388" xr:uid="{00000000-0005-0000-0000-000028630000}"/>
    <cellStyle name="Note 4 2 5 2 4 3 3" xfId="25389" xr:uid="{00000000-0005-0000-0000-000029630000}"/>
    <cellStyle name="Note 4 2 5 2 4 3 4" xfId="25390" xr:uid="{00000000-0005-0000-0000-00002A630000}"/>
    <cellStyle name="Note 4 2 5 2 4 3 5" xfId="25391" xr:uid="{00000000-0005-0000-0000-00002B630000}"/>
    <cellStyle name="Note 4 2 5 2 4 3 6" xfId="25392" xr:uid="{00000000-0005-0000-0000-00002C630000}"/>
    <cellStyle name="Note 4 2 5 2 4 4" xfId="25393" xr:uid="{00000000-0005-0000-0000-00002D630000}"/>
    <cellStyle name="Note 4 2 5 2 4 4 2" xfId="25394" xr:uid="{00000000-0005-0000-0000-00002E630000}"/>
    <cellStyle name="Note 4 2 5 2 4 4 3" xfId="25395" xr:uid="{00000000-0005-0000-0000-00002F630000}"/>
    <cellStyle name="Note 4 2 5 2 4 4 4" xfId="25396" xr:uid="{00000000-0005-0000-0000-000030630000}"/>
    <cellStyle name="Note 4 2 5 2 4 4 5" xfId="25397" xr:uid="{00000000-0005-0000-0000-000031630000}"/>
    <cellStyle name="Note 4 2 5 2 4 5" xfId="25398" xr:uid="{00000000-0005-0000-0000-000032630000}"/>
    <cellStyle name="Note 4 2 5 2 4 5 2" xfId="25399" xr:uid="{00000000-0005-0000-0000-000033630000}"/>
    <cellStyle name="Note 4 2 5 2 4 5 3" xfId="25400" xr:uid="{00000000-0005-0000-0000-000034630000}"/>
    <cellStyle name="Note 4 2 5 2 4 5 4" xfId="25401" xr:uid="{00000000-0005-0000-0000-000035630000}"/>
    <cellStyle name="Note 4 2 5 2 4 6" xfId="25402" xr:uid="{00000000-0005-0000-0000-000036630000}"/>
    <cellStyle name="Note 4 2 5 2 4 7" xfId="25403" xr:uid="{00000000-0005-0000-0000-000037630000}"/>
    <cellStyle name="Note 4 2 5 2 4 8" xfId="25404" xr:uid="{00000000-0005-0000-0000-000038630000}"/>
    <cellStyle name="Note 4 2 5 2 5" xfId="25405" xr:uid="{00000000-0005-0000-0000-000039630000}"/>
    <cellStyle name="Note 4 2 5 2 5 10" xfId="25406" xr:uid="{00000000-0005-0000-0000-00003A630000}"/>
    <cellStyle name="Note 4 2 5 2 5 2" xfId="25407" xr:uid="{00000000-0005-0000-0000-00003B630000}"/>
    <cellStyle name="Note 4 2 5 2 5 2 2" xfId="25408" xr:uid="{00000000-0005-0000-0000-00003C630000}"/>
    <cellStyle name="Note 4 2 5 2 5 2 2 2" xfId="25409" xr:uid="{00000000-0005-0000-0000-00003D630000}"/>
    <cellStyle name="Note 4 2 5 2 5 2 2 3" xfId="25410" xr:uid="{00000000-0005-0000-0000-00003E630000}"/>
    <cellStyle name="Note 4 2 5 2 5 2 2 4" xfId="25411" xr:uid="{00000000-0005-0000-0000-00003F630000}"/>
    <cellStyle name="Note 4 2 5 2 5 2 3" xfId="25412" xr:uid="{00000000-0005-0000-0000-000040630000}"/>
    <cellStyle name="Note 4 2 5 2 5 2 4" xfId="25413" xr:uid="{00000000-0005-0000-0000-000041630000}"/>
    <cellStyle name="Note 4 2 5 2 5 2 5" xfId="25414" xr:uid="{00000000-0005-0000-0000-000042630000}"/>
    <cellStyle name="Note 4 2 5 2 5 2 6" xfId="25415" xr:uid="{00000000-0005-0000-0000-000043630000}"/>
    <cellStyle name="Note 4 2 5 2 5 2 7" xfId="25416" xr:uid="{00000000-0005-0000-0000-000044630000}"/>
    <cellStyle name="Note 4 2 5 2 5 3" xfId="25417" xr:uid="{00000000-0005-0000-0000-000045630000}"/>
    <cellStyle name="Note 4 2 5 2 5 3 2" xfId="25418" xr:uid="{00000000-0005-0000-0000-000046630000}"/>
    <cellStyle name="Note 4 2 5 2 5 3 2 2" xfId="25419" xr:uid="{00000000-0005-0000-0000-000047630000}"/>
    <cellStyle name="Note 4 2 5 2 5 3 2 3" xfId="25420" xr:uid="{00000000-0005-0000-0000-000048630000}"/>
    <cellStyle name="Note 4 2 5 2 5 3 2 4" xfId="25421" xr:uid="{00000000-0005-0000-0000-000049630000}"/>
    <cellStyle name="Note 4 2 5 2 5 3 3" xfId="25422" xr:uid="{00000000-0005-0000-0000-00004A630000}"/>
    <cellStyle name="Note 4 2 5 2 5 3 4" xfId="25423" xr:uid="{00000000-0005-0000-0000-00004B630000}"/>
    <cellStyle name="Note 4 2 5 2 5 3 5" xfId="25424" xr:uid="{00000000-0005-0000-0000-00004C630000}"/>
    <cellStyle name="Note 4 2 5 2 5 3 6" xfId="25425" xr:uid="{00000000-0005-0000-0000-00004D630000}"/>
    <cellStyle name="Note 4 2 5 2 5 4" xfId="25426" xr:uid="{00000000-0005-0000-0000-00004E630000}"/>
    <cellStyle name="Note 4 2 5 2 5 4 2" xfId="25427" xr:uid="{00000000-0005-0000-0000-00004F630000}"/>
    <cellStyle name="Note 4 2 5 2 5 4 2 2" xfId="25428" xr:uid="{00000000-0005-0000-0000-000050630000}"/>
    <cellStyle name="Note 4 2 5 2 5 4 2 3" xfId="25429" xr:uid="{00000000-0005-0000-0000-000051630000}"/>
    <cellStyle name="Note 4 2 5 2 5 4 2 4" xfId="25430" xr:uid="{00000000-0005-0000-0000-000052630000}"/>
    <cellStyle name="Note 4 2 5 2 5 4 3" xfId="25431" xr:uid="{00000000-0005-0000-0000-000053630000}"/>
    <cellStyle name="Note 4 2 5 2 5 4 4" xfId="25432" xr:uid="{00000000-0005-0000-0000-000054630000}"/>
    <cellStyle name="Note 4 2 5 2 5 4 5" xfId="25433" xr:uid="{00000000-0005-0000-0000-000055630000}"/>
    <cellStyle name="Note 4 2 5 2 5 4 6" xfId="25434" xr:uid="{00000000-0005-0000-0000-000056630000}"/>
    <cellStyle name="Note 4 2 5 2 5 5" xfId="25435" xr:uid="{00000000-0005-0000-0000-000057630000}"/>
    <cellStyle name="Note 4 2 5 2 5 5 2" xfId="25436" xr:uid="{00000000-0005-0000-0000-000058630000}"/>
    <cellStyle name="Note 4 2 5 2 5 5 3" xfId="25437" xr:uid="{00000000-0005-0000-0000-000059630000}"/>
    <cellStyle name="Note 4 2 5 2 5 5 4" xfId="25438" xr:uid="{00000000-0005-0000-0000-00005A630000}"/>
    <cellStyle name="Note 4 2 5 2 5 5 5" xfId="25439" xr:uid="{00000000-0005-0000-0000-00005B630000}"/>
    <cellStyle name="Note 4 2 5 2 5 6" xfId="25440" xr:uid="{00000000-0005-0000-0000-00005C630000}"/>
    <cellStyle name="Note 4 2 5 2 5 6 2" xfId="25441" xr:uid="{00000000-0005-0000-0000-00005D630000}"/>
    <cellStyle name="Note 4 2 5 2 5 6 3" xfId="25442" xr:uid="{00000000-0005-0000-0000-00005E630000}"/>
    <cellStyle name="Note 4 2 5 2 5 6 4" xfId="25443" xr:uid="{00000000-0005-0000-0000-00005F630000}"/>
    <cellStyle name="Note 4 2 5 2 5 7" xfId="25444" xr:uid="{00000000-0005-0000-0000-000060630000}"/>
    <cellStyle name="Note 4 2 5 2 5 8" xfId="25445" xr:uid="{00000000-0005-0000-0000-000061630000}"/>
    <cellStyle name="Note 4 2 5 2 5 9" xfId="25446" xr:uid="{00000000-0005-0000-0000-000062630000}"/>
    <cellStyle name="Note 4 2 5 2 6" xfId="25447" xr:uid="{00000000-0005-0000-0000-000063630000}"/>
    <cellStyle name="Note 4 2 5 2 6 2" xfId="25448" xr:uid="{00000000-0005-0000-0000-000064630000}"/>
    <cellStyle name="Note 4 2 5 2 6 2 2" xfId="25449" xr:uid="{00000000-0005-0000-0000-000065630000}"/>
    <cellStyle name="Note 4 2 5 2 6 2 2 2" xfId="25450" xr:uid="{00000000-0005-0000-0000-000066630000}"/>
    <cellStyle name="Note 4 2 5 2 6 2 2 3" xfId="25451" xr:uid="{00000000-0005-0000-0000-000067630000}"/>
    <cellStyle name="Note 4 2 5 2 6 2 2 4" xfId="25452" xr:uid="{00000000-0005-0000-0000-000068630000}"/>
    <cellStyle name="Note 4 2 5 2 6 2 3" xfId="25453" xr:uid="{00000000-0005-0000-0000-000069630000}"/>
    <cellStyle name="Note 4 2 5 2 6 2 4" xfId="25454" xr:uid="{00000000-0005-0000-0000-00006A630000}"/>
    <cellStyle name="Note 4 2 5 2 6 2 5" xfId="25455" xr:uid="{00000000-0005-0000-0000-00006B630000}"/>
    <cellStyle name="Note 4 2 5 2 6 2 6" xfId="25456" xr:uid="{00000000-0005-0000-0000-00006C630000}"/>
    <cellStyle name="Note 4 2 5 2 6 2 7" xfId="25457" xr:uid="{00000000-0005-0000-0000-00006D630000}"/>
    <cellStyle name="Note 4 2 5 2 6 3" xfId="25458" xr:uid="{00000000-0005-0000-0000-00006E630000}"/>
    <cellStyle name="Note 4 2 5 2 6 3 2" xfId="25459" xr:uid="{00000000-0005-0000-0000-00006F630000}"/>
    <cellStyle name="Note 4 2 5 2 6 3 2 2" xfId="25460" xr:uid="{00000000-0005-0000-0000-000070630000}"/>
    <cellStyle name="Note 4 2 5 2 6 3 2 3" xfId="25461" xr:uid="{00000000-0005-0000-0000-000071630000}"/>
    <cellStyle name="Note 4 2 5 2 6 3 2 4" xfId="25462" xr:uid="{00000000-0005-0000-0000-000072630000}"/>
    <cellStyle name="Note 4 2 5 2 6 3 3" xfId="25463" xr:uid="{00000000-0005-0000-0000-000073630000}"/>
    <cellStyle name="Note 4 2 5 2 6 3 4" xfId="25464" xr:uid="{00000000-0005-0000-0000-000074630000}"/>
    <cellStyle name="Note 4 2 5 2 6 3 5" xfId="25465" xr:uid="{00000000-0005-0000-0000-000075630000}"/>
    <cellStyle name="Note 4 2 5 2 6 3 6" xfId="25466" xr:uid="{00000000-0005-0000-0000-000076630000}"/>
    <cellStyle name="Note 4 2 5 2 6 4" xfId="25467" xr:uid="{00000000-0005-0000-0000-000077630000}"/>
    <cellStyle name="Note 4 2 5 2 6 4 2" xfId="25468" xr:uid="{00000000-0005-0000-0000-000078630000}"/>
    <cellStyle name="Note 4 2 5 2 6 4 3" xfId="25469" xr:uid="{00000000-0005-0000-0000-000079630000}"/>
    <cellStyle name="Note 4 2 5 2 6 4 4" xfId="25470" xr:uid="{00000000-0005-0000-0000-00007A630000}"/>
    <cellStyle name="Note 4 2 5 2 6 4 5" xfId="25471" xr:uid="{00000000-0005-0000-0000-00007B630000}"/>
    <cellStyle name="Note 4 2 5 2 6 5" xfId="25472" xr:uid="{00000000-0005-0000-0000-00007C630000}"/>
    <cellStyle name="Note 4 2 5 2 6 5 2" xfId="25473" xr:uid="{00000000-0005-0000-0000-00007D630000}"/>
    <cellStyle name="Note 4 2 5 2 6 5 3" xfId="25474" xr:uid="{00000000-0005-0000-0000-00007E630000}"/>
    <cellStyle name="Note 4 2 5 2 6 5 4" xfId="25475" xr:uid="{00000000-0005-0000-0000-00007F630000}"/>
    <cellStyle name="Note 4 2 5 2 6 6" xfId="25476" xr:uid="{00000000-0005-0000-0000-000080630000}"/>
    <cellStyle name="Note 4 2 5 2 6 7" xfId="25477" xr:uid="{00000000-0005-0000-0000-000081630000}"/>
    <cellStyle name="Note 4 2 5 2 6 8" xfId="25478" xr:uid="{00000000-0005-0000-0000-000082630000}"/>
    <cellStyle name="Note 4 2 5 2 7" xfId="25479" xr:uid="{00000000-0005-0000-0000-000083630000}"/>
    <cellStyle name="Note 4 2 5 2 7 2" xfId="25480" xr:uid="{00000000-0005-0000-0000-000084630000}"/>
    <cellStyle name="Note 4 2 5 2 7 2 2" xfId="25481" xr:uid="{00000000-0005-0000-0000-000085630000}"/>
    <cellStyle name="Note 4 2 5 2 7 2 2 2" xfId="25482" xr:uid="{00000000-0005-0000-0000-000086630000}"/>
    <cellStyle name="Note 4 2 5 2 7 2 2 3" xfId="25483" xr:uid="{00000000-0005-0000-0000-000087630000}"/>
    <cellStyle name="Note 4 2 5 2 7 2 2 4" xfId="25484" xr:uid="{00000000-0005-0000-0000-000088630000}"/>
    <cellStyle name="Note 4 2 5 2 7 2 3" xfId="25485" xr:uid="{00000000-0005-0000-0000-000089630000}"/>
    <cellStyle name="Note 4 2 5 2 7 2 4" xfId="25486" xr:uid="{00000000-0005-0000-0000-00008A630000}"/>
    <cellStyle name="Note 4 2 5 2 7 2 5" xfId="25487" xr:uid="{00000000-0005-0000-0000-00008B630000}"/>
    <cellStyle name="Note 4 2 5 2 7 2 6" xfId="25488" xr:uid="{00000000-0005-0000-0000-00008C630000}"/>
    <cellStyle name="Note 4 2 5 2 7 2 7" xfId="25489" xr:uid="{00000000-0005-0000-0000-00008D630000}"/>
    <cellStyle name="Note 4 2 5 2 7 3" xfId="25490" xr:uid="{00000000-0005-0000-0000-00008E630000}"/>
    <cellStyle name="Note 4 2 5 2 7 3 2" xfId="25491" xr:uid="{00000000-0005-0000-0000-00008F630000}"/>
    <cellStyle name="Note 4 2 5 2 7 3 3" xfId="25492" xr:uid="{00000000-0005-0000-0000-000090630000}"/>
    <cellStyle name="Note 4 2 5 2 7 3 4" xfId="25493" xr:uid="{00000000-0005-0000-0000-000091630000}"/>
    <cellStyle name="Note 4 2 5 2 7 4" xfId="25494" xr:uid="{00000000-0005-0000-0000-000092630000}"/>
    <cellStyle name="Note 4 2 5 2 7 5" xfId="25495" xr:uid="{00000000-0005-0000-0000-000093630000}"/>
    <cellStyle name="Note 4 2 5 2 7 6" xfId="25496" xr:uid="{00000000-0005-0000-0000-000094630000}"/>
    <cellStyle name="Note 4 2 5 2 7 7" xfId="25497" xr:uid="{00000000-0005-0000-0000-000095630000}"/>
    <cellStyle name="Note 4 2 5 2 7 8" xfId="25498" xr:uid="{00000000-0005-0000-0000-000096630000}"/>
    <cellStyle name="Note 4 2 5 2 8" xfId="25499" xr:uid="{00000000-0005-0000-0000-000097630000}"/>
    <cellStyle name="Note 4 2 5 2 8 2" xfId="25500" xr:uid="{00000000-0005-0000-0000-000098630000}"/>
    <cellStyle name="Note 4 2 5 2 8 2 2" xfId="25501" xr:uid="{00000000-0005-0000-0000-000099630000}"/>
    <cellStyle name="Note 4 2 5 2 8 2 3" xfId="25502" xr:uid="{00000000-0005-0000-0000-00009A630000}"/>
    <cellStyle name="Note 4 2 5 2 8 2 4" xfId="25503" xr:uid="{00000000-0005-0000-0000-00009B630000}"/>
    <cellStyle name="Note 4 2 5 2 8 3" xfId="25504" xr:uid="{00000000-0005-0000-0000-00009C630000}"/>
    <cellStyle name="Note 4 2 5 2 8 4" xfId="25505" xr:uid="{00000000-0005-0000-0000-00009D630000}"/>
    <cellStyle name="Note 4 2 5 2 8 5" xfId="25506" xr:uid="{00000000-0005-0000-0000-00009E630000}"/>
    <cellStyle name="Note 4 2 5 2 8 6" xfId="25507" xr:uid="{00000000-0005-0000-0000-00009F630000}"/>
    <cellStyle name="Note 4 2 5 2 8 7" xfId="25508" xr:uid="{00000000-0005-0000-0000-0000A0630000}"/>
    <cellStyle name="Note 4 2 5 2 9" xfId="25509" xr:uid="{00000000-0005-0000-0000-0000A1630000}"/>
    <cellStyle name="Note 4 2 5 2 9 2" xfId="25510" xr:uid="{00000000-0005-0000-0000-0000A2630000}"/>
    <cellStyle name="Note 4 2 5 2 9 2 2" xfId="25511" xr:uid="{00000000-0005-0000-0000-0000A3630000}"/>
    <cellStyle name="Note 4 2 5 2 9 2 3" xfId="25512" xr:uid="{00000000-0005-0000-0000-0000A4630000}"/>
    <cellStyle name="Note 4 2 5 2 9 2 4" xfId="25513" xr:uid="{00000000-0005-0000-0000-0000A5630000}"/>
    <cellStyle name="Note 4 2 5 2 9 3" xfId="25514" xr:uid="{00000000-0005-0000-0000-0000A6630000}"/>
    <cellStyle name="Note 4 2 5 2 9 4" xfId="25515" xr:uid="{00000000-0005-0000-0000-0000A7630000}"/>
    <cellStyle name="Note 4 2 5 2 9 5" xfId="25516" xr:uid="{00000000-0005-0000-0000-0000A8630000}"/>
    <cellStyle name="Note 4 2 5 2 9 6" xfId="25517" xr:uid="{00000000-0005-0000-0000-0000A9630000}"/>
    <cellStyle name="Note 4 2 5 3" xfId="25518" xr:uid="{00000000-0005-0000-0000-0000AA630000}"/>
    <cellStyle name="Note 4 2 5 3 2" xfId="25519" xr:uid="{00000000-0005-0000-0000-0000AB630000}"/>
    <cellStyle name="Note 4 2 5 3 2 2" xfId="25520" xr:uid="{00000000-0005-0000-0000-0000AC630000}"/>
    <cellStyle name="Note 4 2 5 3 2 3" xfId="25521" xr:uid="{00000000-0005-0000-0000-0000AD630000}"/>
    <cellStyle name="Note 4 2 5 3 2 4" xfId="25522" xr:uid="{00000000-0005-0000-0000-0000AE630000}"/>
    <cellStyle name="Note 4 2 5 3 3" xfId="25523" xr:uid="{00000000-0005-0000-0000-0000AF630000}"/>
    <cellStyle name="Note 4 2 5 3 4" xfId="25524" xr:uid="{00000000-0005-0000-0000-0000B0630000}"/>
    <cellStyle name="Note 4 2 5 3 5" xfId="25525" xr:uid="{00000000-0005-0000-0000-0000B1630000}"/>
    <cellStyle name="Note 4 2 5 3 6" xfId="25526" xr:uid="{00000000-0005-0000-0000-0000B2630000}"/>
    <cellStyle name="Note 4 2 5 3 7" xfId="25527" xr:uid="{00000000-0005-0000-0000-0000B3630000}"/>
    <cellStyle name="Note 4 2 5 4" xfId="25528" xr:uid="{00000000-0005-0000-0000-0000B4630000}"/>
    <cellStyle name="Note 4 2 5 4 2" xfId="25529" xr:uid="{00000000-0005-0000-0000-0000B5630000}"/>
    <cellStyle name="Note 4 2 5 4 3" xfId="25530" xr:uid="{00000000-0005-0000-0000-0000B6630000}"/>
    <cellStyle name="Note 4 2 5 4 4" xfId="25531" xr:uid="{00000000-0005-0000-0000-0000B7630000}"/>
    <cellStyle name="Note 4 2 5 5" xfId="25532" xr:uid="{00000000-0005-0000-0000-0000B8630000}"/>
    <cellStyle name="Note 4 2 5 6" xfId="25533" xr:uid="{00000000-0005-0000-0000-0000B9630000}"/>
    <cellStyle name="Note 4 2 6" xfId="25534" xr:uid="{00000000-0005-0000-0000-0000BA630000}"/>
    <cellStyle name="Note 4 2 6 10" xfId="25535" xr:uid="{00000000-0005-0000-0000-0000BB630000}"/>
    <cellStyle name="Note 4 2 6 10 2" xfId="25536" xr:uid="{00000000-0005-0000-0000-0000BC630000}"/>
    <cellStyle name="Note 4 2 6 10 3" xfId="25537" xr:uid="{00000000-0005-0000-0000-0000BD630000}"/>
    <cellStyle name="Note 4 2 6 10 4" xfId="25538" xr:uid="{00000000-0005-0000-0000-0000BE630000}"/>
    <cellStyle name="Note 4 2 6 11" xfId="25539" xr:uid="{00000000-0005-0000-0000-0000BF630000}"/>
    <cellStyle name="Note 4 2 6 12" xfId="25540" xr:uid="{00000000-0005-0000-0000-0000C0630000}"/>
    <cellStyle name="Note 4 2 6 13" xfId="25541" xr:uid="{00000000-0005-0000-0000-0000C1630000}"/>
    <cellStyle name="Note 4 2 6 2" xfId="25542" xr:uid="{00000000-0005-0000-0000-0000C2630000}"/>
    <cellStyle name="Note 4 2 6 2 2" xfId="25543" xr:uid="{00000000-0005-0000-0000-0000C3630000}"/>
    <cellStyle name="Note 4 2 6 2 2 2" xfId="25544" xr:uid="{00000000-0005-0000-0000-0000C4630000}"/>
    <cellStyle name="Note 4 2 6 2 2 2 2" xfId="25545" xr:uid="{00000000-0005-0000-0000-0000C5630000}"/>
    <cellStyle name="Note 4 2 6 2 2 2 2 2" xfId="25546" xr:uid="{00000000-0005-0000-0000-0000C6630000}"/>
    <cellStyle name="Note 4 2 6 2 2 2 2 3" xfId="25547" xr:uid="{00000000-0005-0000-0000-0000C7630000}"/>
    <cellStyle name="Note 4 2 6 2 2 2 2 4" xfId="25548" xr:uid="{00000000-0005-0000-0000-0000C8630000}"/>
    <cellStyle name="Note 4 2 6 2 2 2 3" xfId="25549" xr:uid="{00000000-0005-0000-0000-0000C9630000}"/>
    <cellStyle name="Note 4 2 6 2 2 2 4" xfId="25550" xr:uid="{00000000-0005-0000-0000-0000CA630000}"/>
    <cellStyle name="Note 4 2 6 2 2 2 5" xfId="25551" xr:uid="{00000000-0005-0000-0000-0000CB630000}"/>
    <cellStyle name="Note 4 2 6 2 2 2 6" xfId="25552" xr:uid="{00000000-0005-0000-0000-0000CC630000}"/>
    <cellStyle name="Note 4 2 6 2 2 2 7" xfId="25553" xr:uid="{00000000-0005-0000-0000-0000CD630000}"/>
    <cellStyle name="Note 4 2 6 2 2 3" xfId="25554" xr:uid="{00000000-0005-0000-0000-0000CE630000}"/>
    <cellStyle name="Note 4 2 6 2 2 3 2" xfId="25555" xr:uid="{00000000-0005-0000-0000-0000CF630000}"/>
    <cellStyle name="Note 4 2 6 2 2 3 3" xfId="25556" xr:uid="{00000000-0005-0000-0000-0000D0630000}"/>
    <cellStyle name="Note 4 2 6 2 2 3 4" xfId="25557" xr:uid="{00000000-0005-0000-0000-0000D1630000}"/>
    <cellStyle name="Note 4 2 6 2 2 4" xfId="25558" xr:uid="{00000000-0005-0000-0000-0000D2630000}"/>
    <cellStyle name="Note 4 2 6 2 2 5" xfId="25559" xr:uid="{00000000-0005-0000-0000-0000D3630000}"/>
    <cellStyle name="Note 4 2 6 2 2 6" xfId="25560" xr:uid="{00000000-0005-0000-0000-0000D4630000}"/>
    <cellStyle name="Note 4 2 6 2 2 7" xfId="25561" xr:uid="{00000000-0005-0000-0000-0000D5630000}"/>
    <cellStyle name="Note 4 2 6 2 2 8" xfId="25562" xr:uid="{00000000-0005-0000-0000-0000D6630000}"/>
    <cellStyle name="Note 4 2 6 2 3" xfId="25563" xr:uid="{00000000-0005-0000-0000-0000D7630000}"/>
    <cellStyle name="Note 4 2 6 2 3 2" xfId="25564" xr:uid="{00000000-0005-0000-0000-0000D8630000}"/>
    <cellStyle name="Note 4 2 6 2 3 2 2" xfId="25565" xr:uid="{00000000-0005-0000-0000-0000D9630000}"/>
    <cellStyle name="Note 4 2 6 2 3 2 3" xfId="25566" xr:uid="{00000000-0005-0000-0000-0000DA630000}"/>
    <cellStyle name="Note 4 2 6 2 3 2 4" xfId="25567" xr:uid="{00000000-0005-0000-0000-0000DB630000}"/>
    <cellStyle name="Note 4 2 6 2 3 3" xfId="25568" xr:uid="{00000000-0005-0000-0000-0000DC630000}"/>
    <cellStyle name="Note 4 2 6 2 3 4" xfId="25569" xr:uid="{00000000-0005-0000-0000-0000DD630000}"/>
    <cellStyle name="Note 4 2 6 2 3 5" xfId="25570" xr:uid="{00000000-0005-0000-0000-0000DE630000}"/>
    <cellStyle name="Note 4 2 6 2 3 6" xfId="25571" xr:uid="{00000000-0005-0000-0000-0000DF630000}"/>
    <cellStyle name="Note 4 2 6 2 3 7" xfId="25572" xr:uid="{00000000-0005-0000-0000-0000E0630000}"/>
    <cellStyle name="Note 4 2 6 2 4" xfId="25573" xr:uid="{00000000-0005-0000-0000-0000E1630000}"/>
    <cellStyle name="Note 4 2 6 2 4 2" xfId="25574" xr:uid="{00000000-0005-0000-0000-0000E2630000}"/>
    <cellStyle name="Note 4 2 6 2 4 2 2" xfId="25575" xr:uid="{00000000-0005-0000-0000-0000E3630000}"/>
    <cellStyle name="Note 4 2 6 2 4 2 3" xfId="25576" xr:uid="{00000000-0005-0000-0000-0000E4630000}"/>
    <cellStyle name="Note 4 2 6 2 4 2 4" xfId="25577" xr:uid="{00000000-0005-0000-0000-0000E5630000}"/>
    <cellStyle name="Note 4 2 6 2 4 3" xfId="25578" xr:uid="{00000000-0005-0000-0000-0000E6630000}"/>
    <cellStyle name="Note 4 2 6 2 4 4" xfId="25579" xr:uid="{00000000-0005-0000-0000-0000E7630000}"/>
    <cellStyle name="Note 4 2 6 2 4 5" xfId="25580" xr:uid="{00000000-0005-0000-0000-0000E8630000}"/>
    <cellStyle name="Note 4 2 6 2 4 6" xfId="25581" xr:uid="{00000000-0005-0000-0000-0000E9630000}"/>
    <cellStyle name="Note 4 2 6 2 5" xfId="25582" xr:uid="{00000000-0005-0000-0000-0000EA630000}"/>
    <cellStyle name="Note 4 2 6 2 5 2" xfId="25583" xr:uid="{00000000-0005-0000-0000-0000EB630000}"/>
    <cellStyle name="Note 4 2 6 2 5 3" xfId="25584" xr:uid="{00000000-0005-0000-0000-0000EC630000}"/>
    <cellStyle name="Note 4 2 6 2 5 4" xfId="25585" xr:uid="{00000000-0005-0000-0000-0000ED630000}"/>
    <cellStyle name="Note 4 2 6 2 5 5" xfId="25586" xr:uid="{00000000-0005-0000-0000-0000EE630000}"/>
    <cellStyle name="Note 4 2 6 2 6" xfId="25587" xr:uid="{00000000-0005-0000-0000-0000EF630000}"/>
    <cellStyle name="Note 4 2 6 2 6 2" xfId="25588" xr:uid="{00000000-0005-0000-0000-0000F0630000}"/>
    <cellStyle name="Note 4 2 6 2 6 3" xfId="25589" xr:uid="{00000000-0005-0000-0000-0000F1630000}"/>
    <cellStyle name="Note 4 2 6 2 6 4" xfId="25590" xr:uid="{00000000-0005-0000-0000-0000F2630000}"/>
    <cellStyle name="Note 4 2 6 2 7" xfId="25591" xr:uid="{00000000-0005-0000-0000-0000F3630000}"/>
    <cellStyle name="Note 4 2 6 2 8" xfId="25592" xr:uid="{00000000-0005-0000-0000-0000F4630000}"/>
    <cellStyle name="Note 4 2 6 2 9" xfId="25593" xr:uid="{00000000-0005-0000-0000-0000F5630000}"/>
    <cellStyle name="Note 4 2 6 3" xfId="25594" xr:uid="{00000000-0005-0000-0000-0000F6630000}"/>
    <cellStyle name="Note 4 2 6 3 2" xfId="25595" xr:uid="{00000000-0005-0000-0000-0000F7630000}"/>
    <cellStyle name="Note 4 2 6 3 2 2" xfId="25596" xr:uid="{00000000-0005-0000-0000-0000F8630000}"/>
    <cellStyle name="Note 4 2 6 3 2 2 2" xfId="25597" xr:uid="{00000000-0005-0000-0000-0000F9630000}"/>
    <cellStyle name="Note 4 2 6 3 2 2 3" xfId="25598" xr:uid="{00000000-0005-0000-0000-0000FA630000}"/>
    <cellStyle name="Note 4 2 6 3 2 2 4" xfId="25599" xr:uid="{00000000-0005-0000-0000-0000FB630000}"/>
    <cellStyle name="Note 4 2 6 3 2 3" xfId="25600" xr:uid="{00000000-0005-0000-0000-0000FC630000}"/>
    <cellStyle name="Note 4 2 6 3 2 4" xfId="25601" xr:uid="{00000000-0005-0000-0000-0000FD630000}"/>
    <cellStyle name="Note 4 2 6 3 2 5" xfId="25602" xr:uid="{00000000-0005-0000-0000-0000FE630000}"/>
    <cellStyle name="Note 4 2 6 3 2 6" xfId="25603" xr:uid="{00000000-0005-0000-0000-0000FF630000}"/>
    <cellStyle name="Note 4 2 6 3 2 7" xfId="25604" xr:uid="{00000000-0005-0000-0000-000000640000}"/>
    <cellStyle name="Note 4 2 6 3 3" xfId="25605" xr:uid="{00000000-0005-0000-0000-000001640000}"/>
    <cellStyle name="Note 4 2 6 3 3 2" xfId="25606" xr:uid="{00000000-0005-0000-0000-000002640000}"/>
    <cellStyle name="Note 4 2 6 3 3 2 2" xfId="25607" xr:uid="{00000000-0005-0000-0000-000003640000}"/>
    <cellStyle name="Note 4 2 6 3 3 2 3" xfId="25608" xr:uid="{00000000-0005-0000-0000-000004640000}"/>
    <cellStyle name="Note 4 2 6 3 3 2 4" xfId="25609" xr:uid="{00000000-0005-0000-0000-000005640000}"/>
    <cellStyle name="Note 4 2 6 3 3 3" xfId="25610" xr:uid="{00000000-0005-0000-0000-000006640000}"/>
    <cellStyle name="Note 4 2 6 3 3 4" xfId="25611" xr:uid="{00000000-0005-0000-0000-000007640000}"/>
    <cellStyle name="Note 4 2 6 3 3 5" xfId="25612" xr:uid="{00000000-0005-0000-0000-000008640000}"/>
    <cellStyle name="Note 4 2 6 3 3 6" xfId="25613" xr:uid="{00000000-0005-0000-0000-000009640000}"/>
    <cellStyle name="Note 4 2 6 3 4" xfId="25614" xr:uid="{00000000-0005-0000-0000-00000A640000}"/>
    <cellStyle name="Note 4 2 6 3 4 2" xfId="25615" xr:uid="{00000000-0005-0000-0000-00000B640000}"/>
    <cellStyle name="Note 4 2 6 3 4 3" xfId="25616" xr:uid="{00000000-0005-0000-0000-00000C640000}"/>
    <cellStyle name="Note 4 2 6 3 4 4" xfId="25617" xr:uid="{00000000-0005-0000-0000-00000D640000}"/>
    <cellStyle name="Note 4 2 6 3 4 5" xfId="25618" xr:uid="{00000000-0005-0000-0000-00000E640000}"/>
    <cellStyle name="Note 4 2 6 3 5" xfId="25619" xr:uid="{00000000-0005-0000-0000-00000F640000}"/>
    <cellStyle name="Note 4 2 6 3 5 2" xfId="25620" xr:uid="{00000000-0005-0000-0000-000010640000}"/>
    <cellStyle name="Note 4 2 6 3 5 3" xfId="25621" xr:uid="{00000000-0005-0000-0000-000011640000}"/>
    <cellStyle name="Note 4 2 6 3 5 4" xfId="25622" xr:uid="{00000000-0005-0000-0000-000012640000}"/>
    <cellStyle name="Note 4 2 6 3 6" xfId="25623" xr:uid="{00000000-0005-0000-0000-000013640000}"/>
    <cellStyle name="Note 4 2 6 3 7" xfId="25624" xr:uid="{00000000-0005-0000-0000-000014640000}"/>
    <cellStyle name="Note 4 2 6 3 8" xfId="25625" xr:uid="{00000000-0005-0000-0000-000015640000}"/>
    <cellStyle name="Note 4 2 6 4" xfId="25626" xr:uid="{00000000-0005-0000-0000-000016640000}"/>
    <cellStyle name="Note 4 2 6 4 2" xfId="25627" xr:uid="{00000000-0005-0000-0000-000017640000}"/>
    <cellStyle name="Note 4 2 6 4 2 2" xfId="25628" xr:uid="{00000000-0005-0000-0000-000018640000}"/>
    <cellStyle name="Note 4 2 6 4 2 2 2" xfId="25629" xr:uid="{00000000-0005-0000-0000-000019640000}"/>
    <cellStyle name="Note 4 2 6 4 2 2 3" xfId="25630" xr:uid="{00000000-0005-0000-0000-00001A640000}"/>
    <cellStyle name="Note 4 2 6 4 2 2 4" xfId="25631" xr:uid="{00000000-0005-0000-0000-00001B640000}"/>
    <cellStyle name="Note 4 2 6 4 2 3" xfId="25632" xr:uid="{00000000-0005-0000-0000-00001C640000}"/>
    <cellStyle name="Note 4 2 6 4 2 4" xfId="25633" xr:uid="{00000000-0005-0000-0000-00001D640000}"/>
    <cellStyle name="Note 4 2 6 4 2 5" xfId="25634" xr:uid="{00000000-0005-0000-0000-00001E640000}"/>
    <cellStyle name="Note 4 2 6 4 2 6" xfId="25635" xr:uid="{00000000-0005-0000-0000-00001F640000}"/>
    <cellStyle name="Note 4 2 6 4 2 7" xfId="25636" xr:uid="{00000000-0005-0000-0000-000020640000}"/>
    <cellStyle name="Note 4 2 6 4 3" xfId="25637" xr:uid="{00000000-0005-0000-0000-000021640000}"/>
    <cellStyle name="Note 4 2 6 4 3 2" xfId="25638" xr:uid="{00000000-0005-0000-0000-000022640000}"/>
    <cellStyle name="Note 4 2 6 4 3 2 2" xfId="25639" xr:uid="{00000000-0005-0000-0000-000023640000}"/>
    <cellStyle name="Note 4 2 6 4 3 2 3" xfId="25640" xr:uid="{00000000-0005-0000-0000-000024640000}"/>
    <cellStyle name="Note 4 2 6 4 3 2 4" xfId="25641" xr:uid="{00000000-0005-0000-0000-000025640000}"/>
    <cellStyle name="Note 4 2 6 4 3 3" xfId="25642" xr:uid="{00000000-0005-0000-0000-000026640000}"/>
    <cellStyle name="Note 4 2 6 4 3 4" xfId="25643" xr:uid="{00000000-0005-0000-0000-000027640000}"/>
    <cellStyle name="Note 4 2 6 4 3 5" xfId="25644" xr:uid="{00000000-0005-0000-0000-000028640000}"/>
    <cellStyle name="Note 4 2 6 4 3 6" xfId="25645" xr:uid="{00000000-0005-0000-0000-000029640000}"/>
    <cellStyle name="Note 4 2 6 4 4" xfId="25646" xr:uid="{00000000-0005-0000-0000-00002A640000}"/>
    <cellStyle name="Note 4 2 6 4 4 2" xfId="25647" xr:uid="{00000000-0005-0000-0000-00002B640000}"/>
    <cellStyle name="Note 4 2 6 4 4 3" xfId="25648" xr:uid="{00000000-0005-0000-0000-00002C640000}"/>
    <cellStyle name="Note 4 2 6 4 4 4" xfId="25649" xr:uid="{00000000-0005-0000-0000-00002D640000}"/>
    <cellStyle name="Note 4 2 6 4 4 5" xfId="25650" xr:uid="{00000000-0005-0000-0000-00002E640000}"/>
    <cellStyle name="Note 4 2 6 4 5" xfId="25651" xr:uid="{00000000-0005-0000-0000-00002F640000}"/>
    <cellStyle name="Note 4 2 6 4 5 2" xfId="25652" xr:uid="{00000000-0005-0000-0000-000030640000}"/>
    <cellStyle name="Note 4 2 6 4 5 3" xfId="25653" xr:uid="{00000000-0005-0000-0000-000031640000}"/>
    <cellStyle name="Note 4 2 6 4 5 4" xfId="25654" xr:uid="{00000000-0005-0000-0000-000032640000}"/>
    <cellStyle name="Note 4 2 6 4 6" xfId="25655" xr:uid="{00000000-0005-0000-0000-000033640000}"/>
    <cellStyle name="Note 4 2 6 4 7" xfId="25656" xr:uid="{00000000-0005-0000-0000-000034640000}"/>
    <cellStyle name="Note 4 2 6 4 8" xfId="25657" xr:uid="{00000000-0005-0000-0000-000035640000}"/>
    <cellStyle name="Note 4 2 6 5" xfId="25658" xr:uid="{00000000-0005-0000-0000-000036640000}"/>
    <cellStyle name="Note 4 2 6 5 10" xfId="25659" xr:uid="{00000000-0005-0000-0000-000037640000}"/>
    <cellStyle name="Note 4 2 6 5 2" xfId="25660" xr:uid="{00000000-0005-0000-0000-000038640000}"/>
    <cellStyle name="Note 4 2 6 5 2 2" xfId="25661" xr:uid="{00000000-0005-0000-0000-000039640000}"/>
    <cellStyle name="Note 4 2 6 5 2 2 2" xfId="25662" xr:uid="{00000000-0005-0000-0000-00003A640000}"/>
    <cellStyle name="Note 4 2 6 5 2 2 3" xfId="25663" xr:uid="{00000000-0005-0000-0000-00003B640000}"/>
    <cellStyle name="Note 4 2 6 5 2 2 4" xfId="25664" xr:uid="{00000000-0005-0000-0000-00003C640000}"/>
    <cellStyle name="Note 4 2 6 5 2 3" xfId="25665" xr:uid="{00000000-0005-0000-0000-00003D640000}"/>
    <cellStyle name="Note 4 2 6 5 2 4" xfId="25666" xr:uid="{00000000-0005-0000-0000-00003E640000}"/>
    <cellStyle name="Note 4 2 6 5 2 5" xfId="25667" xr:uid="{00000000-0005-0000-0000-00003F640000}"/>
    <cellStyle name="Note 4 2 6 5 2 6" xfId="25668" xr:uid="{00000000-0005-0000-0000-000040640000}"/>
    <cellStyle name="Note 4 2 6 5 2 7" xfId="25669" xr:uid="{00000000-0005-0000-0000-000041640000}"/>
    <cellStyle name="Note 4 2 6 5 3" xfId="25670" xr:uid="{00000000-0005-0000-0000-000042640000}"/>
    <cellStyle name="Note 4 2 6 5 3 2" xfId="25671" xr:uid="{00000000-0005-0000-0000-000043640000}"/>
    <cellStyle name="Note 4 2 6 5 3 2 2" xfId="25672" xr:uid="{00000000-0005-0000-0000-000044640000}"/>
    <cellStyle name="Note 4 2 6 5 3 2 3" xfId="25673" xr:uid="{00000000-0005-0000-0000-000045640000}"/>
    <cellStyle name="Note 4 2 6 5 3 2 4" xfId="25674" xr:uid="{00000000-0005-0000-0000-000046640000}"/>
    <cellStyle name="Note 4 2 6 5 3 3" xfId="25675" xr:uid="{00000000-0005-0000-0000-000047640000}"/>
    <cellStyle name="Note 4 2 6 5 3 4" xfId="25676" xr:uid="{00000000-0005-0000-0000-000048640000}"/>
    <cellStyle name="Note 4 2 6 5 3 5" xfId="25677" xr:uid="{00000000-0005-0000-0000-000049640000}"/>
    <cellStyle name="Note 4 2 6 5 3 6" xfId="25678" xr:uid="{00000000-0005-0000-0000-00004A640000}"/>
    <cellStyle name="Note 4 2 6 5 4" xfId="25679" xr:uid="{00000000-0005-0000-0000-00004B640000}"/>
    <cellStyle name="Note 4 2 6 5 4 2" xfId="25680" xr:uid="{00000000-0005-0000-0000-00004C640000}"/>
    <cellStyle name="Note 4 2 6 5 4 2 2" xfId="25681" xr:uid="{00000000-0005-0000-0000-00004D640000}"/>
    <cellStyle name="Note 4 2 6 5 4 2 3" xfId="25682" xr:uid="{00000000-0005-0000-0000-00004E640000}"/>
    <cellStyle name="Note 4 2 6 5 4 2 4" xfId="25683" xr:uid="{00000000-0005-0000-0000-00004F640000}"/>
    <cellStyle name="Note 4 2 6 5 4 3" xfId="25684" xr:uid="{00000000-0005-0000-0000-000050640000}"/>
    <cellStyle name="Note 4 2 6 5 4 4" xfId="25685" xr:uid="{00000000-0005-0000-0000-000051640000}"/>
    <cellStyle name="Note 4 2 6 5 4 5" xfId="25686" xr:uid="{00000000-0005-0000-0000-000052640000}"/>
    <cellStyle name="Note 4 2 6 5 4 6" xfId="25687" xr:uid="{00000000-0005-0000-0000-000053640000}"/>
    <cellStyle name="Note 4 2 6 5 5" xfId="25688" xr:uid="{00000000-0005-0000-0000-000054640000}"/>
    <cellStyle name="Note 4 2 6 5 5 2" xfId="25689" xr:uid="{00000000-0005-0000-0000-000055640000}"/>
    <cellStyle name="Note 4 2 6 5 5 3" xfId="25690" xr:uid="{00000000-0005-0000-0000-000056640000}"/>
    <cellStyle name="Note 4 2 6 5 5 4" xfId="25691" xr:uid="{00000000-0005-0000-0000-000057640000}"/>
    <cellStyle name="Note 4 2 6 5 5 5" xfId="25692" xr:uid="{00000000-0005-0000-0000-000058640000}"/>
    <cellStyle name="Note 4 2 6 5 6" xfId="25693" xr:uid="{00000000-0005-0000-0000-000059640000}"/>
    <cellStyle name="Note 4 2 6 5 6 2" xfId="25694" xr:uid="{00000000-0005-0000-0000-00005A640000}"/>
    <cellStyle name="Note 4 2 6 5 6 3" xfId="25695" xr:uid="{00000000-0005-0000-0000-00005B640000}"/>
    <cellStyle name="Note 4 2 6 5 6 4" xfId="25696" xr:uid="{00000000-0005-0000-0000-00005C640000}"/>
    <cellStyle name="Note 4 2 6 5 7" xfId="25697" xr:uid="{00000000-0005-0000-0000-00005D640000}"/>
    <cellStyle name="Note 4 2 6 5 8" xfId="25698" xr:uid="{00000000-0005-0000-0000-00005E640000}"/>
    <cellStyle name="Note 4 2 6 5 9" xfId="25699" xr:uid="{00000000-0005-0000-0000-00005F640000}"/>
    <cellStyle name="Note 4 2 6 6" xfId="25700" xr:uid="{00000000-0005-0000-0000-000060640000}"/>
    <cellStyle name="Note 4 2 6 6 2" xfId="25701" xr:uid="{00000000-0005-0000-0000-000061640000}"/>
    <cellStyle name="Note 4 2 6 6 2 2" xfId="25702" xr:uid="{00000000-0005-0000-0000-000062640000}"/>
    <cellStyle name="Note 4 2 6 6 2 2 2" xfId="25703" xr:uid="{00000000-0005-0000-0000-000063640000}"/>
    <cellStyle name="Note 4 2 6 6 2 2 3" xfId="25704" xr:uid="{00000000-0005-0000-0000-000064640000}"/>
    <cellStyle name="Note 4 2 6 6 2 2 4" xfId="25705" xr:uid="{00000000-0005-0000-0000-000065640000}"/>
    <cellStyle name="Note 4 2 6 6 2 3" xfId="25706" xr:uid="{00000000-0005-0000-0000-000066640000}"/>
    <cellStyle name="Note 4 2 6 6 2 4" xfId="25707" xr:uid="{00000000-0005-0000-0000-000067640000}"/>
    <cellStyle name="Note 4 2 6 6 2 5" xfId="25708" xr:uid="{00000000-0005-0000-0000-000068640000}"/>
    <cellStyle name="Note 4 2 6 6 2 6" xfId="25709" xr:uid="{00000000-0005-0000-0000-000069640000}"/>
    <cellStyle name="Note 4 2 6 6 2 7" xfId="25710" xr:uid="{00000000-0005-0000-0000-00006A640000}"/>
    <cellStyle name="Note 4 2 6 6 3" xfId="25711" xr:uid="{00000000-0005-0000-0000-00006B640000}"/>
    <cellStyle name="Note 4 2 6 6 3 2" xfId="25712" xr:uid="{00000000-0005-0000-0000-00006C640000}"/>
    <cellStyle name="Note 4 2 6 6 3 2 2" xfId="25713" xr:uid="{00000000-0005-0000-0000-00006D640000}"/>
    <cellStyle name="Note 4 2 6 6 3 2 3" xfId="25714" xr:uid="{00000000-0005-0000-0000-00006E640000}"/>
    <cellStyle name="Note 4 2 6 6 3 2 4" xfId="25715" xr:uid="{00000000-0005-0000-0000-00006F640000}"/>
    <cellStyle name="Note 4 2 6 6 3 3" xfId="25716" xr:uid="{00000000-0005-0000-0000-000070640000}"/>
    <cellStyle name="Note 4 2 6 6 3 4" xfId="25717" xr:uid="{00000000-0005-0000-0000-000071640000}"/>
    <cellStyle name="Note 4 2 6 6 3 5" xfId="25718" xr:uid="{00000000-0005-0000-0000-000072640000}"/>
    <cellStyle name="Note 4 2 6 6 3 6" xfId="25719" xr:uid="{00000000-0005-0000-0000-000073640000}"/>
    <cellStyle name="Note 4 2 6 6 4" xfId="25720" xr:uid="{00000000-0005-0000-0000-000074640000}"/>
    <cellStyle name="Note 4 2 6 6 4 2" xfId="25721" xr:uid="{00000000-0005-0000-0000-000075640000}"/>
    <cellStyle name="Note 4 2 6 6 4 3" xfId="25722" xr:uid="{00000000-0005-0000-0000-000076640000}"/>
    <cellStyle name="Note 4 2 6 6 4 4" xfId="25723" xr:uid="{00000000-0005-0000-0000-000077640000}"/>
    <cellStyle name="Note 4 2 6 6 4 5" xfId="25724" xr:uid="{00000000-0005-0000-0000-000078640000}"/>
    <cellStyle name="Note 4 2 6 6 5" xfId="25725" xr:uid="{00000000-0005-0000-0000-000079640000}"/>
    <cellStyle name="Note 4 2 6 6 5 2" xfId="25726" xr:uid="{00000000-0005-0000-0000-00007A640000}"/>
    <cellStyle name="Note 4 2 6 6 5 3" xfId="25727" xr:uid="{00000000-0005-0000-0000-00007B640000}"/>
    <cellStyle name="Note 4 2 6 6 5 4" xfId="25728" xr:uid="{00000000-0005-0000-0000-00007C640000}"/>
    <cellStyle name="Note 4 2 6 6 6" xfId="25729" xr:uid="{00000000-0005-0000-0000-00007D640000}"/>
    <cellStyle name="Note 4 2 6 6 7" xfId="25730" xr:uid="{00000000-0005-0000-0000-00007E640000}"/>
    <cellStyle name="Note 4 2 6 6 8" xfId="25731" xr:uid="{00000000-0005-0000-0000-00007F640000}"/>
    <cellStyle name="Note 4 2 6 7" xfId="25732" xr:uid="{00000000-0005-0000-0000-000080640000}"/>
    <cellStyle name="Note 4 2 6 7 2" xfId="25733" xr:uid="{00000000-0005-0000-0000-000081640000}"/>
    <cellStyle name="Note 4 2 6 7 2 2" xfId="25734" xr:uid="{00000000-0005-0000-0000-000082640000}"/>
    <cellStyle name="Note 4 2 6 7 2 2 2" xfId="25735" xr:uid="{00000000-0005-0000-0000-000083640000}"/>
    <cellStyle name="Note 4 2 6 7 2 2 3" xfId="25736" xr:uid="{00000000-0005-0000-0000-000084640000}"/>
    <cellStyle name="Note 4 2 6 7 2 2 4" xfId="25737" xr:uid="{00000000-0005-0000-0000-000085640000}"/>
    <cellStyle name="Note 4 2 6 7 2 3" xfId="25738" xr:uid="{00000000-0005-0000-0000-000086640000}"/>
    <cellStyle name="Note 4 2 6 7 2 4" xfId="25739" xr:uid="{00000000-0005-0000-0000-000087640000}"/>
    <cellStyle name="Note 4 2 6 7 2 5" xfId="25740" xr:uid="{00000000-0005-0000-0000-000088640000}"/>
    <cellStyle name="Note 4 2 6 7 2 6" xfId="25741" xr:uid="{00000000-0005-0000-0000-000089640000}"/>
    <cellStyle name="Note 4 2 6 7 2 7" xfId="25742" xr:uid="{00000000-0005-0000-0000-00008A640000}"/>
    <cellStyle name="Note 4 2 6 7 3" xfId="25743" xr:uid="{00000000-0005-0000-0000-00008B640000}"/>
    <cellStyle name="Note 4 2 6 7 3 2" xfId="25744" xr:uid="{00000000-0005-0000-0000-00008C640000}"/>
    <cellStyle name="Note 4 2 6 7 3 3" xfId="25745" xr:uid="{00000000-0005-0000-0000-00008D640000}"/>
    <cellStyle name="Note 4 2 6 7 3 4" xfId="25746" xr:uid="{00000000-0005-0000-0000-00008E640000}"/>
    <cellStyle name="Note 4 2 6 7 4" xfId="25747" xr:uid="{00000000-0005-0000-0000-00008F640000}"/>
    <cellStyle name="Note 4 2 6 7 5" xfId="25748" xr:uid="{00000000-0005-0000-0000-000090640000}"/>
    <cellStyle name="Note 4 2 6 7 6" xfId="25749" xr:uid="{00000000-0005-0000-0000-000091640000}"/>
    <cellStyle name="Note 4 2 6 7 7" xfId="25750" xr:uid="{00000000-0005-0000-0000-000092640000}"/>
    <cellStyle name="Note 4 2 6 7 8" xfId="25751" xr:uid="{00000000-0005-0000-0000-000093640000}"/>
    <cellStyle name="Note 4 2 6 8" xfId="25752" xr:uid="{00000000-0005-0000-0000-000094640000}"/>
    <cellStyle name="Note 4 2 6 8 2" xfId="25753" xr:uid="{00000000-0005-0000-0000-000095640000}"/>
    <cellStyle name="Note 4 2 6 8 2 2" xfId="25754" xr:uid="{00000000-0005-0000-0000-000096640000}"/>
    <cellStyle name="Note 4 2 6 8 2 3" xfId="25755" xr:uid="{00000000-0005-0000-0000-000097640000}"/>
    <cellStyle name="Note 4 2 6 8 2 4" xfId="25756" xr:uid="{00000000-0005-0000-0000-000098640000}"/>
    <cellStyle name="Note 4 2 6 8 3" xfId="25757" xr:uid="{00000000-0005-0000-0000-000099640000}"/>
    <cellStyle name="Note 4 2 6 8 4" xfId="25758" xr:uid="{00000000-0005-0000-0000-00009A640000}"/>
    <cellStyle name="Note 4 2 6 8 5" xfId="25759" xr:uid="{00000000-0005-0000-0000-00009B640000}"/>
    <cellStyle name="Note 4 2 6 8 6" xfId="25760" xr:uid="{00000000-0005-0000-0000-00009C640000}"/>
    <cellStyle name="Note 4 2 6 8 7" xfId="25761" xr:uid="{00000000-0005-0000-0000-00009D640000}"/>
    <cellStyle name="Note 4 2 6 9" xfId="25762" xr:uid="{00000000-0005-0000-0000-00009E640000}"/>
    <cellStyle name="Note 4 2 6 9 2" xfId="25763" xr:uid="{00000000-0005-0000-0000-00009F640000}"/>
    <cellStyle name="Note 4 2 6 9 2 2" xfId="25764" xr:uid="{00000000-0005-0000-0000-0000A0640000}"/>
    <cellStyle name="Note 4 2 6 9 2 3" xfId="25765" xr:uid="{00000000-0005-0000-0000-0000A1640000}"/>
    <cellStyle name="Note 4 2 6 9 2 4" xfId="25766" xr:uid="{00000000-0005-0000-0000-0000A2640000}"/>
    <cellStyle name="Note 4 2 6 9 3" xfId="25767" xr:uid="{00000000-0005-0000-0000-0000A3640000}"/>
    <cellStyle name="Note 4 2 6 9 4" xfId="25768" xr:uid="{00000000-0005-0000-0000-0000A4640000}"/>
    <cellStyle name="Note 4 2 6 9 5" xfId="25769" xr:uid="{00000000-0005-0000-0000-0000A5640000}"/>
    <cellStyle name="Note 4 2 6 9 6" xfId="25770" xr:uid="{00000000-0005-0000-0000-0000A6640000}"/>
    <cellStyle name="Note 4 2 7" xfId="25771" xr:uid="{00000000-0005-0000-0000-0000A7640000}"/>
    <cellStyle name="Note 4 2 8" xfId="25772" xr:uid="{00000000-0005-0000-0000-0000A8640000}"/>
    <cellStyle name="Note 4 2 9" xfId="25773" xr:uid="{00000000-0005-0000-0000-0000A9640000}"/>
    <cellStyle name="Note 4 3" xfId="25774" xr:uid="{00000000-0005-0000-0000-0000AA640000}"/>
    <cellStyle name="Note 4 3 2" xfId="25775" xr:uid="{00000000-0005-0000-0000-0000AB640000}"/>
    <cellStyle name="Note 4 3 2 10" xfId="25776" xr:uid="{00000000-0005-0000-0000-0000AC640000}"/>
    <cellStyle name="Note 4 3 2 10 2" xfId="25777" xr:uid="{00000000-0005-0000-0000-0000AD640000}"/>
    <cellStyle name="Note 4 3 2 10 3" xfId="25778" xr:uid="{00000000-0005-0000-0000-0000AE640000}"/>
    <cellStyle name="Note 4 3 2 10 4" xfId="25779" xr:uid="{00000000-0005-0000-0000-0000AF640000}"/>
    <cellStyle name="Note 4 3 2 10 5" xfId="25780" xr:uid="{00000000-0005-0000-0000-0000B0640000}"/>
    <cellStyle name="Note 4 3 2 11" xfId="25781" xr:uid="{00000000-0005-0000-0000-0000B1640000}"/>
    <cellStyle name="Note 4 3 2 11 2" xfId="25782" xr:uid="{00000000-0005-0000-0000-0000B2640000}"/>
    <cellStyle name="Note 4 3 2 11 3" xfId="25783" xr:uid="{00000000-0005-0000-0000-0000B3640000}"/>
    <cellStyle name="Note 4 3 2 11 4" xfId="25784" xr:uid="{00000000-0005-0000-0000-0000B4640000}"/>
    <cellStyle name="Note 4 3 2 12" xfId="25785" xr:uid="{00000000-0005-0000-0000-0000B5640000}"/>
    <cellStyle name="Note 4 3 2 13" xfId="25786" xr:uid="{00000000-0005-0000-0000-0000B6640000}"/>
    <cellStyle name="Note 4 3 2 14" xfId="25787" xr:uid="{00000000-0005-0000-0000-0000B7640000}"/>
    <cellStyle name="Note 4 3 2 2" xfId="25788" xr:uid="{00000000-0005-0000-0000-0000B8640000}"/>
    <cellStyle name="Note 4 3 2 2 2" xfId="25789" xr:uid="{00000000-0005-0000-0000-0000B9640000}"/>
    <cellStyle name="Note 4 3 2 2 2 2" xfId="25790" xr:uid="{00000000-0005-0000-0000-0000BA640000}"/>
    <cellStyle name="Note 4 3 2 2 2 2 2" xfId="25791" xr:uid="{00000000-0005-0000-0000-0000BB640000}"/>
    <cellStyle name="Note 4 3 2 2 2 2 2 2" xfId="25792" xr:uid="{00000000-0005-0000-0000-0000BC640000}"/>
    <cellStyle name="Note 4 3 2 2 2 2 2 3" xfId="25793" xr:uid="{00000000-0005-0000-0000-0000BD640000}"/>
    <cellStyle name="Note 4 3 2 2 2 2 2 4" xfId="25794" xr:uid="{00000000-0005-0000-0000-0000BE640000}"/>
    <cellStyle name="Note 4 3 2 2 2 2 3" xfId="25795" xr:uid="{00000000-0005-0000-0000-0000BF640000}"/>
    <cellStyle name="Note 4 3 2 2 2 2 4" xfId="25796" xr:uid="{00000000-0005-0000-0000-0000C0640000}"/>
    <cellStyle name="Note 4 3 2 2 2 2 5" xfId="25797" xr:uid="{00000000-0005-0000-0000-0000C1640000}"/>
    <cellStyle name="Note 4 3 2 2 2 2 6" xfId="25798" xr:uid="{00000000-0005-0000-0000-0000C2640000}"/>
    <cellStyle name="Note 4 3 2 2 2 2 7" xfId="25799" xr:uid="{00000000-0005-0000-0000-0000C3640000}"/>
    <cellStyle name="Note 4 3 2 2 2 3" xfId="25800" xr:uid="{00000000-0005-0000-0000-0000C4640000}"/>
    <cellStyle name="Note 4 3 2 2 2 3 2" xfId="25801" xr:uid="{00000000-0005-0000-0000-0000C5640000}"/>
    <cellStyle name="Note 4 3 2 2 2 3 3" xfId="25802" xr:uid="{00000000-0005-0000-0000-0000C6640000}"/>
    <cellStyle name="Note 4 3 2 2 2 3 4" xfId="25803" xr:uid="{00000000-0005-0000-0000-0000C7640000}"/>
    <cellStyle name="Note 4 3 2 2 2 4" xfId="25804" xr:uid="{00000000-0005-0000-0000-0000C8640000}"/>
    <cellStyle name="Note 4 3 2 2 2 5" xfId="25805" xr:uid="{00000000-0005-0000-0000-0000C9640000}"/>
    <cellStyle name="Note 4 3 2 2 2 6" xfId="25806" xr:uid="{00000000-0005-0000-0000-0000CA640000}"/>
    <cellStyle name="Note 4 3 2 2 2 7" xfId="25807" xr:uid="{00000000-0005-0000-0000-0000CB640000}"/>
    <cellStyle name="Note 4 3 2 2 2 8" xfId="25808" xr:uid="{00000000-0005-0000-0000-0000CC640000}"/>
    <cellStyle name="Note 4 3 2 2 3" xfId="25809" xr:uid="{00000000-0005-0000-0000-0000CD640000}"/>
    <cellStyle name="Note 4 3 2 2 3 2" xfId="25810" xr:uid="{00000000-0005-0000-0000-0000CE640000}"/>
    <cellStyle name="Note 4 3 2 2 3 2 2" xfId="25811" xr:uid="{00000000-0005-0000-0000-0000CF640000}"/>
    <cellStyle name="Note 4 3 2 2 3 2 3" xfId="25812" xr:uid="{00000000-0005-0000-0000-0000D0640000}"/>
    <cellStyle name="Note 4 3 2 2 3 2 4" xfId="25813" xr:uid="{00000000-0005-0000-0000-0000D1640000}"/>
    <cellStyle name="Note 4 3 2 2 3 3" xfId="25814" xr:uid="{00000000-0005-0000-0000-0000D2640000}"/>
    <cellStyle name="Note 4 3 2 2 3 4" xfId="25815" xr:uid="{00000000-0005-0000-0000-0000D3640000}"/>
    <cellStyle name="Note 4 3 2 2 3 5" xfId="25816" xr:uid="{00000000-0005-0000-0000-0000D4640000}"/>
    <cellStyle name="Note 4 3 2 2 3 6" xfId="25817" xr:uid="{00000000-0005-0000-0000-0000D5640000}"/>
    <cellStyle name="Note 4 3 2 2 3 7" xfId="25818" xr:uid="{00000000-0005-0000-0000-0000D6640000}"/>
    <cellStyle name="Note 4 3 2 2 4" xfId="25819" xr:uid="{00000000-0005-0000-0000-0000D7640000}"/>
    <cellStyle name="Note 4 3 2 2 4 2" xfId="25820" xr:uid="{00000000-0005-0000-0000-0000D8640000}"/>
    <cellStyle name="Note 4 3 2 2 4 2 2" xfId="25821" xr:uid="{00000000-0005-0000-0000-0000D9640000}"/>
    <cellStyle name="Note 4 3 2 2 4 2 3" xfId="25822" xr:uid="{00000000-0005-0000-0000-0000DA640000}"/>
    <cellStyle name="Note 4 3 2 2 4 2 4" xfId="25823" xr:uid="{00000000-0005-0000-0000-0000DB640000}"/>
    <cellStyle name="Note 4 3 2 2 4 3" xfId="25824" xr:uid="{00000000-0005-0000-0000-0000DC640000}"/>
    <cellStyle name="Note 4 3 2 2 4 4" xfId="25825" xr:uid="{00000000-0005-0000-0000-0000DD640000}"/>
    <cellStyle name="Note 4 3 2 2 4 5" xfId="25826" xr:uid="{00000000-0005-0000-0000-0000DE640000}"/>
    <cellStyle name="Note 4 3 2 2 4 6" xfId="25827" xr:uid="{00000000-0005-0000-0000-0000DF640000}"/>
    <cellStyle name="Note 4 3 2 2 5" xfId="25828" xr:uid="{00000000-0005-0000-0000-0000E0640000}"/>
    <cellStyle name="Note 4 3 2 2 5 2" xfId="25829" xr:uid="{00000000-0005-0000-0000-0000E1640000}"/>
    <cellStyle name="Note 4 3 2 2 5 3" xfId="25830" xr:uid="{00000000-0005-0000-0000-0000E2640000}"/>
    <cellStyle name="Note 4 3 2 2 5 4" xfId="25831" xr:uid="{00000000-0005-0000-0000-0000E3640000}"/>
    <cellStyle name="Note 4 3 2 2 5 5" xfId="25832" xr:uid="{00000000-0005-0000-0000-0000E4640000}"/>
    <cellStyle name="Note 4 3 2 2 6" xfId="25833" xr:uid="{00000000-0005-0000-0000-0000E5640000}"/>
    <cellStyle name="Note 4 3 2 2 6 2" xfId="25834" xr:uid="{00000000-0005-0000-0000-0000E6640000}"/>
    <cellStyle name="Note 4 3 2 2 6 3" xfId="25835" xr:uid="{00000000-0005-0000-0000-0000E7640000}"/>
    <cellStyle name="Note 4 3 2 2 6 4" xfId="25836" xr:uid="{00000000-0005-0000-0000-0000E8640000}"/>
    <cellStyle name="Note 4 3 2 2 7" xfId="25837" xr:uid="{00000000-0005-0000-0000-0000E9640000}"/>
    <cellStyle name="Note 4 3 2 2 8" xfId="25838" xr:uid="{00000000-0005-0000-0000-0000EA640000}"/>
    <cellStyle name="Note 4 3 2 2 9" xfId="25839" xr:uid="{00000000-0005-0000-0000-0000EB640000}"/>
    <cellStyle name="Note 4 3 2 3" xfId="25840" xr:uid="{00000000-0005-0000-0000-0000EC640000}"/>
    <cellStyle name="Note 4 3 2 3 2" xfId="25841" xr:uid="{00000000-0005-0000-0000-0000ED640000}"/>
    <cellStyle name="Note 4 3 2 3 2 2" xfId="25842" xr:uid="{00000000-0005-0000-0000-0000EE640000}"/>
    <cellStyle name="Note 4 3 2 3 2 2 2" xfId="25843" xr:uid="{00000000-0005-0000-0000-0000EF640000}"/>
    <cellStyle name="Note 4 3 2 3 2 2 3" xfId="25844" xr:uid="{00000000-0005-0000-0000-0000F0640000}"/>
    <cellStyle name="Note 4 3 2 3 2 2 4" xfId="25845" xr:uid="{00000000-0005-0000-0000-0000F1640000}"/>
    <cellStyle name="Note 4 3 2 3 2 3" xfId="25846" xr:uid="{00000000-0005-0000-0000-0000F2640000}"/>
    <cellStyle name="Note 4 3 2 3 2 4" xfId="25847" xr:uid="{00000000-0005-0000-0000-0000F3640000}"/>
    <cellStyle name="Note 4 3 2 3 2 5" xfId="25848" xr:uid="{00000000-0005-0000-0000-0000F4640000}"/>
    <cellStyle name="Note 4 3 2 3 2 6" xfId="25849" xr:uid="{00000000-0005-0000-0000-0000F5640000}"/>
    <cellStyle name="Note 4 3 2 3 2 7" xfId="25850" xr:uid="{00000000-0005-0000-0000-0000F6640000}"/>
    <cellStyle name="Note 4 3 2 3 3" xfId="25851" xr:uid="{00000000-0005-0000-0000-0000F7640000}"/>
    <cellStyle name="Note 4 3 2 3 3 2" xfId="25852" xr:uid="{00000000-0005-0000-0000-0000F8640000}"/>
    <cellStyle name="Note 4 3 2 3 3 2 2" xfId="25853" xr:uid="{00000000-0005-0000-0000-0000F9640000}"/>
    <cellStyle name="Note 4 3 2 3 3 2 3" xfId="25854" xr:uid="{00000000-0005-0000-0000-0000FA640000}"/>
    <cellStyle name="Note 4 3 2 3 3 2 4" xfId="25855" xr:uid="{00000000-0005-0000-0000-0000FB640000}"/>
    <cellStyle name="Note 4 3 2 3 3 3" xfId="25856" xr:uid="{00000000-0005-0000-0000-0000FC640000}"/>
    <cellStyle name="Note 4 3 2 3 3 4" xfId="25857" xr:uid="{00000000-0005-0000-0000-0000FD640000}"/>
    <cellStyle name="Note 4 3 2 3 3 5" xfId="25858" xr:uid="{00000000-0005-0000-0000-0000FE640000}"/>
    <cellStyle name="Note 4 3 2 3 3 6" xfId="25859" xr:uid="{00000000-0005-0000-0000-0000FF640000}"/>
    <cellStyle name="Note 4 3 2 3 4" xfId="25860" xr:uid="{00000000-0005-0000-0000-000000650000}"/>
    <cellStyle name="Note 4 3 2 3 4 2" xfId="25861" xr:uid="{00000000-0005-0000-0000-000001650000}"/>
    <cellStyle name="Note 4 3 2 3 4 3" xfId="25862" xr:uid="{00000000-0005-0000-0000-000002650000}"/>
    <cellStyle name="Note 4 3 2 3 4 4" xfId="25863" xr:uid="{00000000-0005-0000-0000-000003650000}"/>
    <cellStyle name="Note 4 3 2 3 4 5" xfId="25864" xr:uid="{00000000-0005-0000-0000-000004650000}"/>
    <cellStyle name="Note 4 3 2 3 5" xfId="25865" xr:uid="{00000000-0005-0000-0000-000005650000}"/>
    <cellStyle name="Note 4 3 2 3 5 2" xfId="25866" xr:uid="{00000000-0005-0000-0000-000006650000}"/>
    <cellStyle name="Note 4 3 2 3 5 3" xfId="25867" xr:uid="{00000000-0005-0000-0000-000007650000}"/>
    <cellStyle name="Note 4 3 2 3 5 4" xfId="25868" xr:uid="{00000000-0005-0000-0000-000008650000}"/>
    <cellStyle name="Note 4 3 2 3 6" xfId="25869" xr:uid="{00000000-0005-0000-0000-000009650000}"/>
    <cellStyle name="Note 4 3 2 3 7" xfId="25870" xr:uid="{00000000-0005-0000-0000-00000A650000}"/>
    <cellStyle name="Note 4 3 2 3 8" xfId="25871" xr:uid="{00000000-0005-0000-0000-00000B650000}"/>
    <cellStyle name="Note 4 3 2 4" xfId="25872" xr:uid="{00000000-0005-0000-0000-00000C650000}"/>
    <cellStyle name="Note 4 3 2 4 2" xfId="25873" xr:uid="{00000000-0005-0000-0000-00000D650000}"/>
    <cellStyle name="Note 4 3 2 4 2 2" xfId="25874" xr:uid="{00000000-0005-0000-0000-00000E650000}"/>
    <cellStyle name="Note 4 3 2 4 2 2 2" xfId="25875" xr:uid="{00000000-0005-0000-0000-00000F650000}"/>
    <cellStyle name="Note 4 3 2 4 2 2 3" xfId="25876" xr:uid="{00000000-0005-0000-0000-000010650000}"/>
    <cellStyle name="Note 4 3 2 4 2 2 4" xfId="25877" xr:uid="{00000000-0005-0000-0000-000011650000}"/>
    <cellStyle name="Note 4 3 2 4 2 3" xfId="25878" xr:uid="{00000000-0005-0000-0000-000012650000}"/>
    <cellStyle name="Note 4 3 2 4 2 4" xfId="25879" xr:uid="{00000000-0005-0000-0000-000013650000}"/>
    <cellStyle name="Note 4 3 2 4 2 5" xfId="25880" xr:uid="{00000000-0005-0000-0000-000014650000}"/>
    <cellStyle name="Note 4 3 2 4 2 6" xfId="25881" xr:uid="{00000000-0005-0000-0000-000015650000}"/>
    <cellStyle name="Note 4 3 2 4 2 7" xfId="25882" xr:uid="{00000000-0005-0000-0000-000016650000}"/>
    <cellStyle name="Note 4 3 2 4 3" xfId="25883" xr:uid="{00000000-0005-0000-0000-000017650000}"/>
    <cellStyle name="Note 4 3 2 4 3 2" xfId="25884" xr:uid="{00000000-0005-0000-0000-000018650000}"/>
    <cellStyle name="Note 4 3 2 4 3 2 2" xfId="25885" xr:uid="{00000000-0005-0000-0000-000019650000}"/>
    <cellStyle name="Note 4 3 2 4 3 2 3" xfId="25886" xr:uid="{00000000-0005-0000-0000-00001A650000}"/>
    <cellStyle name="Note 4 3 2 4 3 2 4" xfId="25887" xr:uid="{00000000-0005-0000-0000-00001B650000}"/>
    <cellStyle name="Note 4 3 2 4 3 3" xfId="25888" xr:uid="{00000000-0005-0000-0000-00001C650000}"/>
    <cellStyle name="Note 4 3 2 4 3 4" xfId="25889" xr:uid="{00000000-0005-0000-0000-00001D650000}"/>
    <cellStyle name="Note 4 3 2 4 3 5" xfId="25890" xr:uid="{00000000-0005-0000-0000-00001E650000}"/>
    <cellStyle name="Note 4 3 2 4 3 6" xfId="25891" xr:uid="{00000000-0005-0000-0000-00001F650000}"/>
    <cellStyle name="Note 4 3 2 4 4" xfId="25892" xr:uid="{00000000-0005-0000-0000-000020650000}"/>
    <cellStyle name="Note 4 3 2 4 4 2" xfId="25893" xr:uid="{00000000-0005-0000-0000-000021650000}"/>
    <cellStyle name="Note 4 3 2 4 4 3" xfId="25894" xr:uid="{00000000-0005-0000-0000-000022650000}"/>
    <cellStyle name="Note 4 3 2 4 4 4" xfId="25895" xr:uid="{00000000-0005-0000-0000-000023650000}"/>
    <cellStyle name="Note 4 3 2 4 4 5" xfId="25896" xr:uid="{00000000-0005-0000-0000-000024650000}"/>
    <cellStyle name="Note 4 3 2 4 5" xfId="25897" xr:uid="{00000000-0005-0000-0000-000025650000}"/>
    <cellStyle name="Note 4 3 2 4 5 2" xfId="25898" xr:uid="{00000000-0005-0000-0000-000026650000}"/>
    <cellStyle name="Note 4 3 2 4 5 3" xfId="25899" xr:uid="{00000000-0005-0000-0000-000027650000}"/>
    <cellStyle name="Note 4 3 2 4 5 4" xfId="25900" xr:uid="{00000000-0005-0000-0000-000028650000}"/>
    <cellStyle name="Note 4 3 2 4 6" xfId="25901" xr:uid="{00000000-0005-0000-0000-000029650000}"/>
    <cellStyle name="Note 4 3 2 4 7" xfId="25902" xr:uid="{00000000-0005-0000-0000-00002A650000}"/>
    <cellStyle name="Note 4 3 2 4 8" xfId="25903" xr:uid="{00000000-0005-0000-0000-00002B650000}"/>
    <cellStyle name="Note 4 3 2 5" xfId="25904" xr:uid="{00000000-0005-0000-0000-00002C650000}"/>
    <cellStyle name="Note 4 3 2 5 10" xfId="25905" xr:uid="{00000000-0005-0000-0000-00002D650000}"/>
    <cellStyle name="Note 4 3 2 5 2" xfId="25906" xr:uid="{00000000-0005-0000-0000-00002E650000}"/>
    <cellStyle name="Note 4 3 2 5 2 2" xfId="25907" xr:uid="{00000000-0005-0000-0000-00002F650000}"/>
    <cellStyle name="Note 4 3 2 5 2 2 2" xfId="25908" xr:uid="{00000000-0005-0000-0000-000030650000}"/>
    <cellStyle name="Note 4 3 2 5 2 2 3" xfId="25909" xr:uid="{00000000-0005-0000-0000-000031650000}"/>
    <cellStyle name="Note 4 3 2 5 2 2 4" xfId="25910" xr:uid="{00000000-0005-0000-0000-000032650000}"/>
    <cellStyle name="Note 4 3 2 5 2 3" xfId="25911" xr:uid="{00000000-0005-0000-0000-000033650000}"/>
    <cellStyle name="Note 4 3 2 5 2 4" xfId="25912" xr:uid="{00000000-0005-0000-0000-000034650000}"/>
    <cellStyle name="Note 4 3 2 5 2 5" xfId="25913" xr:uid="{00000000-0005-0000-0000-000035650000}"/>
    <cellStyle name="Note 4 3 2 5 2 6" xfId="25914" xr:uid="{00000000-0005-0000-0000-000036650000}"/>
    <cellStyle name="Note 4 3 2 5 2 7" xfId="25915" xr:uid="{00000000-0005-0000-0000-000037650000}"/>
    <cellStyle name="Note 4 3 2 5 3" xfId="25916" xr:uid="{00000000-0005-0000-0000-000038650000}"/>
    <cellStyle name="Note 4 3 2 5 3 2" xfId="25917" xr:uid="{00000000-0005-0000-0000-000039650000}"/>
    <cellStyle name="Note 4 3 2 5 3 2 2" xfId="25918" xr:uid="{00000000-0005-0000-0000-00003A650000}"/>
    <cellStyle name="Note 4 3 2 5 3 2 3" xfId="25919" xr:uid="{00000000-0005-0000-0000-00003B650000}"/>
    <cellStyle name="Note 4 3 2 5 3 2 4" xfId="25920" xr:uid="{00000000-0005-0000-0000-00003C650000}"/>
    <cellStyle name="Note 4 3 2 5 3 3" xfId="25921" xr:uid="{00000000-0005-0000-0000-00003D650000}"/>
    <cellStyle name="Note 4 3 2 5 3 4" xfId="25922" xr:uid="{00000000-0005-0000-0000-00003E650000}"/>
    <cellStyle name="Note 4 3 2 5 3 5" xfId="25923" xr:uid="{00000000-0005-0000-0000-00003F650000}"/>
    <cellStyle name="Note 4 3 2 5 3 6" xfId="25924" xr:uid="{00000000-0005-0000-0000-000040650000}"/>
    <cellStyle name="Note 4 3 2 5 4" xfId="25925" xr:uid="{00000000-0005-0000-0000-000041650000}"/>
    <cellStyle name="Note 4 3 2 5 4 2" xfId="25926" xr:uid="{00000000-0005-0000-0000-000042650000}"/>
    <cellStyle name="Note 4 3 2 5 4 2 2" xfId="25927" xr:uid="{00000000-0005-0000-0000-000043650000}"/>
    <cellStyle name="Note 4 3 2 5 4 2 3" xfId="25928" xr:uid="{00000000-0005-0000-0000-000044650000}"/>
    <cellStyle name="Note 4 3 2 5 4 2 4" xfId="25929" xr:uid="{00000000-0005-0000-0000-000045650000}"/>
    <cellStyle name="Note 4 3 2 5 4 3" xfId="25930" xr:uid="{00000000-0005-0000-0000-000046650000}"/>
    <cellStyle name="Note 4 3 2 5 4 4" xfId="25931" xr:uid="{00000000-0005-0000-0000-000047650000}"/>
    <cellStyle name="Note 4 3 2 5 4 5" xfId="25932" xr:uid="{00000000-0005-0000-0000-000048650000}"/>
    <cellStyle name="Note 4 3 2 5 4 6" xfId="25933" xr:uid="{00000000-0005-0000-0000-000049650000}"/>
    <cellStyle name="Note 4 3 2 5 5" xfId="25934" xr:uid="{00000000-0005-0000-0000-00004A650000}"/>
    <cellStyle name="Note 4 3 2 5 5 2" xfId="25935" xr:uid="{00000000-0005-0000-0000-00004B650000}"/>
    <cellStyle name="Note 4 3 2 5 5 3" xfId="25936" xr:uid="{00000000-0005-0000-0000-00004C650000}"/>
    <cellStyle name="Note 4 3 2 5 5 4" xfId="25937" xr:uid="{00000000-0005-0000-0000-00004D650000}"/>
    <cellStyle name="Note 4 3 2 5 5 5" xfId="25938" xr:uid="{00000000-0005-0000-0000-00004E650000}"/>
    <cellStyle name="Note 4 3 2 5 6" xfId="25939" xr:uid="{00000000-0005-0000-0000-00004F650000}"/>
    <cellStyle name="Note 4 3 2 5 6 2" xfId="25940" xr:uid="{00000000-0005-0000-0000-000050650000}"/>
    <cellStyle name="Note 4 3 2 5 6 3" xfId="25941" xr:uid="{00000000-0005-0000-0000-000051650000}"/>
    <cellStyle name="Note 4 3 2 5 6 4" xfId="25942" xr:uid="{00000000-0005-0000-0000-000052650000}"/>
    <cellStyle name="Note 4 3 2 5 7" xfId="25943" xr:uid="{00000000-0005-0000-0000-000053650000}"/>
    <cellStyle name="Note 4 3 2 5 8" xfId="25944" xr:uid="{00000000-0005-0000-0000-000054650000}"/>
    <cellStyle name="Note 4 3 2 5 9" xfId="25945" xr:uid="{00000000-0005-0000-0000-000055650000}"/>
    <cellStyle name="Note 4 3 2 6" xfId="25946" xr:uid="{00000000-0005-0000-0000-000056650000}"/>
    <cellStyle name="Note 4 3 2 6 2" xfId="25947" xr:uid="{00000000-0005-0000-0000-000057650000}"/>
    <cellStyle name="Note 4 3 2 6 2 2" xfId="25948" xr:uid="{00000000-0005-0000-0000-000058650000}"/>
    <cellStyle name="Note 4 3 2 6 2 2 2" xfId="25949" xr:uid="{00000000-0005-0000-0000-000059650000}"/>
    <cellStyle name="Note 4 3 2 6 2 2 3" xfId="25950" xr:uid="{00000000-0005-0000-0000-00005A650000}"/>
    <cellStyle name="Note 4 3 2 6 2 2 4" xfId="25951" xr:uid="{00000000-0005-0000-0000-00005B650000}"/>
    <cellStyle name="Note 4 3 2 6 2 3" xfId="25952" xr:uid="{00000000-0005-0000-0000-00005C650000}"/>
    <cellStyle name="Note 4 3 2 6 2 4" xfId="25953" xr:uid="{00000000-0005-0000-0000-00005D650000}"/>
    <cellStyle name="Note 4 3 2 6 2 5" xfId="25954" xr:uid="{00000000-0005-0000-0000-00005E650000}"/>
    <cellStyle name="Note 4 3 2 6 2 6" xfId="25955" xr:uid="{00000000-0005-0000-0000-00005F650000}"/>
    <cellStyle name="Note 4 3 2 6 2 7" xfId="25956" xr:uid="{00000000-0005-0000-0000-000060650000}"/>
    <cellStyle name="Note 4 3 2 6 3" xfId="25957" xr:uid="{00000000-0005-0000-0000-000061650000}"/>
    <cellStyle name="Note 4 3 2 6 3 2" xfId="25958" xr:uid="{00000000-0005-0000-0000-000062650000}"/>
    <cellStyle name="Note 4 3 2 6 3 2 2" xfId="25959" xr:uid="{00000000-0005-0000-0000-000063650000}"/>
    <cellStyle name="Note 4 3 2 6 3 2 3" xfId="25960" xr:uid="{00000000-0005-0000-0000-000064650000}"/>
    <cellStyle name="Note 4 3 2 6 3 2 4" xfId="25961" xr:uid="{00000000-0005-0000-0000-000065650000}"/>
    <cellStyle name="Note 4 3 2 6 3 3" xfId="25962" xr:uid="{00000000-0005-0000-0000-000066650000}"/>
    <cellStyle name="Note 4 3 2 6 3 4" xfId="25963" xr:uid="{00000000-0005-0000-0000-000067650000}"/>
    <cellStyle name="Note 4 3 2 6 3 5" xfId="25964" xr:uid="{00000000-0005-0000-0000-000068650000}"/>
    <cellStyle name="Note 4 3 2 6 3 6" xfId="25965" xr:uid="{00000000-0005-0000-0000-000069650000}"/>
    <cellStyle name="Note 4 3 2 6 4" xfId="25966" xr:uid="{00000000-0005-0000-0000-00006A650000}"/>
    <cellStyle name="Note 4 3 2 6 4 2" xfId="25967" xr:uid="{00000000-0005-0000-0000-00006B650000}"/>
    <cellStyle name="Note 4 3 2 6 4 3" xfId="25968" xr:uid="{00000000-0005-0000-0000-00006C650000}"/>
    <cellStyle name="Note 4 3 2 6 4 4" xfId="25969" xr:uid="{00000000-0005-0000-0000-00006D650000}"/>
    <cellStyle name="Note 4 3 2 6 4 5" xfId="25970" xr:uid="{00000000-0005-0000-0000-00006E650000}"/>
    <cellStyle name="Note 4 3 2 6 5" xfId="25971" xr:uid="{00000000-0005-0000-0000-00006F650000}"/>
    <cellStyle name="Note 4 3 2 6 5 2" xfId="25972" xr:uid="{00000000-0005-0000-0000-000070650000}"/>
    <cellStyle name="Note 4 3 2 6 5 3" xfId="25973" xr:uid="{00000000-0005-0000-0000-000071650000}"/>
    <cellStyle name="Note 4 3 2 6 5 4" xfId="25974" xr:uid="{00000000-0005-0000-0000-000072650000}"/>
    <cellStyle name="Note 4 3 2 6 6" xfId="25975" xr:uid="{00000000-0005-0000-0000-000073650000}"/>
    <cellStyle name="Note 4 3 2 6 7" xfId="25976" xr:uid="{00000000-0005-0000-0000-000074650000}"/>
    <cellStyle name="Note 4 3 2 6 8" xfId="25977" xr:uid="{00000000-0005-0000-0000-000075650000}"/>
    <cellStyle name="Note 4 3 2 7" xfId="25978" xr:uid="{00000000-0005-0000-0000-000076650000}"/>
    <cellStyle name="Note 4 3 2 7 2" xfId="25979" xr:uid="{00000000-0005-0000-0000-000077650000}"/>
    <cellStyle name="Note 4 3 2 7 2 2" xfId="25980" xr:uid="{00000000-0005-0000-0000-000078650000}"/>
    <cellStyle name="Note 4 3 2 7 2 2 2" xfId="25981" xr:uid="{00000000-0005-0000-0000-000079650000}"/>
    <cellStyle name="Note 4 3 2 7 2 2 3" xfId="25982" xr:uid="{00000000-0005-0000-0000-00007A650000}"/>
    <cellStyle name="Note 4 3 2 7 2 2 4" xfId="25983" xr:uid="{00000000-0005-0000-0000-00007B650000}"/>
    <cellStyle name="Note 4 3 2 7 2 3" xfId="25984" xr:uid="{00000000-0005-0000-0000-00007C650000}"/>
    <cellStyle name="Note 4 3 2 7 2 4" xfId="25985" xr:uid="{00000000-0005-0000-0000-00007D650000}"/>
    <cellStyle name="Note 4 3 2 7 2 5" xfId="25986" xr:uid="{00000000-0005-0000-0000-00007E650000}"/>
    <cellStyle name="Note 4 3 2 7 2 6" xfId="25987" xr:uid="{00000000-0005-0000-0000-00007F650000}"/>
    <cellStyle name="Note 4 3 2 7 2 7" xfId="25988" xr:uid="{00000000-0005-0000-0000-000080650000}"/>
    <cellStyle name="Note 4 3 2 7 3" xfId="25989" xr:uid="{00000000-0005-0000-0000-000081650000}"/>
    <cellStyle name="Note 4 3 2 7 3 2" xfId="25990" xr:uid="{00000000-0005-0000-0000-000082650000}"/>
    <cellStyle name="Note 4 3 2 7 3 3" xfId="25991" xr:uid="{00000000-0005-0000-0000-000083650000}"/>
    <cellStyle name="Note 4 3 2 7 3 4" xfId="25992" xr:uid="{00000000-0005-0000-0000-000084650000}"/>
    <cellStyle name="Note 4 3 2 7 4" xfId="25993" xr:uid="{00000000-0005-0000-0000-000085650000}"/>
    <cellStyle name="Note 4 3 2 7 5" xfId="25994" xr:uid="{00000000-0005-0000-0000-000086650000}"/>
    <cellStyle name="Note 4 3 2 7 6" xfId="25995" xr:uid="{00000000-0005-0000-0000-000087650000}"/>
    <cellStyle name="Note 4 3 2 7 7" xfId="25996" xr:uid="{00000000-0005-0000-0000-000088650000}"/>
    <cellStyle name="Note 4 3 2 7 8" xfId="25997" xr:uid="{00000000-0005-0000-0000-000089650000}"/>
    <cellStyle name="Note 4 3 2 8" xfId="25998" xr:uid="{00000000-0005-0000-0000-00008A650000}"/>
    <cellStyle name="Note 4 3 2 8 2" xfId="25999" xr:uid="{00000000-0005-0000-0000-00008B650000}"/>
    <cellStyle name="Note 4 3 2 8 2 2" xfId="26000" xr:uid="{00000000-0005-0000-0000-00008C650000}"/>
    <cellStyle name="Note 4 3 2 8 2 3" xfId="26001" xr:uid="{00000000-0005-0000-0000-00008D650000}"/>
    <cellStyle name="Note 4 3 2 8 2 4" xfId="26002" xr:uid="{00000000-0005-0000-0000-00008E650000}"/>
    <cellStyle name="Note 4 3 2 8 3" xfId="26003" xr:uid="{00000000-0005-0000-0000-00008F650000}"/>
    <cellStyle name="Note 4 3 2 8 4" xfId="26004" xr:uid="{00000000-0005-0000-0000-000090650000}"/>
    <cellStyle name="Note 4 3 2 8 5" xfId="26005" xr:uid="{00000000-0005-0000-0000-000091650000}"/>
    <cellStyle name="Note 4 3 2 8 6" xfId="26006" xr:uid="{00000000-0005-0000-0000-000092650000}"/>
    <cellStyle name="Note 4 3 2 8 7" xfId="26007" xr:uid="{00000000-0005-0000-0000-000093650000}"/>
    <cellStyle name="Note 4 3 2 9" xfId="26008" xr:uid="{00000000-0005-0000-0000-000094650000}"/>
    <cellStyle name="Note 4 3 2 9 2" xfId="26009" xr:uid="{00000000-0005-0000-0000-000095650000}"/>
    <cellStyle name="Note 4 3 2 9 2 2" xfId="26010" xr:uid="{00000000-0005-0000-0000-000096650000}"/>
    <cellStyle name="Note 4 3 2 9 2 3" xfId="26011" xr:uid="{00000000-0005-0000-0000-000097650000}"/>
    <cellStyle name="Note 4 3 2 9 2 4" xfId="26012" xr:uid="{00000000-0005-0000-0000-000098650000}"/>
    <cellStyle name="Note 4 3 2 9 3" xfId="26013" xr:uid="{00000000-0005-0000-0000-000099650000}"/>
    <cellStyle name="Note 4 3 2 9 4" xfId="26014" xr:uid="{00000000-0005-0000-0000-00009A650000}"/>
    <cellStyle name="Note 4 3 2 9 5" xfId="26015" xr:uid="{00000000-0005-0000-0000-00009B650000}"/>
    <cellStyle name="Note 4 3 2 9 6" xfId="26016" xr:uid="{00000000-0005-0000-0000-00009C650000}"/>
    <cellStyle name="Note 4 3 3" xfId="26017" xr:uid="{00000000-0005-0000-0000-00009D650000}"/>
    <cellStyle name="Note 4 3 3 2" xfId="26018" xr:uid="{00000000-0005-0000-0000-00009E650000}"/>
    <cellStyle name="Note 4 3 3 2 2" xfId="26019" xr:uid="{00000000-0005-0000-0000-00009F650000}"/>
    <cellStyle name="Note 4 3 3 2 3" xfId="26020" xr:uid="{00000000-0005-0000-0000-0000A0650000}"/>
    <cellStyle name="Note 4 3 3 2 4" xfId="26021" xr:uid="{00000000-0005-0000-0000-0000A1650000}"/>
    <cellStyle name="Note 4 3 3 3" xfId="26022" xr:uid="{00000000-0005-0000-0000-0000A2650000}"/>
    <cellStyle name="Note 4 3 3 4" xfId="26023" xr:uid="{00000000-0005-0000-0000-0000A3650000}"/>
    <cellStyle name="Note 4 3 3 5" xfId="26024" xr:uid="{00000000-0005-0000-0000-0000A4650000}"/>
    <cellStyle name="Note 4 3 3 6" xfId="26025" xr:uid="{00000000-0005-0000-0000-0000A5650000}"/>
    <cellStyle name="Note 4 3 3 7" xfId="26026" xr:uid="{00000000-0005-0000-0000-0000A6650000}"/>
    <cellStyle name="Note 4 3 4" xfId="26027" xr:uid="{00000000-0005-0000-0000-0000A7650000}"/>
    <cellStyle name="Note 4 3 4 2" xfId="26028" xr:uid="{00000000-0005-0000-0000-0000A8650000}"/>
    <cellStyle name="Note 4 3 4 3" xfId="26029" xr:uid="{00000000-0005-0000-0000-0000A9650000}"/>
    <cellStyle name="Note 4 3 4 4" xfId="26030" xr:uid="{00000000-0005-0000-0000-0000AA650000}"/>
    <cellStyle name="Note 4 3 5" xfId="26031" xr:uid="{00000000-0005-0000-0000-0000AB650000}"/>
    <cellStyle name="Note 4 3 6" xfId="26032" xr:uid="{00000000-0005-0000-0000-0000AC650000}"/>
    <cellStyle name="Note 4 4" xfId="26033" xr:uid="{00000000-0005-0000-0000-0000AD650000}"/>
    <cellStyle name="Note 4 4 2" xfId="26034" xr:uid="{00000000-0005-0000-0000-0000AE650000}"/>
    <cellStyle name="Note 4 4 2 10" xfId="26035" xr:uid="{00000000-0005-0000-0000-0000AF650000}"/>
    <cellStyle name="Note 4 4 2 10 2" xfId="26036" xr:uid="{00000000-0005-0000-0000-0000B0650000}"/>
    <cellStyle name="Note 4 4 2 10 3" xfId="26037" xr:uid="{00000000-0005-0000-0000-0000B1650000}"/>
    <cellStyle name="Note 4 4 2 10 4" xfId="26038" xr:uid="{00000000-0005-0000-0000-0000B2650000}"/>
    <cellStyle name="Note 4 4 2 10 5" xfId="26039" xr:uid="{00000000-0005-0000-0000-0000B3650000}"/>
    <cellStyle name="Note 4 4 2 11" xfId="26040" xr:uid="{00000000-0005-0000-0000-0000B4650000}"/>
    <cellStyle name="Note 4 4 2 11 2" xfId="26041" xr:uid="{00000000-0005-0000-0000-0000B5650000}"/>
    <cellStyle name="Note 4 4 2 11 3" xfId="26042" xr:uid="{00000000-0005-0000-0000-0000B6650000}"/>
    <cellStyle name="Note 4 4 2 11 4" xfId="26043" xr:uid="{00000000-0005-0000-0000-0000B7650000}"/>
    <cellStyle name="Note 4 4 2 12" xfId="26044" xr:uid="{00000000-0005-0000-0000-0000B8650000}"/>
    <cellStyle name="Note 4 4 2 13" xfId="26045" xr:uid="{00000000-0005-0000-0000-0000B9650000}"/>
    <cellStyle name="Note 4 4 2 14" xfId="26046" xr:uid="{00000000-0005-0000-0000-0000BA650000}"/>
    <cellStyle name="Note 4 4 2 2" xfId="26047" xr:uid="{00000000-0005-0000-0000-0000BB650000}"/>
    <cellStyle name="Note 4 4 2 2 2" xfId="26048" xr:uid="{00000000-0005-0000-0000-0000BC650000}"/>
    <cellStyle name="Note 4 4 2 2 2 2" xfId="26049" xr:uid="{00000000-0005-0000-0000-0000BD650000}"/>
    <cellStyle name="Note 4 4 2 2 2 2 2" xfId="26050" xr:uid="{00000000-0005-0000-0000-0000BE650000}"/>
    <cellStyle name="Note 4 4 2 2 2 2 2 2" xfId="26051" xr:uid="{00000000-0005-0000-0000-0000BF650000}"/>
    <cellStyle name="Note 4 4 2 2 2 2 2 3" xfId="26052" xr:uid="{00000000-0005-0000-0000-0000C0650000}"/>
    <cellStyle name="Note 4 4 2 2 2 2 2 4" xfId="26053" xr:uid="{00000000-0005-0000-0000-0000C1650000}"/>
    <cellStyle name="Note 4 4 2 2 2 2 3" xfId="26054" xr:uid="{00000000-0005-0000-0000-0000C2650000}"/>
    <cellStyle name="Note 4 4 2 2 2 2 4" xfId="26055" xr:uid="{00000000-0005-0000-0000-0000C3650000}"/>
    <cellStyle name="Note 4 4 2 2 2 2 5" xfId="26056" xr:uid="{00000000-0005-0000-0000-0000C4650000}"/>
    <cellStyle name="Note 4 4 2 2 2 2 6" xfId="26057" xr:uid="{00000000-0005-0000-0000-0000C5650000}"/>
    <cellStyle name="Note 4 4 2 2 2 2 7" xfId="26058" xr:uid="{00000000-0005-0000-0000-0000C6650000}"/>
    <cellStyle name="Note 4 4 2 2 2 3" xfId="26059" xr:uid="{00000000-0005-0000-0000-0000C7650000}"/>
    <cellStyle name="Note 4 4 2 2 2 3 2" xfId="26060" xr:uid="{00000000-0005-0000-0000-0000C8650000}"/>
    <cellStyle name="Note 4 4 2 2 2 3 3" xfId="26061" xr:uid="{00000000-0005-0000-0000-0000C9650000}"/>
    <cellStyle name="Note 4 4 2 2 2 3 4" xfId="26062" xr:uid="{00000000-0005-0000-0000-0000CA650000}"/>
    <cellStyle name="Note 4 4 2 2 2 4" xfId="26063" xr:uid="{00000000-0005-0000-0000-0000CB650000}"/>
    <cellStyle name="Note 4 4 2 2 2 5" xfId="26064" xr:uid="{00000000-0005-0000-0000-0000CC650000}"/>
    <cellStyle name="Note 4 4 2 2 2 6" xfId="26065" xr:uid="{00000000-0005-0000-0000-0000CD650000}"/>
    <cellStyle name="Note 4 4 2 2 2 7" xfId="26066" xr:uid="{00000000-0005-0000-0000-0000CE650000}"/>
    <cellStyle name="Note 4 4 2 2 2 8" xfId="26067" xr:uid="{00000000-0005-0000-0000-0000CF650000}"/>
    <cellStyle name="Note 4 4 2 2 3" xfId="26068" xr:uid="{00000000-0005-0000-0000-0000D0650000}"/>
    <cellStyle name="Note 4 4 2 2 3 2" xfId="26069" xr:uid="{00000000-0005-0000-0000-0000D1650000}"/>
    <cellStyle name="Note 4 4 2 2 3 2 2" xfId="26070" xr:uid="{00000000-0005-0000-0000-0000D2650000}"/>
    <cellStyle name="Note 4 4 2 2 3 2 3" xfId="26071" xr:uid="{00000000-0005-0000-0000-0000D3650000}"/>
    <cellStyle name="Note 4 4 2 2 3 2 4" xfId="26072" xr:uid="{00000000-0005-0000-0000-0000D4650000}"/>
    <cellStyle name="Note 4 4 2 2 3 3" xfId="26073" xr:uid="{00000000-0005-0000-0000-0000D5650000}"/>
    <cellStyle name="Note 4 4 2 2 3 4" xfId="26074" xr:uid="{00000000-0005-0000-0000-0000D6650000}"/>
    <cellStyle name="Note 4 4 2 2 3 5" xfId="26075" xr:uid="{00000000-0005-0000-0000-0000D7650000}"/>
    <cellStyle name="Note 4 4 2 2 3 6" xfId="26076" xr:uid="{00000000-0005-0000-0000-0000D8650000}"/>
    <cellStyle name="Note 4 4 2 2 3 7" xfId="26077" xr:uid="{00000000-0005-0000-0000-0000D9650000}"/>
    <cellStyle name="Note 4 4 2 2 4" xfId="26078" xr:uid="{00000000-0005-0000-0000-0000DA650000}"/>
    <cellStyle name="Note 4 4 2 2 4 2" xfId="26079" xr:uid="{00000000-0005-0000-0000-0000DB650000}"/>
    <cellStyle name="Note 4 4 2 2 4 2 2" xfId="26080" xr:uid="{00000000-0005-0000-0000-0000DC650000}"/>
    <cellStyle name="Note 4 4 2 2 4 2 3" xfId="26081" xr:uid="{00000000-0005-0000-0000-0000DD650000}"/>
    <cellStyle name="Note 4 4 2 2 4 2 4" xfId="26082" xr:uid="{00000000-0005-0000-0000-0000DE650000}"/>
    <cellStyle name="Note 4 4 2 2 4 3" xfId="26083" xr:uid="{00000000-0005-0000-0000-0000DF650000}"/>
    <cellStyle name="Note 4 4 2 2 4 4" xfId="26084" xr:uid="{00000000-0005-0000-0000-0000E0650000}"/>
    <cellStyle name="Note 4 4 2 2 4 5" xfId="26085" xr:uid="{00000000-0005-0000-0000-0000E1650000}"/>
    <cellStyle name="Note 4 4 2 2 4 6" xfId="26086" xr:uid="{00000000-0005-0000-0000-0000E2650000}"/>
    <cellStyle name="Note 4 4 2 2 5" xfId="26087" xr:uid="{00000000-0005-0000-0000-0000E3650000}"/>
    <cellStyle name="Note 4 4 2 2 5 2" xfId="26088" xr:uid="{00000000-0005-0000-0000-0000E4650000}"/>
    <cellStyle name="Note 4 4 2 2 5 3" xfId="26089" xr:uid="{00000000-0005-0000-0000-0000E5650000}"/>
    <cellStyle name="Note 4 4 2 2 5 4" xfId="26090" xr:uid="{00000000-0005-0000-0000-0000E6650000}"/>
    <cellStyle name="Note 4 4 2 2 5 5" xfId="26091" xr:uid="{00000000-0005-0000-0000-0000E7650000}"/>
    <cellStyle name="Note 4 4 2 2 6" xfId="26092" xr:uid="{00000000-0005-0000-0000-0000E8650000}"/>
    <cellStyle name="Note 4 4 2 2 6 2" xfId="26093" xr:uid="{00000000-0005-0000-0000-0000E9650000}"/>
    <cellStyle name="Note 4 4 2 2 6 3" xfId="26094" xr:uid="{00000000-0005-0000-0000-0000EA650000}"/>
    <cellStyle name="Note 4 4 2 2 6 4" xfId="26095" xr:uid="{00000000-0005-0000-0000-0000EB650000}"/>
    <cellStyle name="Note 4 4 2 2 7" xfId="26096" xr:uid="{00000000-0005-0000-0000-0000EC650000}"/>
    <cellStyle name="Note 4 4 2 2 8" xfId="26097" xr:uid="{00000000-0005-0000-0000-0000ED650000}"/>
    <cellStyle name="Note 4 4 2 2 9" xfId="26098" xr:uid="{00000000-0005-0000-0000-0000EE650000}"/>
    <cellStyle name="Note 4 4 2 3" xfId="26099" xr:uid="{00000000-0005-0000-0000-0000EF650000}"/>
    <cellStyle name="Note 4 4 2 3 2" xfId="26100" xr:uid="{00000000-0005-0000-0000-0000F0650000}"/>
    <cellStyle name="Note 4 4 2 3 2 2" xfId="26101" xr:uid="{00000000-0005-0000-0000-0000F1650000}"/>
    <cellStyle name="Note 4 4 2 3 2 2 2" xfId="26102" xr:uid="{00000000-0005-0000-0000-0000F2650000}"/>
    <cellStyle name="Note 4 4 2 3 2 2 3" xfId="26103" xr:uid="{00000000-0005-0000-0000-0000F3650000}"/>
    <cellStyle name="Note 4 4 2 3 2 2 4" xfId="26104" xr:uid="{00000000-0005-0000-0000-0000F4650000}"/>
    <cellStyle name="Note 4 4 2 3 2 3" xfId="26105" xr:uid="{00000000-0005-0000-0000-0000F5650000}"/>
    <cellStyle name="Note 4 4 2 3 2 4" xfId="26106" xr:uid="{00000000-0005-0000-0000-0000F6650000}"/>
    <cellStyle name="Note 4 4 2 3 2 5" xfId="26107" xr:uid="{00000000-0005-0000-0000-0000F7650000}"/>
    <cellStyle name="Note 4 4 2 3 2 6" xfId="26108" xr:uid="{00000000-0005-0000-0000-0000F8650000}"/>
    <cellStyle name="Note 4 4 2 3 2 7" xfId="26109" xr:uid="{00000000-0005-0000-0000-0000F9650000}"/>
    <cellStyle name="Note 4 4 2 3 3" xfId="26110" xr:uid="{00000000-0005-0000-0000-0000FA650000}"/>
    <cellStyle name="Note 4 4 2 3 3 2" xfId="26111" xr:uid="{00000000-0005-0000-0000-0000FB650000}"/>
    <cellStyle name="Note 4 4 2 3 3 2 2" xfId="26112" xr:uid="{00000000-0005-0000-0000-0000FC650000}"/>
    <cellStyle name="Note 4 4 2 3 3 2 3" xfId="26113" xr:uid="{00000000-0005-0000-0000-0000FD650000}"/>
    <cellStyle name="Note 4 4 2 3 3 2 4" xfId="26114" xr:uid="{00000000-0005-0000-0000-0000FE650000}"/>
    <cellStyle name="Note 4 4 2 3 3 3" xfId="26115" xr:uid="{00000000-0005-0000-0000-0000FF650000}"/>
    <cellStyle name="Note 4 4 2 3 3 4" xfId="26116" xr:uid="{00000000-0005-0000-0000-000000660000}"/>
    <cellStyle name="Note 4 4 2 3 3 5" xfId="26117" xr:uid="{00000000-0005-0000-0000-000001660000}"/>
    <cellStyle name="Note 4 4 2 3 3 6" xfId="26118" xr:uid="{00000000-0005-0000-0000-000002660000}"/>
    <cellStyle name="Note 4 4 2 3 4" xfId="26119" xr:uid="{00000000-0005-0000-0000-000003660000}"/>
    <cellStyle name="Note 4 4 2 3 4 2" xfId="26120" xr:uid="{00000000-0005-0000-0000-000004660000}"/>
    <cellStyle name="Note 4 4 2 3 4 3" xfId="26121" xr:uid="{00000000-0005-0000-0000-000005660000}"/>
    <cellStyle name="Note 4 4 2 3 4 4" xfId="26122" xr:uid="{00000000-0005-0000-0000-000006660000}"/>
    <cellStyle name="Note 4 4 2 3 4 5" xfId="26123" xr:uid="{00000000-0005-0000-0000-000007660000}"/>
    <cellStyle name="Note 4 4 2 3 5" xfId="26124" xr:uid="{00000000-0005-0000-0000-000008660000}"/>
    <cellStyle name="Note 4 4 2 3 5 2" xfId="26125" xr:uid="{00000000-0005-0000-0000-000009660000}"/>
    <cellStyle name="Note 4 4 2 3 5 3" xfId="26126" xr:uid="{00000000-0005-0000-0000-00000A660000}"/>
    <cellStyle name="Note 4 4 2 3 5 4" xfId="26127" xr:uid="{00000000-0005-0000-0000-00000B660000}"/>
    <cellStyle name="Note 4 4 2 3 6" xfId="26128" xr:uid="{00000000-0005-0000-0000-00000C660000}"/>
    <cellStyle name="Note 4 4 2 3 7" xfId="26129" xr:uid="{00000000-0005-0000-0000-00000D660000}"/>
    <cellStyle name="Note 4 4 2 3 8" xfId="26130" xr:uid="{00000000-0005-0000-0000-00000E660000}"/>
    <cellStyle name="Note 4 4 2 4" xfId="26131" xr:uid="{00000000-0005-0000-0000-00000F660000}"/>
    <cellStyle name="Note 4 4 2 4 2" xfId="26132" xr:uid="{00000000-0005-0000-0000-000010660000}"/>
    <cellStyle name="Note 4 4 2 4 2 2" xfId="26133" xr:uid="{00000000-0005-0000-0000-000011660000}"/>
    <cellStyle name="Note 4 4 2 4 2 2 2" xfId="26134" xr:uid="{00000000-0005-0000-0000-000012660000}"/>
    <cellStyle name="Note 4 4 2 4 2 2 3" xfId="26135" xr:uid="{00000000-0005-0000-0000-000013660000}"/>
    <cellStyle name="Note 4 4 2 4 2 2 4" xfId="26136" xr:uid="{00000000-0005-0000-0000-000014660000}"/>
    <cellStyle name="Note 4 4 2 4 2 3" xfId="26137" xr:uid="{00000000-0005-0000-0000-000015660000}"/>
    <cellStyle name="Note 4 4 2 4 2 4" xfId="26138" xr:uid="{00000000-0005-0000-0000-000016660000}"/>
    <cellStyle name="Note 4 4 2 4 2 5" xfId="26139" xr:uid="{00000000-0005-0000-0000-000017660000}"/>
    <cellStyle name="Note 4 4 2 4 2 6" xfId="26140" xr:uid="{00000000-0005-0000-0000-000018660000}"/>
    <cellStyle name="Note 4 4 2 4 2 7" xfId="26141" xr:uid="{00000000-0005-0000-0000-000019660000}"/>
    <cellStyle name="Note 4 4 2 4 3" xfId="26142" xr:uid="{00000000-0005-0000-0000-00001A660000}"/>
    <cellStyle name="Note 4 4 2 4 3 2" xfId="26143" xr:uid="{00000000-0005-0000-0000-00001B660000}"/>
    <cellStyle name="Note 4 4 2 4 3 2 2" xfId="26144" xr:uid="{00000000-0005-0000-0000-00001C660000}"/>
    <cellStyle name="Note 4 4 2 4 3 2 3" xfId="26145" xr:uid="{00000000-0005-0000-0000-00001D660000}"/>
    <cellStyle name="Note 4 4 2 4 3 2 4" xfId="26146" xr:uid="{00000000-0005-0000-0000-00001E660000}"/>
    <cellStyle name="Note 4 4 2 4 3 3" xfId="26147" xr:uid="{00000000-0005-0000-0000-00001F660000}"/>
    <cellStyle name="Note 4 4 2 4 3 4" xfId="26148" xr:uid="{00000000-0005-0000-0000-000020660000}"/>
    <cellStyle name="Note 4 4 2 4 3 5" xfId="26149" xr:uid="{00000000-0005-0000-0000-000021660000}"/>
    <cellStyle name="Note 4 4 2 4 3 6" xfId="26150" xr:uid="{00000000-0005-0000-0000-000022660000}"/>
    <cellStyle name="Note 4 4 2 4 4" xfId="26151" xr:uid="{00000000-0005-0000-0000-000023660000}"/>
    <cellStyle name="Note 4 4 2 4 4 2" xfId="26152" xr:uid="{00000000-0005-0000-0000-000024660000}"/>
    <cellStyle name="Note 4 4 2 4 4 3" xfId="26153" xr:uid="{00000000-0005-0000-0000-000025660000}"/>
    <cellStyle name="Note 4 4 2 4 4 4" xfId="26154" xr:uid="{00000000-0005-0000-0000-000026660000}"/>
    <cellStyle name="Note 4 4 2 4 4 5" xfId="26155" xr:uid="{00000000-0005-0000-0000-000027660000}"/>
    <cellStyle name="Note 4 4 2 4 5" xfId="26156" xr:uid="{00000000-0005-0000-0000-000028660000}"/>
    <cellStyle name="Note 4 4 2 4 5 2" xfId="26157" xr:uid="{00000000-0005-0000-0000-000029660000}"/>
    <cellStyle name="Note 4 4 2 4 5 3" xfId="26158" xr:uid="{00000000-0005-0000-0000-00002A660000}"/>
    <cellStyle name="Note 4 4 2 4 5 4" xfId="26159" xr:uid="{00000000-0005-0000-0000-00002B660000}"/>
    <cellStyle name="Note 4 4 2 4 6" xfId="26160" xr:uid="{00000000-0005-0000-0000-00002C660000}"/>
    <cellStyle name="Note 4 4 2 4 7" xfId="26161" xr:uid="{00000000-0005-0000-0000-00002D660000}"/>
    <cellStyle name="Note 4 4 2 4 8" xfId="26162" xr:uid="{00000000-0005-0000-0000-00002E660000}"/>
    <cellStyle name="Note 4 4 2 5" xfId="26163" xr:uid="{00000000-0005-0000-0000-00002F660000}"/>
    <cellStyle name="Note 4 4 2 5 10" xfId="26164" xr:uid="{00000000-0005-0000-0000-000030660000}"/>
    <cellStyle name="Note 4 4 2 5 2" xfId="26165" xr:uid="{00000000-0005-0000-0000-000031660000}"/>
    <cellStyle name="Note 4 4 2 5 2 2" xfId="26166" xr:uid="{00000000-0005-0000-0000-000032660000}"/>
    <cellStyle name="Note 4 4 2 5 2 2 2" xfId="26167" xr:uid="{00000000-0005-0000-0000-000033660000}"/>
    <cellStyle name="Note 4 4 2 5 2 2 3" xfId="26168" xr:uid="{00000000-0005-0000-0000-000034660000}"/>
    <cellStyle name="Note 4 4 2 5 2 2 4" xfId="26169" xr:uid="{00000000-0005-0000-0000-000035660000}"/>
    <cellStyle name="Note 4 4 2 5 2 3" xfId="26170" xr:uid="{00000000-0005-0000-0000-000036660000}"/>
    <cellStyle name="Note 4 4 2 5 2 4" xfId="26171" xr:uid="{00000000-0005-0000-0000-000037660000}"/>
    <cellStyle name="Note 4 4 2 5 2 5" xfId="26172" xr:uid="{00000000-0005-0000-0000-000038660000}"/>
    <cellStyle name="Note 4 4 2 5 2 6" xfId="26173" xr:uid="{00000000-0005-0000-0000-000039660000}"/>
    <cellStyle name="Note 4 4 2 5 2 7" xfId="26174" xr:uid="{00000000-0005-0000-0000-00003A660000}"/>
    <cellStyle name="Note 4 4 2 5 3" xfId="26175" xr:uid="{00000000-0005-0000-0000-00003B660000}"/>
    <cellStyle name="Note 4 4 2 5 3 2" xfId="26176" xr:uid="{00000000-0005-0000-0000-00003C660000}"/>
    <cellStyle name="Note 4 4 2 5 3 2 2" xfId="26177" xr:uid="{00000000-0005-0000-0000-00003D660000}"/>
    <cellStyle name="Note 4 4 2 5 3 2 3" xfId="26178" xr:uid="{00000000-0005-0000-0000-00003E660000}"/>
    <cellStyle name="Note 4 4 2 5 3 2 4" xfId="26179" xr:uid="{00000000-0005-0000-0000-00003F660000}"/>
    <cellStyle name="Note 4 4 2 5 3 3" xfId="26180" xr:uid="{00000000-0005-0000-0000-000040660000}"/>
    <cellStyle name="Note 4 4 2 5 3 4" xfId="26181" xr:uid="{00000000-0005-0000-0000-000041660000}"/>
    <cellStyle name="Note 4 4 2 5 3 5" xfId="26182" xr:uid="{00000000-0005-0000-0000-000042660000}"/>
    <cellStyle name="Note 4 4 2 5 3 6" xfId="26183" xr:uid="{00000000-0005-0000-0000-000043660000}"/>
    <cellStyle name="Note 4 4 2 5 4" xfId="26184" xr:uid="{00000000-0005-0000-0000-000044660000}"/>
    <cellStyle name="Note 4 4 2 5 4 2" xfId="26185" xr:uid="{00000000-0005-0000-0000-000045660000}"/>
    <cellStyle name="Note 4 4 2 5 4 2 2" xfId="26186" xr:uid="{00000000-0005-0000-0000-000046660000}"/>
    <cellStyle name="Note 4 4 2 5 4 2 3" xfId="26187" xr:uid="{00000000-0005-0000-0000-000047660000}"/>
    <cellStyle name="Note 4 4 2 5 4 2 4" xfId="26188" xr:uid="{00000000-0005-0000-0000-000048660000}"/>
    <cellStyle name="Note 4 4 2 5 4 3" xfId="26189" xr:uid="{00000000-0005-0000-0000-000049660000}"/>
    <cellStyle name="Note 4 4 2 5 4 4" xfId="26190" xr:uid="{00000000-0005-0000-0000-00004A660000}"/>
    <cellStyle name="Note 4 4 2 5 4 5" xfId="26191" xr:uid="{00000000-0005-0000-0000-00004B660000}"/>
    <cellStyle name="Note 4 4 2 5 4 6" xfId="26192" xr:uid="{00000000-0005-0000-0000-00004C660000}"/>
    <cellStyle name="Note 4 4 2 5 5" xfId="26193" xr:uid="{00000000-0005-0000-0000-00004D660000}"/>
    <cellStyle name="Note 4 4 2 5 5 2" xfId="26194" xr:uid="{00000000-0005-0000-0000-00004E660000}"/>
    <cellStyle name="Note 4 4 2 5 5 3" xfId="26195" xr:uid="{00000000-0005-0000-0000-00004F660000}"/>
    <cellStyle name="Note 4 4 2 5 5 4" xfId="26196" xr:uid="{00000000-0005-0000-0000-000050660000}"/>
    <cellStyle name="Note 4 4 2 5 5 5" xfId="26197" xr:uid="{00000000-0005-0000-0000-000051660000}"/>
    <cellStyle name="Note 4 4 2 5 6" xfId="26198" xr:uid="{00000000-0005-0000-0000-000052660000}"/>
    <cellStyle name="Note 4 4 2 5 6 2" xfId="26199" xr:uid="{00000000-0005-0000-0000-000053660000}"/>
    <cellStyle name="Note 4 4 2 5 6 3" xfId="26200" xr:uid="{00000000-0005-0000-0000-000054660000}"/>
    <cellStyle name="Note 4 4 2 5 6 4" xfId="26201" xr:uid="{00000000-0005-0000-0000-000055660000}"/>
    <cellStyle name="Note 4 4 2 5 7" xfId="26202" xr:uid="{00000000-0005-0000-0000-000056660000}"/>
    <cellStyle name="Note 4 4 2 5 8" xfId="26203" xr:uid="{00000000-0005-0000-0000-000057660000}"/>
    <cellStyle name="Note 4 4 2 5 9" xfId="26204" xr:uid="{00000000-0005-0000-0000-000058660000}"/>
    <cellStyle name="Note 4 4 2 6" xfId="26205" xr:uid="{00000000-0005-0000-0000-000059660000}"/>
    <cellStyle name="Note 4 4 2 6 2" xfId="26206" xr:uid="{00000000-0005-0000-0000-00005A660000}"/>
    <cellStyle name="Note 4 4 2 6 2 2" xfId="26207" xr:uid="{00000000-0005-0000-0000-00005B660000}"/>
    <cellStyle name="Note 4 4 2 6 2 2 2" xfId="26208" xr:uid="{00000000-0005-0000-0000-00005C660000}"/>
    <cellStyle name="Note 4 4 2 6 2 2 3" xfId="26209" xr:uid="{00000000-0005-0000-0000-00005D660000}"/>
    <cellStyle name="Note 4 4 2 6 2 2 4" xfId="26210" xr:uid="{00000000-0005-0000-0000-00005E660000}"/>
    <cellStyle name="Note 4 4 2 6 2 3" xfId="26211" xr:uid="{00000000-0005-0000-0000-00005F660000}"/>
    <cellStyle name="Note 4 4 2 6 2 4" xfId="26212" xr:uid="{00000000-0005-0000-0000-000060660000}"/>
    <cellStyle name="Note 4 4 2 6 2 5" xfId="26213" xr:uid="{00000000-0005-0000-0000-000061660000}"/>
    <cellStyle name="Note 4 4 2 6 2 6" xfId="26214" xr:uid="{00000000-0005-0000-0000-000062660000}"/>
    <cellStyle name="Note 4 4 2 6 2 7" xfId="26215" xr:uid="{00000000-0005-0000-0000-000063660000}"/>
    <cellStyle name="Note 4 4 2 6 3" xfId="26216" xr:uid="{00000000-0005-0000-0000-000064660000}"/>
    <cellStyle name="Note 4 4 2 6 3 2" xfId="26217" xr:uid="{00000000-0005-0000-0000-000065660000}"/>
    <cellStyle name="Note 4 4 2 6 3 2 2" xfId="26218" xr:uid="{00000000-0005-0000-0000-000066660000}"/>
    <cellStyle name="Note 4 4 2 6 3 2 3" xfId="26219" xr:uid="{00000000-0005-0000-0000-000067660000}"/>
    <cellStyle name="Note 4 4 2 6 3 2 4" xfId="26220" xr:uid="{00000000-0005-0000-0000-000068660000}"/>
    <cellStyle name="Note 4 4 2 6 3 3" xfId="26221" xr:uid="{00000000-0005-0000-0000-000069660000}"/>
    <cellStyle name="Note 4 4 2 6 3 4" xfId="26222" xr:uid="{00000000-0005-0000-0000-00006A660000}"/>
    <cellStyle name="Note 4 4 2 6 3 5" xfId="26223" xr:uid="{00000000-0005-0000-0000-00006B660000}"/>
    <cellStyle name="Note 4 4 2 6 3 6" xfId="26224" xr:uid="{00000000-0005-0000-0000-00006C660000}"/>
    <cellStyle name="Note 4 4 2 6 4" xfId="26225" xr:uid="{00000000-0005-0000-0000-00006D660000}"/>
    <cellStyle name="Note 4 4 2 6 4 2" xfId="26226" xr:uid="{00000000-0005-0000-0000-00006E660000}"/>
    <cellStyle name="Note 4 4 2 6 4 3" xfId="26227" xr:uid="{00000000-0005-0000-0000-00006F660000}"/>
    <cellStyle name="Note 4 4 2 6 4 4" xfId="26228" xr:uid="{00000000-0005-0000-0000-000070660000}"/>
    <cellStyle name="Note 4 4 2 6 4 5" xfId="26229" xr:uid="{00000000-0005-0000-0000-000071660000}"/>
    <cellStyle name="Note 4 4 2 6 5" xfId="26230" xr:uid="{00000000-0005-0000-0000-000072660000}"/>
    <cellStyle name="Note 4 4 2 6 5 2" xfId="26231" xr:uid="{00000000-0005-0000-0000-000073660000}"/>
    <cellStyle name="Note 4 4 2 6 5 3" xfId="26232" xr:uid="{00000000-0005-0000-0000-000074660000}"/>
    <cellStyle name="Note 4 4 2 6 5 4" xfId="26233" xr:uid="{00000000-0005-0000-0000-000075660000}"/>
    <cellStyle name="Note 4 4 2 6 6" xfId="26234" xr:uid="{00000000-0005-0000-0000-000076660000}"/>
    <cellStyle name="Note 4 4 2 6 7" xfId="26235" xr:uid="{00000000-0005-0000-0000-000077660000}"/>
    <cellStyle name="Note 4 4 2 6 8" xfId="26236" xr:uid="{00000000-0005-0000-0000-000078660000}"/>
    <cellStyle name="Note 4 4 2 7" xfId="26237" xr:uid="{00000000-0005-0000-0000-000079660000}"/>
    <cellStyle name="Note 4 4 2 7 2" xfId="26238" xr:uid="{00000000-0005-0000-0000-00007A660000}"/>
    <cellStyle name="Note 4 4 2 7 2 2" xfId="26239" xr:uid="{00000000-0005-0000-0000-00007B660000}"/>
    <cellStyle name="Note 4 4 2 7 2 2 2" xfId="26240" xr:uid="{00000000-0005-0000-0000-00007C660000}"/>
    <cellStyle name="Note 4 4 2 7 2 2 3" xfId="26241" xr:uid="{00000000-0005-0000-0000-00007D660000}"/>
    <cellStyle name="Note 4 4 2 7 2 2 4" xfId="26242" xr:uid="{00000000-0005-0000-0000-00007E660000}"/>
    <cellStyle name="Note 4 4 2 7 2 3" xfId="26243" xr:uid="{00000000-0005-0000-0000-00007F660000}"/>
    <cellStyle name="Note 4 4 2 7 2 4" xfId="26244" xr:uid="{00000000-0005-0000-0000-000080660000}"/>
    <cellStyle name="Note 4 4 2 7 2 5" xfId="26245" xr:uid="{00000000-0005-0000-0000-000081660000}"/>
    <cellStyle name="Note 4 4 2 7 2 6" xfId="26246" xr:uid="{00000000-0005-0000-0000-000082660000}"/>
    <cellStyle name="Note 4 4 2 7 2 7" xfId="26247" xr:uid="{00000000-0005-0000-0000-000083660000}"/>
    <cellStyle name="Note 4 4 2 7 3" xfId="26248" xr:uid="{00000000-0005-0000-0000-000084660000}"/>
    <cellStyle name="Note 4 4 2 7 3 2" xfId="26249" xr:uid="{00000000-0005-0000-0000-000085660000}"/>
    <cellStyle name="Note 4 4 2 7 3 3" xfId="26250" xr:uid="{00000000-0005-0000-0000-000086660000}"/>
    <cellStyle name="Note 4 4 2 7 3 4" xfId="26251" xr:uid="{00000000-0005-0000-0000-000087660000}"/>
    <cellStyle name="Note 4 4 2 7 4" xfId="26252" xr:uid="{00000000-0005-0000-0000-000088660000}"/>
    <cellStyle name="Note 4 4 2 7 5" xfId="26253" xr:uid="{00000000-0005-0000-0000-000089660000}"/>
    <cellStyle name="Note 4 4 2 7 6" xfId="26254" xr:uid="{00000000-0005-0000-0000-00008A660000}"/>
    <cellStyle name="Note 4 4 2 7 7" xfId="26255" xr:uid="{00000000-0005-0000-0000-00008B660000}"/>
    <cellStyle name="Note 4 4 2 7 8" xfId="26256" xr:uid="{00000000-0005-0000-0000-00008C660000}"/>
    <cellStyle name="Note 4 4 2 8" xfId="26257" xr:uid="{00000000-0005-0000-0000-00008D660000}"/>
    <cellStyle name="Note 4 4 2 8 2" xfId="26258" xr:uid="{00000000-0005-0000-0000-00008E660000}"/>
    <cellStyle name="Note 4 4 2 8 2 2" xfId="26259" xr:uid="{00000000-0005-0000-0000-00008F660000}"/>
    <cellStyle name="Note 4 4 2 8 2 3" xfId="26260" xr:uid="{00000000-0005-0000-0000-000090660000}"/>
    <cellStyle name="Note 4 4 2 8 2 4" xfId="26261" xr:uid="{00000000-0005-0000-0000-000091660000}"/>
    <cellStyle name="Note 4 4 2 8 3" xfId="26262" xr:uid="{00000000-0005-0000-0000-000092660000}"/>
    <cellStyle name="Note 4 4 2 8 4" xfId="26263" xr:uid="{00000000-0005-0000-0000-000093660000}"/>
    <cellStyle name="Note 4 4 2 8 5" xfId="26264" xr:uid="{00000000-0005-0000-0000-000094660000}"/>
    <cellStyle name="Note 4 4 2 8 6" xfId="26265" xr:uid="{00000000-0005-0000-0000-000095660000}"/>
    <cellStyle name="Note 4 4 2 8 7" xfId="26266" xr:uid="{00000000-0005-0000-0000-000096660000}"/>
    <cellStyle name="Note 4 4 2 9" xfId="26267" xr:uid="{00000000-0005-0000-0000-000097660000}"/>
    <cellStyle name="Note 4 4 2 9 2" xfId="26268" xr:uid="{00000000-0005-0000-0000-000098660000}"/>
    <cellStyle name="Note 4 4 2 9 2 2" xfId="26269" xr:uid="{00000000-0005-0000-0000-000099660000}"/>
    <cellStyle name="Note 4 4 2 9 2 3" xfId="26270" xr:uid="{00000000-0005-0000-0000-00009A660000}"/>
    <cellStyle name="Note 4 4 2 9 2 4" xfId="26271" xr:uid="{00000000-0005-0000-0000-00009B660000}"/>
    <cellStyle name="Note 4 4 2 9 3" xfId="26272" xr:uid="{00000000-0005-0000-0000-00009C660000}"/>
    <cellStyle name="Note 4 4 2 9 4" xfId="26273" xr:uid="{00000000-0005-0000-0000-00009D660000}"/>
    <cellStyle name="Note 4 4 2 9 5" xfId="26274" xr:uid="{00000000-0005-0000-0000-00009E660000}"/>
    <cellStyle name="Note 4 4 2 9 6" xfId="26275" xr:uid="{00000000-0005-0000-0000-00009F660000}"/>
    <cellStyle name="Note 4 4 3" xfId="26276" xr:uid="{00000000-0005-0000-0000-0000A0660000}"/>
    <cellStyle name="Note 4 4 3 2" xfId="26277" xr:uid="{00000000-0005-0000-0000-0000A1660000}"/>
    <cellStyle name="Note 4 4 3 2 2" xfId="26278" xr:uid="{00000000-0005-0000-0000-0000A2660000}"/>
    <cellStyle name="Note 4 4 3 2 3" xfId="26279" xr:uid="{00000000-0005-0000-0000-0000A3660000}"/>
    <cellStyle name="Note 4 4 3 2 4" xfId="26280" xr:uid="{00000000-0005-0000-0000-0000A4660000}"/>
    <cellStyle name="Note 4 4 3 3" xfId="26281" xr:uid="{00000000-0005-0000-0000-0000A5660000}"/>
    <cellStyle name="Note 4 4 3 4" xfId="26282" xr:uid="{00000000-0005-0000-0000-0000A6660000}"/>
    <cellStyle name="Note 4 4 3 5" xfId="26283" xr:uid="{00000000-0005-0000-0000-0000A7660000}"/>
    <cellStyle name="Note 4 4 3 6" xfId="26284" xr:uid="{00000000-0005-0000-0000-0000A8660000}"/>
    <cellStyle name="Note 4 4 3 7" xfId="26285" xr:uid="{00000000-0005-0000-0000-0000A9660000}"/>
    <cellStyle name="Note 4 4 4" xfId="26286" xr:uid="{00000000-0005-0000-0000-0000AA660000}"/>
    <cellStyle name="Note 4 4 4 2" xfId="26287" xr:uid="{00000000-0005-0000-0000-0000AB660000}"/>
    <cellStyle name="Note 4 4 4 3" xfId="26288" xr:uid="{00000000-0005-0000-0000-0000AC660000}"/>
    <cellStyle name="Note 4 4 4 4" xfId="26289" xr:uid="{00000000-0005-0000-0000-0000AD660000}"/>
    <cellStyle name="Note 4 4 5" xfId="26290" xr:uid="{00000000-0005-0000-0000-0000AE660000}"/>
    <cellStyle name="Note 4 4 6" xfId="26291" xr:uid="{00000000-0005-0000-0000-0000AF660000}"/>
    <cellStyle name="Note 4 5" xfId="26292" xr:uid="{00000000-0005-0000-0000-0000B0660000}"/>
    <cellStyle name="Note 4 5 2" xfId="26293" xr:uid="{00000000-0005-0000-0000-0000B1660000}"/>
    <cellStyle name="Note 4 5 2 10" xfId="26294" xr:uid="{00000000-0005-0000-0000-0000B2660000}"/>
    <cellStyle name="Note 4 5 2 10 2" xfId="26295" xr:uid="{00000000-0005-0000-0000-0000B3660000}"/>
    <cellStyle name="Note 4 5 2 10 3" xfId="26296" xr:uid="{00000000-0005-0000-0000-0000B4660000}"/>
    <cellStyle name="Note 4 5 2 10 4" xfId="26297" xr:uid="{00000000-0005-0000-0000-0000B5660000}"/>
    <cellStyle name="Note 4 5 2 10 5" xfId="26298" xr:uid="{00000000-0005-0000-0000-0000B6660000}"/>
    <cellStyle name="Note 4 5 2 11" xfId="26299" xr:uid="{00000000-0005-0000-0000-0000B7660000}"/>
    <cellStyle name="Note 4 5 2 11 2" xfId="26300" xr:uid="{00000000-0005-0000-0000-0000B8660000}"/>
    <cellStyle name="Note 4 5 2 11 3" xfId="26301" xr:uid="{00000000-0005-0000-0000-0000B9660000}"/>
    <cellStyle name="Note 4 5 2 11 4" xfId="26302" xr:uid="{00000000-0005-0000-0000-0000BA660000}"/>
    <cellStyle name="Note 4 5 2 12" xfId="26303" xr:uid="{00000000-0005-0000-0000-0000BB660000}"/>
    <cellStyle name="Note 4 5 2 13" xfId="26304" xr:uid="{00000000-0005-0000-0000-0000BC660000}"/>
    <cellStyle name="Note 4 5 2 14" xfId="26305" xr:uid="{00000000-0005-0000-0000-0000BD660000}"/>
    <cellStyle name="Note 4 5 2 2" xfId="26306" xr:uid="{00000000-0005-0000-0000-0000BE660000}"/>
    <cellStyle name="Note 4 5 2 2 2" xfId="26307" xr:uid="{00000000-0005-0000-0000-0000BF660000}"/>
    <cellStyle name="Note 4 5 2 2 2 2" xfId="26308" xr:uid="{00000000-0005-0000-0000-0000C0660000}"/>
    <cellStyle name="Note 4 5 2 2 2 2 2" xfId="26309" xr:uid="{00000000-0005-0000-0000-0000C1660000}"/>
    <cellStyle name="Note 4 5 2 2 2 2 2 2" xfId="26310" xr:uid="{00000000-0005-0000-0000-0000C2660000}"/>
    <cellStyle name="Note 4 5 2 2 2 2 2 3" xfId="26311" xr:uid="{00000000-0005-0000-0000-0000C3660000}"/>
    <cellStyle name="Note 4 5 2 2 2 2 2 4" xfId="26312" xr:uid="{00000000-0005-0000-0000-0000C4660000}"/>
    <cellStyle name="Note 4 5 2 2 2 2 3" xfId="26313" xr:uid="{00000000-0005-0000-0000-0000C5660000}"/>
    <cellStyle name="Note 4 5 2 2 2 2 4" xfId="26314" xr:uid="{00000000-0005-0000-0000-0000C6660000}"/>
    <cellStyle name="Note 4 5 2 2 2 2 5" xfId="26315" xr:uid="{00000000-0005-0000-0000-0000C7660000}"/>
    <cellStyle name="Note 4 5 2 2 2 2 6" xfId="26316" xr:uid="{00000000-0005-0000-0000-0000C8660000}"/>
    <cellStyle name="Note 4 5 2 2 2 2 7" xfId="26317" xr:uid="{00000000-0005-0000-0000-0000C9660000}"/>
    <cellStyle name="Note 4 5 2 2 2 3" xfId="26318" xr:uid="{00000000-0005-0000-0000-0000CA660000}"/>
    <cellStyle name="Note 4 5 2 2 2 3 2" xfId="26319" xr:uid="{00000000-0005-0000-0000-0000CB660000}"/>
    <cellStyle name="Note 4 5 2 2 2 3 3" xfId="26320" xr:uid="{00000000-0005-0000-0000-0000CC660000}"/>
    <cellStyle name="Note 4 5 2 2 2 3 4" xfId="26321" xr:uid="{00000000-0005-0000-0000-0000CD660000}"/>
    <cellStyle name="Note 4 5 2 2 2 4" xfId="26322" xr:uid="{00000000-0005-0000-0000-0000CE660000}"/>
    <cellStyle name="Note 4 5 2 2 2 5" xfId="26323" xr:uid="{00000000-0005-0000-0000-0000CF660000}"/>
    <cellStyle name="Note 4 5 2 2 2 6" xfId="26324" xr:uid="{00000000-0005-0000-0000-0000D0660000}"/>
    <cellStyle name="Note 4 5 2 2 2 7" xfId="26325" xr:uid="{00000000-0005-0000-0000-0000D1660000}"/>
    <cellStyle name="Note 4 5 2 2 2 8" xfId="26326" xr:uid="{00000000-0005-0000-0000-0000D2660000}"/>
    <cellStyle name="Note 4 5 2 2 3" xfId="26327" xr:uid="{00000000-0005-0000-0000-0000D3660000}"/>
    <cellStyle name="Note 4 5 2 2 3 2" xfId="26328" xr:uid="{00000000-0005-0000-0000-0000D4660000}"/>
    <cellStyle name="Note 4 5 2 2 3 2 2" xfId="26329" xr:uid="{00000000-0005-0000-0000-0000D5660000}"/>
    <cellStyle name="Note 4 5 2 2 3 2 3" xfId="26330" xr:uid="{00000000-0005-0000-0000-0000D6660000}"/>
    <cellStyle name="Note 4 5 2 2 3 2 4" xfId="26331" xr:uid="{00000000-0005-0000-0000-0000D7660000}"/>
    <cellStyle name="Note 4 5 2 2 3 3" xfId="26332" xr:uid="{00000000-0005-0000-0000-0000D8660000}"/>
    <cellStyle name="Note 4 5 2 2 3 4" xfId="26333" xr:uid="{00000000-0005-0000-0000-0000D9660000}"/>
    <cellStyle name="Note 4 5 2 2 3 5" xfId="26334" xr:uid="{00000000-0005-0000-0000-0000DA660000}"/>
    <cellStyle name="Note 4 5 2 2 3 6" xfId="26335" xr:uid="{00000000-0005-0000-0000-0000DB660000}"/>
    <cellStyle name="Note 4 5 2 2 3 7" xfId="26336" xr:uid="{00000000-0005-0000-0000-0000DC660000}"/>
    <cellStyle name="Note 4 5 2 2 4" xfId="26337" xr:uid="{00000000-0005-0000-0000-0000DD660000}"/>
    <cellStyle name="Note 4 5 2 2 4 2" xfId="26338" xr:uid="{00000000-0005-0000-0000-0000DE660000}"/>
    <cellStyle name="Note 4 5 2 2 4 2 2" xfId="26339" xr:uid="{00000000-0005-0000-0000-0000DF660000}"/>
    <cellStyle name="Note 4 5 2 2 4 2 3" xfId="26340" xr:uid="{00000000-0005-0000-0000-0000E0660000}"/>
    <cellStyle name="Note 4 5 2 2 4 2 4" xfId="26341" xr:uid="{00000000-0005-0000-0000-0000E1660000}"/>
    <cellStyle name="Note 4 5 2 2 4 3" xfId="26342" xr:uid="{00000000-0005-0000-0000-0000E2660000}"/>
    <cellStyle name="Note 4 5 2 2 4 4" xfId="26343" xr:uid="{00000000-0005-0000-0000-0000E3660000}"/>
    <cellStyle name="Note 4 5 2 2 4 5" xfId="26344" xr:uid="{00000000-0005-0000-0000-0000E4660000}"/>
    <cellStyle name="Note 4 5 2 2 4 6" xfId="26345" xr:uid="{00000000-0005-0000-0000-0000E5660000}"/>
    <cellStyle name="Note 4 5 2 2 5" xfId="26346" xr:uid="{00000000-0005-0000-0000-0000E6660000}"/>
    <cellStyle name="Note 4 5 2 2 5 2" xfId="26347" xr:uid="{00000000-0005-0000-0000-0000E7660000}"/>
    <cellStyle name="Note 4 5 2 2 5 3" xfId="26348" xr:uid="{00000000-0005-0000-0000-0000E8660000}"/>
    <cellStyle name="Note 4 5 2 2 5 4" xfId="26349" xr:uid="{00000000-0005-0000-0000-0000E9660000}"/>
    <cellStyle name="Note 4 5 2 2 5 5" xfId="26350" xr:uid="{00000000-0005-0000-0000-0000EA660000}"/>
    <cellStyle name="Note 4 5 2 2 6" xfId="26351" xr:uid="{00000000-0005-0000-0000-0000EB660000}"/>
    <cellStyle name="Note 4 5 2 2 6 2" xfId="26352" xr:uid="{00000000-0005-0000-0000-0000EC660000}"/>
    <cellStyle name="Note 4 5 2 2 6 3" xfId="26353" xr:uid="{00000000-0005-0000-0000-0000ED660000}"/>
    <cellStyle name="Note 4 5 2 2 6 4" xfId="26354" xr:uid="{00000000-0005-0000-0000-0000EE660000}"/>
    <cellStyle name="Note 4 5 2 2 7" xfId="26355" xr:uid="{00000000-0005-0000-0000-0000EF660000}"/>
    <cellStyle name="Note 4 5 2 2 8" xfId="26356" xr:uid="{00000000-0005-0000-0000-0000F0660000}"/>
    <cellStyle name="Note 4 5 2 2 9" xfId="26357" xr:uid="{00000000-0005-0000-0000-0000F1660000}"/>
    <cellStyle name="Note 4 5 2 3" xfId="26358" xr:uid="{00000000-0005-0000-0000-0000F2660000}"/>
    <cellStyle name="Note 4 5 2 3 2" xfId="26359" xr:uid="{00000000-0005-0000-0000-0000F3660000}"/>
    <cellStyle name="Note 4 5 2 3 2 2" xfId="26360" xr:uid="{00000000-0005-0000-0000-0000F4660000}"/>
    <cellStyle name="Note 4 5 2 3 2 2 2" xfId="26361" xr:uid="{00000000-0005-0000-0000-0000F5660000}"/>
    <cellStyle name="Note 4 5 2 3 2 2 3" xfId="26362" xr:uid="{00000000-0005-0000-0000-0000F6660000}"/>
    <cellStyle name="Note 4 5 2 3 2 2 4" xfId="26363" xr:uid="{00000000-0005-0000-0000-0000F7660000}"/>
    <cellStyle name="Note 4 5 2 3 2 3" xfId="26364" xr:uid="{00000000-0005-0000-0000-0000F8660000}"/>
    <cellStyle name="Note 4 5 2 3 2 4" xfId="26365" xr:uid="{00000000-0005-0000-0000-0000F9660000}"/>
    <cellStyle name="Note 4 5 2 3 2 5" xfId="26366" xr:uid="{00000000-0005-0000-0000-0000FA660000}"/>
    <cellStyle name="Note 4 5 2 3 2 6" xfId="26367" xr:uid="{00000000-0005-0000-0000-0000FB660000}"/>
    <cellStyle name="Note 4 5 2 3 2 7" xfId="26368" xr:uid="{00000000-0005-0000-0000-0000FC660000}"/>
    <cellStyle name="Note 4 5 2 3 3" xfId="26369" xr:uid="{00000000-0005-0000-0000-0000FD660000}"/>
    <cellStyle name="Note 4 5 2 3 3 2" xfId="26370" xr:uid="{00000000-0005-0000-0000-0000FE660000}"/>
    <cellStyle name="Note 4 5 2 3 3 2 2" xfId="26371" xr:uid="{00000000-0005-0000-0000-0000FF660000}"/>
    <cellStyle name="Note 4 5 2 3 3 2 3" xfId="26372" xr:uid="{00000000-0005-0000-0000-000000670000}"/>
    <cellStyle name="Note 4 5 2 3 3 2 4" xfId="26373" xr:uid="{00000000-0005-0000-0000-000001670000}"/>
    <cellStyle name="Note 4 5 2 3 3 3" xfId="26374" xr:uid="{00000000-0005-0000-0000-000002670000}"/>
    <cellStyle name="Note 4 5 2 3 3 4" xfId="26375" xr:uid="{00000000-0005-0000-0000-000003670000}"/>
    <cellStyle name="Note 4 5 2 3 3 5" xfId="26376" xr:uid="{00000000-0005-0000-0000-000004670000}"/>
    <cellStyle name="Note 4 5 2 3 3 6" xfId="26377" xr:uid="{00000000-0005-0000-0000-000005670000}"/>
    <cellStyle name="Note 4 5 2 3 4" xfId="26378" xr:uid="{00000000-0005-0000-0000-000006670000}"/>
    <cellStyle name="Note 4 5 2 3 4 2" xfId="26379" xr:uid="{00000000-0005-0000-0000-000007670000}"/>
    <cellStyle name="Note 4 5 2 3 4 3" xfId="26380" xr:uid="{00000000-0005-0000-0000-000008670000}"/>
    <cellStyle name="Note 4 5 2 3 4 4" xfId="26381" xr:uid="{00000000-0005-0000-0000-000009670000}"/>
    <cellStyle name="Note 4 5 2 3 4 5" xfId="26382" xr:uid="{00000000-0005-0000-0000-00000A670000}"/>
    <cellStyle name="Note 4 5 2 3 5" xfId="26383" xr:uid="{00000000-0005-0000-0000-00000B670000}"/>
    <cellStyle name="Note 4 5 2 3 5 2" xfId="26384" xr:uid="{00000000-0005-0000-0000-00000C670000}"/>
    <cellStyle name="Note 4 5 2 3 5 3" xfId="26385" xr:uid="{00000000-0005-0000-0000-00000D670000}"/>
    <cellStyle name="Note 4 5 2 3 5 4" xfId="26386" xr:uid="{00000000-0005-0000-0000-00000E670000}"/>
    <cellStyle name="Note 4 5 2 3 6" xfId="26387" xr:uid="{00000000-0005-0000-0000-00000F670000}"/>
    <cellStyle name="Note 4 5 2 3 7" xfId="26388" xr:uid="{00000000-0005-0000-0000-000010670000}"/>
    <cellStyle name="Note 4 5 2 3 8" xfId="26389" xr:uid="{00000000-0005-0000-0000-000011670000}"/>
    <cellStyle name="Note 4 5 2 4" xfId="26390" xr:uid="{00000000-0005-0000-0000-000012670000}"/>
    <cellStyle name="Note 4 5 2 4 2" xfId="26391" xr:uid="{00000000-0005-0000-0000-000013670000}"/>
    <cellStyle name="Note 4 5 2 4 2 2" xfId="26392" xr:uid="{00000000-0005-0000-0000-000014670000}"/>
    <cellStyle name="Note 4 5 2 4 2 2 2" xfId="26393" xr:uid="{00000000-0005-0000-0000-000015670000}"/>
    <cellStyle name="Note 4 5 2 4 2 2 3" xfId="26394" xr:uid="{00000000-0005-0000-0000-000016670000}"/>
    <cellStyle name="Note 4 5 2 4 2 2 4" xfId="26395" xr:uid="{00000000-0005-0000-0000-000017670000}"/>
    <cellStyle name="Note 4 5 2 4 2 3" xfId="26396" xr:uid="{00000000-0005-0000-0000-000018670000}"/>
    <cellStyle name="Note 4 5 2 4 2 4" xfId="26397" xr:uid="{00000000-0005-0000-0000-000019670000}"/>
    <cellStyle name="Note 4 5 2 4 2 5" xfId="26398" xr:uid="{00000000-0005-0000-0000-00001A670000}"/>
    <cellStyle name="Note 4 5 2 4 2 6" xfId="26399" xr:uid="{00000000-0005-0000-0000-00001B670000}"/>
    <cellStyle name="Note 4 5 2 4 2 7" xfId="26400" xr:uid="{00000000-0005-0000-0000-00001C670000}"/>
    <cellStyle name="Note 4 5 2 4 3" xfId="26401" xr:uid="{00000000-0005-0000-0000-00001D670000}"/>
    <cellStyle name="Note 4 5 2 4 3 2" xfId="26402" xr:uid="{00000000-0005-0000-0000-00001E670000}"/>
    <cellStyle name="Note 4 5 2 4 3 2 2" xfId="26403" xr:uid="{00000000-0005-0000-0000-00001F670000}"/>
    <cellStyle name="Note 4 5 2 4 3 2 3" xfId="26404" xr:uid="{00000000-0005-0000-0000-000020670000}"/>
    <cellStyle name="Note 4 5 2 4 3 2 4" xfId="26405" xr:uid="{00000000-0005-0000-0000-000021670000}"/>
    <cellStyle name="Note 4 5 2 4 3 3" xfId="26406" xr:uid="{00000000-0005-0000-0000-000022670000}"/>
    <cellStyle name="Note 4 5 2 4 3 4" xfId="26407" xr:uid="{00000000-0005-0000-0000-000023670000}"/>
    <cellStyle name="Note 4 5 2 4 3 5" xfId="26408" xr:uid="{00000000-0005-0000-0000-000024670000}"/>
    <cellStyle name="Note 4 5 2 4 3 6" xfId="26409" xr:uid="{00000000-0005-0000-0000-000025670000}"/>
    <cellStyle name="Note 4 5 2 4 4" xfId="26410" xr:uid="{00000000-0005-0000-0000-000026670000}"/>
    <cellStyle name="Note 4 5 2 4 4 2" xfId="26411" xr:uid="{00000000-0005-0000-0000-000027670000}"/>
    <cellStyle name="Note 4 5 2 4 4 3" xfId="26412" xr:uid="{00000000-0005-0000-0000-000028670000}"/>
    <cellStyle name="Note 4 5 2 4 4 4" xfId="26413" xr:uid="{00000000-0005-0000-0000-000029670000}"/>
    <cellStyle name="Note 4 5 2 4 4 5" xfId="26414" xr:uid="{00000000-0005-0000-0000-00002A670000}"/>
    <cellStyle name="Note 4 5 2 4 5" xfId="26415" xr:uid="{00000000-0005-0000-0000-00002B670000}"/>
    <cellStyle name="Note 4 5 2 4 5 2" xfId="26416" xr:uid="{00000000-0005-0000-0000-00002C670000}"/>
    <cellStyle name="Note 4 5 2 4 5 3" xfId="26417" xr:uid="{00000000-0005-0000-0000-00002D670000}"/>
    <cellStyle name="Note 4 5 2 4 5 4" xfId="26418" xr:uid="{00000000-0005-0000-0000-00002E670000}"/>
    <cellStyle name="Note 4 5 2 4 6" xfId="26419" xr:uid="{00000000-0005-0000-0000-00002F670000}"/>
    <cellStyle name="Note 4 5 2 4 7" xfId="26420" xr:uid="{00000000-0005-0000-0000-000030670000}"/>
    <cellStyle name="Note 4 5 2 4 8" xfId="26421" xr:uid="{00000000-0005-0000-0000-000031670000}"/>
    <cellStyle name="Note 4 5 2 5" xfId="26422" xr:uid="{00000000-0005-0000-0000-000032670000}"/>
    <cellStyle name="Note 4 5 2 5 10" xfId="26423" xr:uid="{00000000-0005-0000-0000-000033670000}"/>
    <cellStyle name="Note 4 5 2 5 2" xfId="26424" xr:uid="{00000000-0005-0000-0000-000034670000}"/>
    <cellStyle name="Note 4 5 2 5 2 2" xfId="26425" xr:uid="{00000000-0005-0000-0000-000035670000}"/>
    <cellStyle name="Note 4 5 2 5 2 2 2" xfId="26426" xr:uid="{00000000-0005-0000-0000-000036670000}"/>
    <cellStyle name="Note 4 5 2 5 2 2 3" xfId="26427" xr:uid="{00000000-0005-0000-0000-000037670000}"/>
    <cellStyle name="Note 4 5 2 5 2 2 4" xfId="26428" xr:uid="{00000000-0005-0000-0000-000038670000}"/>
    <cellStyle name="Note 4 5 2 5 2 3" xfId="26429" xr:uid="{00000000-0005-0000-0000-000039670000}"/>
    <cellStyle name="Note 4 5 2 5 2 4" xfId="26430" xr:uid="{00000000-0005-0000-0000-00003A670000}"/>
    <cellStyle name="Note 4 5 2 5 2 5" xfId="26431" xr:uid="{00000000-0005-0000-0000-00003B670000}"/>
    <cellStyle name="Note 4 5 2 5 2 6" xfId="26432" xr:uid="{00000000-0005-0000-0000-00003C670000}"/>
    <cellStyle name="Note 4 5 2 5 2 7" xfId="26433" xr:uid="{00000000-0005-0000-0000-00003D670000}"/>
    <cellStyle name="Note 4 5 2 5 3" xfId="26434" xr:uid="{00000000-0005-0000-0000-00003E670000}"/>
    <cellStyle name="Note 4 5 2 5 3 2" xfId="26435" xr:uid="{00000000-0005-0000-0000-00003F670000}"/>
    <cellStyle name="Note 4 5 2 5 3 2 2" xfId="26436" xr:uid="{00000000-0005-0000-0000-000040670000}"/>
    <cellStyle name="Note 4 5 2 5 3 2 3" xfId="26437" xr:uid="{00000000-0005-0000-0000-000041670000}"/>
    <cellStyle name="Note 4 5 2 5 3 2 4" xfId="26438" xr:uid="{00000000-0005-0000-0000-000042670000}"/>
    <cellStyle name="Note 4 5 2 5 3 3" xfId="26439" xr:uid="{00000000-0005-0000-0000-000043670000}"/>
    <cellStyle name="Note 4 5 2 5 3 4" xfId="26440" xr:uid="{00000000-0005-0000-0000-000044670000}"/>
    <cellStyle name="Note 4 5 2 5 3 5" xfId="26441" xr:uid="{00000000-0005-0000-0000-000045670000}"/>
    <cellStyle name="Note 4 5 2 5 3 6" xfId="26442" xr:uid="{00000000-0005-0000-0000-000046670000}"/>
    <cellStyle name="Note 4 5 2 5 4" xfId="26443" xr:uid="{00000000-0005-0000-0000-000047670000}"/>
    <cellStyle name="Note 4 5 2 5 4 2" xfId="26444" xr:uid="{00000000-0005-0000-0000-000048670000}"/>
    <cellStyle name="Note 4 5 2 5 4 2 2" xfId="26445" xr:uid="{00000000-0005-0000-0000-000049670000}"/>
    <cellStyle name="Note 4 5 2 5 4 2 3" xfId="26446" xr:uid="{00000000-0005-0000-0000-00004A670000}"/>
    <cellStyle name="Note 4 5 2 5 4 2 4" xfId="26447" xr:uid="{00000000-0005-0000-0000-00004B670000}"/>
    <cellStyle name="Note 4 5 2 5 4 3" xfId="26448" xr:uid="{00000000-0005-0000-0000-00004C670000}"/>
    <cellStyle name="Note 4 5 2 5 4 4" xfId="26449" xr:uid="{00000000-0005-0000-0000-00004D670000}"/>
    <cellStyle name="Note 4 5 2 5 4 5" xfId="26450" xr:uid="{00000000-0005-0000-0000-00004E670000}"/>
    <cellStyle name="Note 4 5 2 5 4 6" xfId="26451" xr:uid="{00000000-0005-0000-0000-00004F670000}"/>
    <cellStyle name="Note 4 5 2 5 5" xfId="26452" xr:uid="{00000000-0005-0000-0000-000050670000}"/>
    <cellStyle name="Note 4 5 2 5 5 2" xfId="26453" xr:uid="{00000000-0005-0000-0000-000051670000}"/>
    <cellStyle name="Note 4 5 2 5 5 3" xfId="26454" xr:uid="{00000000-0005-0000-0000-000052670000}"/>
    <cellStyle name="Note 4 5 2 5 5 4" xfId="26455" xr:uid="{00000000-0005-0000-0000-000053670000}"/>
    <cellStyle name="Note 4 5 2 5 5 5" xfId="26456" xr:uid="{00000000-0005-0000-0000-000054670000}"/>
    <cellStyle name="Note 4 5 2 5 6" xfId="26457" xr:uid="{00000000-0005-0000-0000-000055670000}"/>
    <cellStyle name="Note 4 5 2 5 6 2" xfId="26458" xr:uid="{00000000-0005-0000-0000-000056670000}"/>
    <cellStyle name="Note 4 5 2 5 6 3" xfId="26459" xr:uid="{00000000-0005-0000-0000-000057670000}"/>
    <cellStyle name="Note 4 5 2 5 6 4" xfId="26460" xr:uid="{00000000-0005-0000-0000-000058670000}"/>
    <cellStyle name="Note 4 5 2 5 7" xfId="26461" xr:uid="{00000000-0005-0000-0000-000059670000}"/>
    <cellStyle name="Note 4 5 2 5 8" xfId="26462" xr:uid="{00000000-0005-0000-0000-00005A670000}"/>
    <cellStyle name="Note 4 5 2 5 9" xfId="26463" xr:uid="{00000000-0005-0000-0000-00005B670000}"/>
    <cellStyle name="Note 4 5 2 6" xfId="26464" xr:uid="{00000000-0005-0000-0000-00005C670000}"/>
    <cellStyle name="Note 4 5 2 6 2" xfId="26465" xr:uid="{00000000-0005-0000-0000-00005D670000}"/>
    <cellStyle name="Note 4 5 2 6 2 2" xfId="26466" xr:uid="{00000000-0005-0000-0000-00005E670000}"/>
    <cellStyle name="Note 4 5 2 6 2 2 2" xfId="26467" xr:uid="{00000000-0005-0000-0000-00005F670000}"/>
    <cellStyle name="Note 4 5 2 6 2 2 3" xfId="26468" xr:uid="{00000000-0005-0000-0000-000060670000}"/>
    <cellStyle name="Note 4 5 2 6 2 2 4" xfId="26469" xr:uid="{00000000-0005-0000-0000-000061670000}"/>
    <cellStyle name="Note 4 5 2 6 2 3" xfId="26470" xr:uid="{00000000-0005-0000-0000-000062670000}"/>
    <cellStyle name="Note 4 5 2 6 2 4" xfId="26471" xr:uid="{00000000-0005-0000-0000-000063670000}"/>
    <cellStyle name="Note 4 5 2 6 2 5" xfId="26472" xr:uid="{00000000-0005-0000-0000-000064670000}"/>
    <cellStyle name="Note 4 5 2 6 2 6" xfId="26473" xr:uid="{00000000-0005-0000-0000-000065670000}"/>
    <cellStyle name="Note 4 5 2 6 2 7" xfId="26474" xr:uid="{00000000-0005-0000-0000-000066670000}"/>
    <cellStyle name="Note 4 5 2 6 3" xfId="26475" xr:uid="{00000000-0005-0000-0000-000067670000}"/>
    <cellStyle name="Note 4 5 2 6 3 2" xfId="26476" xr:uid="{00000000-0005-0000-0000-000068670000}"/>
    <cellStyle name="Note 4 5 2 6 3 2 2" xfId="26477" xr:uid="{00000000-0005-0000-0000-000069670000}"/>
    <cellStyle name="Note 4 5 2 6 3 2 3" xfId="26478" xr:uid="{00000000-0005-0000-0000-00006A670000}"/>
    <cellStyle name="Note 4 5 2 6 3 2 4" xfId="26479" xr:uid="{00000000-0005-0000-0000-00006B670000}"/>
    <cellStyle name="Note 4 5 2 6 3 3" xfId="26480" xr:uid="{00000000-0005-0000-0000-00006C670000}"/>
    <cellStyle name="Note 4 5 2 6 3 4" xfId="26481" xr:uid="{00000000-0005-0000-0000-00006D670000}"/>
    <cellStyle name="Note 4 5 2 6 3 5" xfId="26482" xr:uid="{00000000-0005-0000-0000-00006E670000}"/>
    <cellStyle name="Note 4 5 2 6 3 6" xfId="26483" xr:uid="{00000000-0005-0000-0000-00006F670000}"/>
    <cellStyle name="Note 4 5 2 6 4" xfId="26484" xr:uid="{00000000-0005-0000-0000-000070670000}"/>
    <cellStyle name="Note 4 5 2 6 4 2" xfId="26485" xr:uid="{00000000-0005-0000-0000-000071670000}"/>
    <cellStyle name="Note 4 5 2 6 4 3" xfId="26486" xr:uid="{00000000-0005-0000-0000-000072670000}"/>
    <cellStyle name="Note 4 5 2 6 4 4" xfId="26487" xr:uid="{00000000-0005-0000-0000-000073670000}"/>
    <cellStyle name="Note 4 5 2 6 4 5" xfId="26488" xr:uid="{00000000-0005-0000-0000-000074670000}"/>
    <cellStyle name="Note 4 5 2 6 5" xfId="26489" xr:uid="{00000000-0005-0000-0000-000075670000}"/>
    <cellStyle name="Note 4 5 2 6 5 2" xfId="26490" xr:uid="{00000000-0005-0000-0000-000076670000}"/>
    <cellStyle name="Note 4 5 2 6 5 3" xfId="26491" xr:uid="{00000000-0005-0000-0000-000077670000}"/>
    <cellStyle name="Note 4 5 2 6 5 4" xfId="26492" xr:uid="{00000000-0005-0000-0000-000078670000}"/>
    <cellStyle name="Note 4 5 2 6 6" xfId="26493" xr:uid="{00000000-0005-0000-0000-000079670000}"/>
    <cellStyle name="Note 4 5 2 6 7" xfId="26494" xr:uid="{00000000-0005-0000-0000-00007A670000}"/>
    <cellStyle name="Note 4 5 2 6 8" xfId="26495" xr:uid="{00000000-0005-0000-0000-00007B670000}"/>
    <cellStyle name="Note 4 5 2 7" xfId="26496" xr:uid="{00000000-0005-0000-0000-00007C670000}"/>
    <cellStyle name="Note 4 5 2 7 2" xfId="26497" xr:uid="{00000000-0005-0000-0000-00007D670000}"/>
    <cellStyle name="Note 4 5 2 7 2 2" xfId="26498" xr:uid="{00000000-0005-0000-0000-00007E670000}"/>
    <cellStyle name="Note 4 5 2 7 2 2 2" xfId="26499" xr:uid="{00000000-0005-0000-0000-00007F670000}"/>
    <cellStyle name="Note 4 5 2 7 2 2 3" xfId="26500" xr:uid="{00000000-0005-0000-0000-000080670000}"/>
    <cellStyle name="Note 4 5 2 7 2 2 4" xfId="26501" xr:uid="{00000000-0005-0000-0000-000081670000}"/>
    <cellStyle name="Note 4 5 2 7 2 3" xfId="26502" xr:uid="{00000000-0005-0000-0000-000082670000}"/>
    <cellStyle name="Note 4 5 2 7 2 4" xfId="26503" xr:uid="{00000000-0005-0000-0000-000083670000}"/>
    <cellStyle name="Note 4 5 2 7 2 5" xfId="26504" xr:uid="{00000000-0005-0000-0000-000084670000}"/>
    <cellStyle name="Note 4 5 2 7 2 6" xfId="26505" xr:uid="{00000000-0005-0000-0000-000085670000}"/>
    <cellStyle name="Note 4 5 2 7 2 7" xfId="26506" xr:uid="{00000000-0005-0000-0000-000086670000}"/>
    <cellStyle name="Note 4 5 2 7 3" xfId="26507" xr:uid="{00000000-0005-0000-0000-000087670000}"/>
    <cellStyle name="Note 4 5 2 7 3 2" xfId="26508" xr:uid="{00000000-0005-0000-0000-000088670000}"/>
    <cellStyle name="Note 4 5 2 7 3 3" xfId="26509" xr:uid="{00000000-0005-0000-0000-000089670000}"/>
    <cellStyle name="Note 4 5 2 7 3 4" xfId="26510" xr:uid="{00000000-0005-0000-0000-00008A670000}"/>
    <cellStyle name="Note 4 5 2 7 4" xfId="26511" xr:uid="{00000000-0005-0000-0000-00008B670000}"/>
    <cellStyle name="Note 4 5 2 7 5" xfId="26512" xr:uid="{00000000-0005-0000-0000-00008C670000}"/>
    <cellStyle name="Note 4 5 2 7 6" xfId="26513" xr:uid="{00000000-0005-0000-0000-00008D670000}"/>
    <cellStyle name="Note 4 5 2 7 7" xfId="26514" xr:uid="{00000000-0005-0000-0000-00008E670000}"/>
    <cellStyle name="Note 4 5 2 7 8" xfId="26515" xr:uid="{00000000-0005-0000-0000-00008F670000}"/>
    <cellStyle name="Note 4 5 2 8" xfId="26516" xr:uid="{00000000-0005-0000-0000-000090670000}"/>
    <cellStyle name="Note 4 5 2 8 2" xfId="26517" xr:uid="{00000000-0005-0000-0000-000091670000}"/>
    <cellStyle name="Note 4 5 2 8 2 2" xfId="26518" xr:uid="{00000000-0005-0000-0000-000092670000}"/>
    <cellStyle name="Note 4 5 2 8 2 3" xfId="26519" xr:uid="{00000000-0005-0000-0000-000093670000}"/>
    <cellStyle name="Note 4 5 2 8 2 4" xfId="26520" xr:uid="{00000000-0005-0000-0000-000094670000}"/>
    <cellStyle name="Note 4 5 2 8 3" xfId="26521" xr:uid="{00000000-0005-0000-0000-000095670000}"/>
    <cellStyle name="Note 4 5 2 8 4" xfId="26522" xr:uid="{00000000-0005-0000-0000-000096670000}"/>
    <cellStyle name="Note 4 5 2 8 5" xfId="26523" xr:uid="{00000000-0005-0000-0000-000097670000}"/>
    <cellStyle name="Note 4 5 2 8 6" xfId="26524" xr:uid="{00000000-0005-0000-0000-000098670000}"/>
    <cellStyle name="Note 4 5 2 8 7" xfId="26525" xr:uid="{00000000-0005-0000-0000-000099670000}"/>
    <cellStyle name="Note 4 5 2 9" xfId="26526" xr:uid="{00000000-0005-0000-0000-00009A670000}"/>
    <cellStyle name="Note 4 5 2 9 2" xfId="26527" xr:uid="{00000000-0005-0000-0000-00009B670000}"/>
    <cellStyle name="Note 4 5 2 9 2 2" xfId="26528" xr:uid="{00000000-0005-0000-0000-00009C670000}"/>
    <cellStyle name="Note 4 5 2 9 2 3" xfId="26529" xr:uid="{00000000-0005-0000-0000-00009D670000}"/>
    <cellStyle name="Note 4 5 2 9 2 4" xfId="26530" xr:uid="{00000000-0005-0000-0000-00009E670000}"/>
    <cellStyle name="Note 4 5 2 9 3" xfId="26531" xr:uid="{00000000-0005-0000-0000-00009F670000}"/>
    <cellStyle name="Note 4 5 2 9 4" xfId="26532" xr:uid="{00000000-0005-0000-0000-0000A0670000}"/>
    <cellStyle name="Note 4 5 2 9 5" xfId="26533" xr:uid="{00000000-0005-0000-0000-0000A1670000}"/>
    <cellStyle name="Note 4 5 2 9 6" xfId="26534" xr:uid="{00000000-0005-0000-0000-0000A2670000}"/>
    <cellStyle name="Note 4 5 3" xfId="26535" xr:uid="{00000000-0005-0000-0000-0000A3670000}"/>
    <cellStyle name="Note 4 5 3 2" xfId="26536" xr:uid="{00000000-0005-0000-0000-0000A4670000}"/>
    <cellStyle name="Note 4 5 3 2 2" xfId="26537" xr:uid="{00000000-0005-0000-0000-0000A5670000}"/>
    <cellStyle name="Note 4 5 3 2 3" xfId="26538" xr:uid="{00000000-0005-0000-0000-0000A6670000}"/>
    <cellStyle name="Note 4 5 3 2 4" xfId="26539" xr:uid="{00000000-0005-0000-0000-0000A7670000}"/>
    <cellStyle name="Note 4 5 3 3" xfId="26540" xr:uid="{00000000-0005-0000-0000-0000A8670000}"/>
    <cellStyle name="Note 4 5 3 4" xfId="26541" xr:uid="{00000000-0005-0000-0000-0000A9670000}"/>
    <cellStyle name="Note 4 5 3 5" xfId="26542" xr:uid="{00000000-0005-0000-0000-0000AA670000}"/>
    <cellStyle name="Note 4 5 3 6" xfId="26543" xr:uid="{00000000-0005-0000-0000-0000AB670000}"/>
    <cellStyle name="Note 4 5 3 7" xfId="26544" xr:uid="{00000000-0005-0000-0000-0000AC670000}"/>
    <cellStyle name="Note 4 5 4" xfId="26545" xr:uid="{00000000-0005-0000-0000-0000AD670000}"/>
    <cellStyle name="Note 4 5 4 2" xfId="26546" xr:uid="{00000000-0005-0000-0000-0000AE670000}"/>
    <cellStyle name="Note 4 5 4 3" xfId="26547" xr:uid="{00000000-0005-0000-0000-0000AF670000}"/>
    <cellStyle name="Note 4 5 4 4" xfId="26548" xr:uid="{00000000-0005-0000-0000-0000B0670000}"/>
    <cellStyle name="Note 4 5 5" xfId="26549" xr:uid="{00000000-0005-0000-0000-0000B1670000}"/>
    <cellStyle name="Note 4 5 6" xfId="26550" xr:uid="{00000000-0005-0000-0000-0000B2670000}"/>
    <cellStyle name="Note 4 6" xfId="26551" xr:uid="{00000000-0005-0000-0000-0000B3670000}"/>
    <cellStyle name="Note 5" xfId="26552" xr:uid="{00000000-0005-0000-0000-0000B4670000}"/>
    <cellStyle name="Note 5 2" xfId="26553" xr:uid="{00000000-0005-0000-0000-0000B5670000}"/>
    <cellStyle name="Note 5 2 2" xfId="26554" xr:uid="{00000000-0005-0000-0000-0000B6670000}"/>
    <cellStyle name="Note 5 2 2 2" xfId="26555" xr:uid="{00000000-0005-0000-0000-0000B7670000}"/>
    <cellStyle name="Note 5 2 3" xfId="26556" xr:uid="{00000000-0005-0000-0000-0000B8670000}"/>
    <cellStyle name="Note 5 2 3 2" xfId="26557" xr:uid="{00000000-0005-0000-0000-0000B9670000}"/>
    <cellStyle name="Note 5 2 4" xfId="26558" xr:uid="{00000000-0005-0000-0000-0000BA670000}"/>
    <cellStyle name="Note 5 3" xfId="26559" xr:uid="{00000000-0005-0000-0000-0000BB670000}"/>
    <cellStyle name="Note 5 3 2" xfId="26560" xr:uid="{00000000-0005-0000-0000-0000BC670000}"/>
    <cellStyle name="Note 5 3 2 10" xfId="26561" xr:uid="{00000000-0005-0000-0000-0000BD670000}"/>
    <cellStyle name="Note 5 3 2 10 2" xfId="26562" xr:uid="{00000000-0005-0000-0000-0000BE670000}"/>
    <cellStyle name="Note 5 3 2 10 3" xfId="26563" xr:uid="{00000000-0005-0000-0000-0000BF670000}"/>
    <cellStyle name="Note 5 3 2 10 4" xfId="26564" xr:uid="{00000000-0005-0000-0000-0000C0670000}"/>
    <cellStyle name="Note 5 3 2 10 5" xfId="26565" xr:uid="{00000000-0005-0000-0000-0000C1670000}"/>
    <cellStyle name="Note 5 3 2 11" xfId="26566" xr:uid="{00000000-0005-0000-0000-0000C2670000}"/>
    <cellStyle name="Note 5 3 2 11 2" xfId="26567" xr:uid="{00000000-0005-0000-0000-0000C3670000}"/>
    <cellStyle name="Note 5 3 2 11 3" xfId="26568" xr:uid="{00000000-0005-0000-0000-0000C4670000}"/>
    <cellStyle name="Note 5 3 2 11 4" xfId="26569" xr:uid="{00000000-0005-0000-0000-0000C5670000}"/>
    <cellStyle name="Note 5 3 2 12" xfId="26570" xr:uid="{00000000-0005-0000-0000-0000C6670000}"/>
    <cellStyle name="Note 5 3 2 13" xfId="26571" xr:uid="{00000000-0005-0000-0000-0000C7670000}"/>
    <cellStyle name="Note 5 3 2 14" xfId="26572" xr:uid="{00000000-0005-0000-0000-0000C8670000}"/>
    <cellStyle name="Note 5 3 2 2" xfId="26573" xr:uid="{00000000-0005-0000-0000-0000C9670000}"/>
    <cellStyle name="Note 5 3 2 2 2" xfId="26574" xr:uid="{00000000-0005-0000-0000-0000CA670000}"/>
    <cellStyle name="Note 5 3 2 2 2 2" xfId="26575" xr:uid="{00000000-0005-0000-0000-0000CB670000}"/>
    <cellStyle name="Note 5 3 2 2 2 2 2" xfId="26576" xr:uid="{00000000-0005-0000-0000-0000CC670000}"/>
    <cellStyle name="Note 5 3 2 2 2 2 2 2" xfId="26577" xr:uid="{00000000-0005-0000-0000-0000CD670000}"/>
    <cellStyle name="Note 5 3 2 2 2 2 2 3" xfId="26578" xr:uid="{00000000-0005-0000-0000-0000CE670000}"/>
    <cellStyle name="Note 5 3 2 2 2 2 2 4" xfId="26579" xr:uid="{00000000-0005-0000-0000-0000CF670000}"/>
    <cellStyle name="Note 5 3 2 2 2 2 3" xfId="26580" xr:uid="{00000000-0005-0000-0000-0000D0670000}"/>
    <cellStyle name="Note 5 3 2 2 2 2 4" xfId="26581" xr:uid="{00000000-0005-0000-0000-0000D1670000}"/>
    <cellStyle name="Note 5 3 2 2 2 2 5" xfId="26582" xr:uid="{00000000-0005-0000-0000-0000D2670000}"/>
    <cellStyle name="Note 5 3 2 2 2 2 6" xfId="26583" xr:uid="{00000000-0005-0000-0000-0000D3670000}"/>
    <cellStyle name="Note 5 3 2 2 2 2 7" xfId="26584" xr:uid="{00000000-0005-0000-0000-0000D4670000}"/>
    <cellStyle name="Note 5 3 2 2 2 3" xfId="26585" xr:uid="{00000000-0005-0000-0000-0000D5670000}"/>
    <cellStyle name="Note 5 3 2 2 2 3 2" xfId="26586" xr:uid="{00000000-0005-0000-0000-0000D6670000}"/>
    <cellStyle name="Note 5 3 2 2 2 3 3" xfId="26587" xr:uid="{00000000-0005-0000-0000-0000D7670000}"/>
    <cellStyle name="Note 5 3 2 2 2 3 4" xfId="26588" xr:uid="{00000000-0005-0000-0000-0000D8670000}"/>
    <cellStyle name="Note 5 3 2 2 2 4" xfId="26589" xr:uid="{00000000-0005-0000-0000-0000D9670000}"/>
    <cellStyle name="Note 5 3 2 2 2 5" xfId="26590" xr:uid="{00000000-0005-0000-0000-0000DA670000}"/>
    <cellStyle name="Note 5 3 2 2 2 6" xfId="26591" xr:uid="{00000000-0005-0000-0000-0000DB670000}"/>
    <cellStyle name="Note 5 3 2 2 2 7" xfId="26592" xr:uid="{00000000-0005-0000-0000-0000DC670000}"/>
    <cellStyle name="Note 5 3 2 2 2 8" xfId="26593" xr:uid="{00000000-0005-0000-0000-0000DD670000}"/>
    <cellStyle name="Note 5 3 2 2 3" xfId="26594" xr:uid="{00000000-0005-0000-0000-0000DE670000}"/>
    <cellStyle name="Note 5 3 2 2 3 2" xfId="26595" xr:uid="{00000000-0005-0000-0000-0000DF670000}"/>
    <cellStyle name="Note 5 3 2 2 3 2 2" xfId="26596" xr:uid="{00000000-0005-0000-0000-0000E0670000}"/>
    <cellStyle name="Note 5 3 2 2 3 2 3" xfId="26597" xr:uid="{00000000-0005-0000-0000-0000E1670000}"/>
    <cellStyle name="Note 5 3 2 2 3 2 4" xfId="26598" xr:uid="{00000000-0005-0000-0000-0000E2670000}"/>
    <cellStyle name="Note 5 3 2 2 3 3" xfId="26599" xr:uid="{00000000-0005-0000-0000-0000E3670000}"/>
    <cellStyle name="Note 5 3 2 2 3 4" xfId="26600" xr:uid="{00000000-0005-0000-0000-0000E4670000}"/>
    <cellStyle name="Note 5 3 2 2 3 5" xfId="26601" xr:uid="{00000000-0005-0000-0000-0000E5670000}"/>
    <cellStyle name="Note 5 3 2 2 3 6" xfId="26602" xr:uid="{00000000-0005-0000-0000-0000E6670000}"/>
    <cellStyle name="Note 5 3 2 2 3 7" xfId="26603" xr:uid="{00000000-0005-0000-0000-0000E7670000}"/>
    <cellStyle name="Note 5 3 2 2 4" xfId="26604" xr:uid="{00000000-0005-0000-0000-0000E8670000}"/>
    <cellStyle name="Note 5 3 2 2 4 2" xfId="26605" xr:uid="{00000000-0005-0000-0000-0000E9670000}"/>
    <cellStyle name="Note 5 3 2 2 4 2 2" xfId="26606" xr:uid="{00000000-0005-0000-0000-0000EA670000}"/>
    <cellStyle name="Note 5 3 2 2 4 2 3" xfId="26607" xr:uid="{00000000-0005-0000-0000-0000EB670000}"/>
    <cellStyle name="Note 5 3 2 2 4 2 4" xfId="26608" xr:uid="{00000000-0005-0000-0000-0000EC670000}"/>
    <cellStyle name="Note 5 3 2 2 4 3" xfId="26609" xr:uid="{00000000-0005-0000-0000-0000ED670000}"/>
    <cellStyle name="Note 5 3 2 2 4 4" xfId="26610" xr:uid="{00000000-0005-0000-0000-0000EE670000}"/>
    <cellStyle name="Note 5 3 2 2 4 5" xfId="26611" xr:uid="{00000000-0005-0000-0000-0000EF670000}"/>
    <cellStyle name="Note 5 3 2 2 4 6" xfId="26612" xr:uid="{00000000-0005-0000-0000-0000F0670000}"/>
    <cellStyle name="Note 5 3 2 2 5" xfId="26613" xr:uid="{00000000-0005-0000-0000-0000F1670000}"/>
    <cellStyle name="Note 5 3 2 2 5 2" xfId="26614" xr:uid="{00000000-0005-0000-0000-0000F2670000}"/>
    <cellStyle name="Note 5 3 2 2 5 3" xfId="26615" xr:uid="{00000000-0005-0000-0000-0000F3670000}"/>
    <cellStyle name="Note 5 3 2 2 5 4" xfId="26616" xr:uid="{00000000-0005-0000-0000-0000F4670000}"/>
    <cellStyle name="Note 5 3 2 2 5 5" xfId="26617" xr:uid="{00000000-0005-0000-0000-0000F5670000}"/>
    <cellStyle name="Note 5 3 2 2 6" xfId="26618" xr:uid="{00000000-0005-0000-0000-0000F6670000}"/>
    <cellStyle name="Note 5 3 2 2 6 2" xfId="26619" xr:uid="{00000000-0005-0000-0000-0000F7670000}"/>
    <cellStyle name="Note 5 3 2 2 6 3" xfId="26620" xr:uid="{00000000-0005-0000-0000-0000F8670000}"/>
    <cellStyle name="Note 5 3 2 2 6 4" xfId="26621" xr:uid="{00000000-0005-0000-0000-0000F9670000}"/>
    <cellStyle name="Note 5 3 2 2 7" xfId="26622" xr:uid="{00000000-0005-0000-0000-0000FA670000}"/>
    <cellStyle name="Note 5 3 2 2 8" xfId="26623" xr:uid="{00000000-0005-0000-0000-0000FB670000}"/>
    <cellStyle name="Note 5 3 2 2 9" xfId="26624" xr:uid="{00000000-0005-0000-0000-0000FC670000}"/>
    <cellStyle name="Note 5 3 2 3" xfId="26625" xr:uid="{00000000-0005-0000-0000-0000FD670000}"/>
    <cellStyle name="Note 5 3 2 3 2" xfId="26626" xr:uid="{00000000-0005-0000-0000-0000FE670000}"/>
    <cellStyle name="Note 5 3 2 3 2 2" xfId="26627" xr:uid="{00000000-0005-0000-0000-0000FF670000}"/>
    <cellStyle name="Note 5 3 2 3 2 2 2" xfId="26628" xr:uid="{00000000-0005-0000-0000-000000680000}"/>
    <cellStyle name="Note 5 3 2 3 2 2 3" xfId="26629" xr:uid="{00000000-0005-0000-0000-000001680000}"/>
    <cellStyle name="Note 5 3 2 3 2 2 4" xfId="26630" xr:uid="{00000000-0005-0000-0000-000002680000}"/>
    <cellStyle name="Note 5 3 2 3 2 3" xfId="26631" xr:uid="{00000000-0005-0000-0000-000003680000}"/>
    <cellStyle name="Note 5 3 2 3 2 4" xfId="26632" xr:uid="{00000000-0005-0000-0000-000004680000}"/>
    <cellStyle name="Note 5 3 2 3 2 5" xfId="26633" xr:uid="{00000000-0005-0000-0000-000005680000}"/>
    <cellStyle name="Note 5 3 2 3 2 6" xfId="26634" xr:uid="{00000000-0005-0000-0000-000006680000}"/>
    <cellStyle name="Note 5 3 2 3 2 7" xfId="26635" xr:uid="{00000000-0005-0000-0000-000007680000}"/>
    <cellStyle name="Note 5 3 2 3 3" xfId="26636" xr:uid="{00000000-0005-0000-0000-000008680000}"/>
    <cellStyle name="Note 5 3 2 3 3 2" xfId="26637" xr:uid="{00000000-0005-0000-0000-000009680000}"/>
    <cellStyle name="Note 5 3 2 3 3 2 2" xfId="26638" xr:uid="{00000000-0005-0000-0000-00000A680000}"/>
    <cellStyle name="Note 5 3 2 3 3 2 3" xfId="26639" xr:uid="{00000000-0005-0000-0000-00000B680000}"/>
    <cellStyle name="Note 5 3 2 3 3 2 4" xfId="26640" xr:uid="{00000000-0005-0000-0000-00000C680000}"/>
    <cellStyle name="Note 5 3 2 3 3 3" xfId="26641" xr:uid="{00000000-0005-0000-0000-00000D680000}"/>
    <cellStyle name="Note 5 3 2 3 3 4" xfId="26642" xr:uid="{00000000-0005-0000-0000-00000E680000}"/>
    <cellStyle name="Note 5 3 2 3 3 5" xfId="26643" xr:uid="{00000000-0005-0000-0000-00000F680000}"/>
    <cellStyle name="Note 5 3 2 3 3 6" xfId="26644" xr:uid="{00000000-0005-0000-0000-000010680000}"/>
    <cellStyle name="Note 5 3 2 3 4" xfId="26645" xr:uid="{00000000-0005-0000-0000-000011680000}"/>
    <cellStyle name="Note 5 3 2 3 4 2" xfId="26646" xr:uid="{00000000-0005-0000-0000-000012680000}"/>
    <cellStyle name="Note 5 3 2 3 4 3" xfId="26647" xr:uid="{00000000-0005-0000-0000-000013680000}"/>
    <cellStyle name="Note 5 3 2 3 4 4" xfId="26648" xr:uid="{00000000-0005-0000-0000-000014680000}"/>
    <cellStyle name="Note 5 3 2 3 4 5" xfId="26649" xr:uid="{00000000-0005-0000-0000-000015680000}"/>
    <cellStyle name="Note 5 3 2 3 5" xfId="26650" xr:uid="{00000000-0005-0000-0000-000016680000}"/>
    <cellStyle name="Note 5 3 2 3 5 2" xfId="26651" xr:uid="{00000000-0005-0000-0000-000017680000}"/>
    <cellStyle name="Note 5 3 2 3 5 3" xfId="26652" xr:uid="{00000000-0005-0000-0000-000018680000}"/>
    <cellStyle name="Note 5 3 2 3 5 4" xfId="26653" xr:uid="{00000000-0005-0000-0000-000019680000}"/>
    <cellStyle name="Note 5 3 2 3 6" xfId="26654" xr:uid="{00000000-0005-0000-0000-00001A680000}"/>
    <cellStyle name="Note 5 3 2 3 7" xfId="26655" xr:uid="{00000000-0005-0000-0000-00001B680000}"/>
    <cellStyle name="Note 5 3 2 3 8" xfId="26656" xr:uid="{00000000-0005-0000-0000-00001C680000}"/>
    <cellStyle name="Note 5 3 2 4" xfId="26657" xr:uid="{00000000-0005-0000-0000-00001D680000}"/>
    <cellStyle name="Note 5 3 2 4 2" xfId="26658" xr:uid="{00000000-0005-0000-0000-00001E680000}"/>
    <cellStyle name="Note 5 3 2 4 2 2" xfId="26659" xr:uid="{00000000-0005-0000-0000-00001F680000}"/>
    <cellStyle name="Note 5 3 2 4 2 2 2" xfId="26660" xr:uid="{00000000-0005-0000-0000-000020680000}"/>
    <cellStyle name="Note 5 3 2 4 2 2 3" xfId="26661" xr:uid="{00000000-0005-0000-0000-000021680000}"/>
    <cellStyle name="Note 5 3 2 4 2 2 4" xfId="26662" xr:uid="{00000000-0005-0000-0000-000022680000}"/>
    <cellStyle name="Note 5 3 2 4 2 3" xfId="26663" xr:uid="{00000000-0005-0000-0000-000023680000}"/>
    <cellStyle name="Note 5 3 2 4 2 4" xfId="26664" xr:uid="{00000000-0005-0000-0000-000024680000}"/>
    <cellStyle name="Note 5 3 2 4 2 5" xfId="26665" xr:uid="{00000000-0005-0000-0000-000025680000}"/>
    <cellStyle name="Note 5 3 2 4 2 6" xfId="26666" xr:uid="{00000000-0005-0000-0000-000026680000}"/>
    <cellStyle name="Note 5 3 2 4 2 7" xfId="26667" xr:uid="{00000000-0005-0000-0000-000027680000}"/>
    <cellStyle name="Note 5 3 2 4 3" xfId="26668" xr:uid="{00000000-0005-0000-0000-000028680000}"/>
    <cellStyle name="Note 5 3 2 4 3 2" xfId="26669" xr:uid="{00000000-0005-0000-0000-000029680000}"/>
    <cellStyle name="Note 5 3 2 4 3 2 2" xfId="26670" xr:uid="{00000000-0005-0000-0000-00002A680000}"/>
    <cellStyle name="Note 5 3 2 4 3 2 3" xfId="26671" xr:uid="{00000000-0005-0000-0000-00002B680000}"/>
    <cellStyle name="Note 5 3 2 4 3 2 4" xfId="26672" xr:uid="{00000000-0005-0000-0000-00002C680000}"/>
    <cellStyle name="Note 5 3 2 4 3 3" xfId="26673" xr:uid="{00000000-0005-0000-0000-00002D680000}"/>
    <cellStyle name="Note 5 3 2 4 3 4" xfId="26674" xr:uid="{00000000-0005-0000-0000-00002E680000}"/>
    <cellStyle name="Note 5 3 2 4 3 5" xfId="26675" xr:uid="{00000000-0005-0000-0000-00002F680000}"/>
    <cellStyle name="Note 5 3 2 4 3 6" xfId="26676" xr:uid="{00000000-0005-0000-0000-000030680000}"/>
    <cellStyle name="Note 5 3 2 4 4" xfId="26677" xr:uid="{00000000-0005-0000-0000-000031680000}"/>
    <cellStyle name="Note 5 3 2 4 4 2" xfId="26678" xr:uid="{00000000-0005-0000-0000-000032680000}"/>
    <cellStyle name="Note 5 3 2 4 4 3" xfId="26679" xr:uid="{00000000-0005-0000-0000-000033680000}"/>
    <cellStyle name="Note 5 3 2 4 4 4" xfId="26680" xr:uid="{00000000-0005-0000-0000-000034680000}"/>
    <cellStyle name="Note 5 3 2 4 4 5" xfId="26681" xr:uid="{00000000-0005-0000-0000-000035680000}"/>
    <cellStyle name="Note 5 3 2 4 5" xfId="26682" xr:uid="{00000000-0005-0000-0000-000036680000}"/>
    <cellStyle name="Note 5 3 2 4 5 2" xfId="26683" xr:uid="{00000000-0005-0000-0000-000037680000}"/>
    <cellStyle name="Note 5 3 2 4 5 3" xfId="26684" xr:uid="{00000000-0005-0000-0000-000038680000}"/>
    <cellStyle name="Note 5 3 2 4 5 4" xfId="26685" xr:uid="{00000000-0005-0000-0000-000039680000}"/>
    <cellStyle name="Note 5 3 2 4 6" xfId="26686" xr:uid="{00000000-0005-0000-0000-00003A680000}"/>
    <cellStyle name="Note 5 3 2 4 7" xfId="26687" xr:uid="{00000000-0005-0000-0000-00003B680000}"/>
    <cellStyle name="Note 5 3 2 4 8" xfId="26688" xr:uid="{00000000-0005-0000-0000-00003C680000}"/>
    <cellStyle name="Note 5 3 2 5" xfId="26689" xr:uid="{00000000-0005-0000-0000-00003D680000}"/>
    <cellStyle name="Note 5 3 2 5 10" xfId="26690" xr:uid="{00000000-0005-0000-0000-00003E680000}"/>
    <cellStyle name="Note 5 3 2 5 2" xfId="26691" xr:uid="{00000000-0005-0000-0000-00003F680000}"/>
    <cellStyle name="Note 5 3 2 5 2 2" xfId="26692" xr:uid="{00000000-0005-0000-0000-000040680000}"/>
    <cellStyle name="Note 5 3 2 5 2 2 2" xfId="26693" xr:uid="{00000000-0005-0000-0000-000041680000}"/>
    <cellStyle name="Note 5 3 2 5 2 2 3" xfId="26694" xr:uid="{00000000-0005-0000-0000-000042680000}"/>
    <cellStyle name="Note 5 3 2 5 2 2 4" xfId="26695" xr:uid="{00000000-0005-0000-0000-000043680000}"/>
    <cellStyle name="Note 5 3 2 5 2 3" xfId="26696" xr:uid="{00000000-0005-0000-0000-000044680000}"/>
    <cellStyle name="Note 5 3 2 5 2 4" xfId="26697" xr:uid="{00000000-0005-0000-0000-000045680000}"/>
    <cellStyle name="Note 5 3 2 5 2 5" xfId="26698" xr:uid="{00000000-0005-0000-0000-000046680000}"/>
    <cellStyle name="Note 5 3 2 5 2 6" xfId="26699" xr:uid="{00000000-0005-0000-0000-000047680000}"/>
    <cellStyle name="Note 5 3 2 5 2 7" xfId="26700" xr:uid="{00000000-0005-0000-0000-000048680000}"/>
    <cellStyle name="Note 5 3 2 5 3" xfId="26701" xr:uid="{00000000-0005-0000-0000-000049680000}"/>
    <cellStyle name="Note 5 3 2 5 3 2" xfId="26702" xr:uid="{00000000-0005-0000-0000-00004A680000}"/>
    <cellStyle name="Note 5 3 2 5 3 2 2" xfId="26703" xr:uid="{00000000-0005-0000-0000-00004B680000}"/>
    <cellStyle name="Note 5 3 2 5 3 2 3" xfId="26704" xr:uid="{00000000-0005-0000-0000-00004C680000}"/>
    <cellStyle name="Note 5 3 2 5 3 2 4" xfId="26705" xr:uid="{00000000-0005-0000-0000-00004D680000}"/>
    <cellStyle name="Note 5 3 2 5 3 3" xfId="26706" xr:uid="{00000000-0005-0000-0000-00004E680000}"/>
    <cellStyle name="Note 5 3 2 5 3 4" xfId="26707" xr:uid="{00000000-0005-0000-0000-00004F680000}"/>
    <cellStyle name="Note 5 3 2 5 3 5" xfId="26708" xr:uid="{00000000-0005-0000-0000-000050680000}"/>
    <cellStyle name="Note 5 3 2 5 3 6" xfId="26709" xr:uid="{00000000-0005-0000-0000-000051680000}"/>
    <cellStyle name="Note 5 3 2 5 4" xfId="26710" xr:uid="{00000000-0005-0000-0000-000052680000}"/>
    <cellStyle name="Note 5 3 2 5 4 2" xfId="26711" xr:uid="{00000000-0005-0000-0000-000053680000}"/>
    <cellStyle name="Note 5 3 2 5 4 2 2" xfId="26712" xr:uid="{00000000-0005-0000-0000-000054680000}"/>
    <cellStyle name="Note 5 3 2 5 4 2 3" xfId="26713" xr:uid="{00000000-0005-0000-0000-000055680000}"/>
    <cellStyle name="Note 5 3 2 5 4 2 4" xfId="26714" xr:uid="{00000000-0005-0000-0000-000056680000}"/>
    <cellStyle name="Note 5 3 2 5 4 3" xfId="26715" xr:uid="{00000000-0005-0000-0000-000057680000}"/>
    <cellStyle name="Note 5 3 2 5 4 4" xfId="26716" xr:uid="{00000000-0005-0000-0000-000058680000}"/>
    <cellStyle name="Note 5 3 2 5 4 5" xfId="26717" xr:uid="{00000000-0005-0000-0000-000059680000}"/>
    <cellStyle name="Note 5 3 2 5 4 6" xfId="26718" xr:uid="{00000000-0005-0000-0000-00005A680000}"/>
    <cellStyle name="Note 5 3 2 5 5" xfId="26719" xr:uid="{00000000-0005-0000-0000-00005B680000}"/>
    <cellStyle name="Note 5 3 2 5 5 2" xfId="26720" xr:uid="{00000000-0005-0000-0000-00005C680000}"/>
    <cellStyle name="Note 5 3 2 5 5 3" xfId="26721" xr:uid="{00000000-0005-0000-0000-00005D680000}"/>
    <cellStyle name="Note 5 3 2 5 5 4" xfId="26722" xr:uid="{00000000-0005-0000-0000-00005E680000}"/>
    <cellStyle name="Note 5 3 2 5 5 5" xfId="26723" xr:uid="{00000000-0005-0000-0000-00005F680000}"/>
    <cellStyle name="Note 5 3 2 5 6" xfId="26724" xr:uid="{00000000-0005-0000-0000-000060680000}"/>
    <cellStyle name="Note 5 3 2 5 6 2" xfId="26725" xr:uid="{00000000-0005-0000-0000-000061680000}"/>
    <cellStyle name="Note 5 3 2 5 6 3" xfId="26726" xr:uid="{00000000-0005-0000-0000-000062680000}"/>
    <cellStyle name="Note 5 3 2 5 6 4" xfId="26727" xr:uid="{00000000-0005-0000-0000-000063680000}"/>
    <cellStyle name="Note 5 3 2 5 7" xfId="26728" xr:uid="{00000000-0005-0000-0000-000064680000}"/>
    <cellStyle name="Note 5 3 2 5 8" xfId="26729" xr:uid="{00000000-0005-0000-0000-000065680000}"/>
    <cellStyle name="Note 5 3 2 5 9" xfId="26730" xr:uid="{00000000-0005-0000-0000-000066680000}"/>
    <cellStyle name="Note 5 3 2 6" xfId="26731" xr:uid="{00000000-0005-0000-0000-000067680000}"/>
    <cellStyle name="Note 5 3 2 6 2" xfId="26732" xr:uid="{00000000-0005-0000-0000-000068680000}"/>
    <cellStyle name="Note 5 3 2 6 2 2" xfId="26733" xr:uid="{00000000-0005-0000-0000-000069680000}"/>
    <cellStyle name="Note 5 3 2 6 2 2 2" xfId="26734" xr:uid="{00000000-0005-0000-0000-00006A680000}"/>
    <cellStyle name="Note 5 3 2 6 2 2 3" xfId="26735" xr:uid="{00000000-0005-0000-0000-00006B680000}"/>
    <cellStyle name="Note 5 3 2 6 2 2 4" xfId="26736" xr:uid="{00000000-0005-0000-0000-00006C680000}"/>
    <cellStyle name="Note 5 3 2 6 2 3" xfId="26737" xr:uid="{00000000-0005-0000-0000-00006D680000}"/>
    <cellStyle name="Note 5 3 2 6 2 4" xfId="26738" xr:uid="{00000000-0005-0000-0000-00006E680000}"/>
    <cellStyle name="Note 5 3 2 6 2 5" xfId="26739" xr:uid="{00000000-0005-0000-0000-00006F680000}"/>
    <cellStyle name="Note 5 3 2 6 2 6" xfId="26740" xr:uid="{00000000-0005-0000-0000-000070680000}"/>
    <cellStyle name="Note 5 3 2 6 2 7" xfId="26741" xr:uid="{00000000-0005-0000-0000-000071680000}"/>
    <cellStyle name="Note 5 3 2 6 3" xfId="26742" xr:uid="{00000000-0005-0000-0000-000072680000}"/>
    <cellStyle name="Note 5 3 2 6 3 2" xfId="26743" xr:uid="{00000000-0005-0000-0000-000073680000}"/>
    <cellStyle name="Note 5 3 2 6 3 2 2" xfId="26744" xr:uid="{00000000-0005-0000-0000-000074680000}"/>
    <cellStyle name="Note 5 3 2 6 3 2 3" xfId="26745" xr:uid="{00000000-0005-0000-0000-000075680000}"/>
    <cellStyle name="Note 5 3 2 6 3 2 4" xfId="26746" xr:uid="{00000000-0005-0000-0000-000076680000}"/>
    <cellStyle name="Note 5 3 2 6 3 3" xfId="26747" xr:uid="{00000000-0005-0000-0000-000077680000}"/>
    <cellStyle name="Note 5 3 2 6 3 4" xfId="26748" xr:uid="{00000000-0005-0000-0000-000078680000}"/>
    <cellStyle name="Note 5 3 2 6 3 5" xfId="26749" xr:uid="{00000000-0005-0000-0000-000079680000}"/>
    <cellStyle name="Note 5 3 2 6 3 6" xfId="26750" xr:uid="{00000000-0005-0000-0000-00007A680000}"/>
    <cellStyle name="Note 5 3 2 6 4" xfId="26751" xr:uid="{00000000-0005-0000-0000-00007B680000}"/>
    <cellStyle name="Note 5 3 2 6 4 2" xfId="26752" xr:uid="{00000000-0005-0000-0000-00007C680000}"/>
    <cellStyle name="Note 5 3 2 6 4 3" xfId="26753" xr:uid="{00000000-0005-0000-0000-00007D680000}"/>
    <cellStyle name="Note 5 3 2 6 4 4" xfId="26754" xr:uid="{00000000-0005-0000-0000-00007E680000}"/>
    <cellStyle name="Note 5 3 2 6 4 5" xfId="26755" xr:uid="{00000000-0005-0000-0000-00007F680000}"/>
    <cellStyle name="Note 5 3 2 6 5" xfId="26756" xr:uid="{00000000-0005-0000-0000-000080680000}"/>
    <cellStyle name="Note 5 3 2 6 5 2" xfId="26757" xr:uid="{00000000-0005-0000-0000-000081680000}"/>
    <cellStyle name="Note 5 3 2 6 5 3" xfId="26758" xr:uid="{00000000-0005-0000-0000-000082680000}"/>
    <cellStyle name="Note 5 3 2 6 5 4" xfId="26759" xr:uid="{00000000-0005-0000-0000-000083680000}"/>
    <cellStyle name="Note 5 3 2 6 6" xfId="26760" xr:uid="{00000000-0005-0000-0000-000084680000}"/>
    <cellStyle name="Note 5 3 2 6 7" xfId="26761" xr:uid="{00000000-0005-0000-0000-000085680000}"/>
    <cellStyle name="Note 5 3 2 6 8" xfId="26762" xr:uid="{00000000-0005-0000-0000-000086680000}"/>
    <cellStyle name="Note 5 3 2 7" xfId="26763" xr:uid="{00000000-0005-0000-0000-000087680000}"/>
    <cellStyle name="Note 5 3 2 7 2" xfId="26764" xr:uid="{00000000-0005-0000-0000-000088680000}"/>
    <cellStyle name="Note 5 3 2 7 2 2" xfId="26765" xr:uid="{00000000-0005-0000-0000-000089680000}"/>
    <cellStyle name="Note 5 3 2 7 2 2 2" xfId="26766" xr:uid="{00000000-0005-0000-0000-00008A680000}"/>
    <cellStyle name="Note 5 3 2 7 2 2 3" xfId="26767" xr:uid="{00000000-0005-0000-0000-00008B680000}"/>
    <cellStyle name="Note 5 3 2 7 2 2 4" xfId="26768" xr:uid="{00000000-0005-0000-0000-00008C680000}"/>
    <cellStyle name="Note 5 3 2 7 2 3" xfId="26769" xr:uid="{00000000-0005-0000-0000-00008D680000}"/>
    <cellStyle name="Note 5 3 2 7 2 4" xfId="26770" xr:uid="{00000000-0005-0000-0000-00008E680000}"/>
    <cellStyle name="Note 5 3 2 7 2 5" xfId="26771" xr:uid="{00000000-0005-0000-0000-00008F680000}"/>
    <cellStyle name="Note 5 3 2 7 2 6" xfId="26772" xr:uid="{00000000-0005-0000-0000-000090680000}"/>
    <cellStyle name="Note 5 3 2 7 2 7" xfId="26773" xr:uid="{00000000-0005-0000-0000-000091680000}"/>
    <cellStyle name="Note 5 3 2 7 3" xfId="26774" xr:uid="{00000000-0005-0000-0000-000092680000}"/>
    <cellStyle name="Note 5 3 2 7 3 2" xfId="26775" xr:uid="{00000000-0005-0000-0000-000093680000}"/>
    <cellStyle name="Note 5 3 2 7 3 3" xfId="26776" xr:uid="{00000000-0005-0000-0000-000094680000}"/>
    <cellStyle name="Note 5 3 2 7 3 4" xfId="26777" xr:uid="{00000000-0005-0000-0000-000095680000}"/>
    <cellStyle name="Note 5 3 2 7 4" xfId="26778" xr:uid="{00000000-0005-0000-0000-000096680000}"/>
    <cellStyle name="Note 5 3 2 7 5" xfId="26779" xr:uid="{00000000-0005-0000-0000-000097680000}"/>
    <cellStyle name="Note 5 3 2 7 6" xfId="26780" xr:uid="{00000000-0005-0000-0000-000098680000}"/>
    <cellStyle name="Note 5 3 2 7 7" xfId="26781" xr:uid="{00000000-0005-0000-0000-000099680000}"/>
    <cellStyle name="Note 5 3 2 7 8" xfId="26782" xr:uid="{00000000-0005-0000-0000-00009A680000}"/>
    <cellStyle name="Note 5 3 2 8" xfId="26783" xr:uid="{00000000-0005-0000-0000-00009B680000}"/>
    <cellStyle name="Note 5 3 2 8 2" xfId="26784" xr:uid="{00000000-0005-0000-0000-00009C680000}"/>
    <cellStyle name="Note 5 3 2 8 2 2" xfId="26785" xr:uid="{00000000-0005-0000-0000-00009D680000}"/>
    <cellStyle name="Note 5 3 2 8 2 3" xfId="26786" xr:uid="{00000000-0005-0000-0000-00009E680000}"/>
    <cellStyle name="Note 5 3 2 8 2 4" xfId="26787" xr:uid="{00000000-0005-0000-0000-00009F680000}"/>
    <cellStyle name="Note 5 3 2 8 3" xfId="26788" xr:uid="{00000000-0005-0000-0000-0000A0680000}"/>
    <cellStyle name="Note 5 3 2 8 4" xfId="26789" xr:uid="{00000000-0005-0000-0000-0000A1680000}"/>
    <cellStyle name="Note 5 3 2 8 5" xfId="26790" xr:uid="{00000000-0005-0000-0000-0000A2680000}"/>
    <cellStyle name="Note 5 3 2 8 6" xfId="26791" xr:uid="{00000000-0005-0000-0000-0000A3680000}"/>
    <cellStyle name="Note 5 3 2 8 7" xfId="26792" xr:uid="{00000000-0005-0000-0000-0000A4680000}"/>
    <cellStyle name="Note 5 3 2 9" xfId="26793" xr:uid="{00000000-0005-0000-0000-0000A5680000}"/>
    <cellStyle name="Note 5 3 2 9 2" xfId="26794" xr:uid="{00000000-0005-0000-0000-0000A6680000}"/>
    <cellStyle name="Note 5 3 2 9 2 2" xfId="26795" xr:uid="{00000000-0005-0000-0000-0000A7680000}"/>
    <cellStyle name="Note 5 3 2 9 2 3" xfId="26796" xr:uid="{00000000-0005-0000-0000-0000A8680000}"/>
    <cellStyle name="Note 5 3 2 9 2 4" xfId="26797" xr:uid="{00000000-0005-0000-0000-0000A9680000}"/>
    <cellStyle name="Note 5 3 2 9 3" xfId="26798" xr:uid="{00000000-0005-0000-0000-0000AA680000}"/>
    <cellStyle name="Note 5 3 2 9 4" xfId="26799" xr:uid="{00000000-0005-0000-0000-0000AB680000}"/>
    <cellStyle name="Note 5 3 2 9 5" xfId="26800" xr:uid="{00000000-0005-0000-0000-0000AC680000}"/>
    <cellStyle name="Note 5 3 2 9 6" xfId="26801" xr:uid="{00000000-0005-0000-0000-0000AD680000}"/>
    <cellStyle name="Note 5 3 3" xfId="26802" xr:uid="{00000000-0005-0000-0000-0000AE680000}"/>
    <cellStyle name="Note 5 3 3 2" xfId="26803" xr:uid="{00000000-0005-0000-0000-0000AF680000}"/>
    <cellStyle name="Note 5 3 3 2 2" xfId="26804" xr:uid="{00000000-0005-0000-0000-0000B0680000}"/>
    <cellStyle name="Note 5 3 3 2 3" xfId="26805" xr:uid="{00000000-0005-0000-0000-0000B1680000}"/>
    <cellStyle name="Note 5 3 3 2 4" xfId="26806" xr:uid="{00000000-0005-0000-0000-0000B2680000}"/>
    <cellStyle name="Note 5 3 3 3" xfId="26807" xr:uid="{00000000-0005-0000-0000-0000B3680000}"/>
    <cellStyle name="Note 5 3 3 4" xfId="26808" xr:uid="{00000000-0005-0000-0000-0000B4680000}"/>
    <cellStyle name="Note 5 3 3 5" xfId="26809" xr:uid="{00000000-0005-0000-0000-0000B5680000}"/>
    <cellStyle name="Note 5 3 3 6" xfId="26810" xr:uid="{00000000-0005-0000-0000-0000B6680000}"/>
    <cellStyle name="Note 5 3 3 7" xfId="26811" xr:uid="{00000000-0005-0000-0000-0000B7680000}"/>
    <cellStyle name="Note 5 3 4" xfId="26812" xr:uid="{00000000-0005-0000-0000-0000B8680000}"/>
    <cellStyle name="Note 5 3 4 2" xfId="26813" xr:uid="{00000000-0005-0000-0000-0000B9680000}"/>
    <cellStyle name="Note 5 3 4 3" xfId="26814" xr:uid="{00000000-0005-0000-0000-0000BA680000}"/>
    <cellStyle name="Note 5 3 4 4" xfId="26815" xr:uid="{00000000-0005-0000-0000-0000BB680000}"/>
    <cellStyle name="Note 5 3 5" xfId="26816" xr:uid="{00000000-0005-0000-0000-0000BC680000}"/>
    <cellStyle name="Note 5 3 6" xfId="26817" xr:uid="{00000000-0005-0000-0000-0000BD680000}"/>
    <cellStyle name="Note 5 4" xfId="26818" xr:uid="{00000000-0005-0000-0000-0000BE680000}"/>
    <cellStyle name="Note 5 4 2" xfId="26819" xr:uid="{00000000-0005-0000-0000-0000BF680000}"/>
    <cellStyle name="Note 5 4 2 10" xfId="26820" xr:uid="{00000000-0005-0000-0000-0000C0680000}"/>
    <cellStyle name="Note 5 4 2 10 2" xfId="26821" xr:uid="{00000000-0005-0000-0000-0000C1680000}"/>
    <cellStyle name="Note 5 4 2 10 3" xfId="26822" xr:uid="{00000000-0005-0000-0000-0000C2680000}"/>
    <cellStyle name="Note 5 4 2 10 4" xfId="26823" xr:uid="{00000000-0005-0000-0000-0000C3680000}"/>
    <cellStyle name="Note 5 4 2 10 5" xfId="26824" xr:uid="{00000000-0005-0000-0000-0000C4680000}"/>
    <cellStyle name="Note 5 4 2 11" xfId="26825" xr:uid="{00000000-0005-0000-0000-0000C5680000}"/>
    <cellStyle name="Note 5 4 2 11 2" xfId="26826" xr:uid="{00000000-0005-0000-0000-0000C6680000}"/>
    <cellStyle name="Note 5 4 2 11 3" xfId="26827" xr:uid="{00000000-0005-0000-0000-0000C7680000}"/>
    <cellStyle name="Note 5 4 2 11 4" xfId="26828" xr:uid="{00000000-0005-0000-0000-0000C8680000}"/>
    <cellStyle name="Note 5 4 2 12" xfId="26829" xr:uid="{00000000-0005-0000-0000-0000C9680000}"/>
    <cellStyle name="Note 5 4 2 13" xfId="26830" xr:uid="{00000000-0005-0000-0000-0000CA680000}"/>
    <cellStyle name="Note 5 4 2 14" xfId="26831" xr:uid="{00000000-0005-0000-0000-0000CB680000}"/>
    <cellStyle name="Note 5 4 2 2" xfId="26832" xr:uid="{00000000-0005-0000-0000-0000CC680000}"/>
    <cellStyle name="Note 5 4 2 2 2" xfId="26833" xr:uid="{00000000-0005-0000-0000-0000CD680000}"/>
    <cellStyle name="Note 5 4 2 2 2 2" xfId="26834" xr:uid="{00000000-0005-0000-0000-0000CE680000}"/>
    <cellStyle name="Note 5 4 2 2 2 2 2" xfId="26835" xr:uid="{00000000-0005-0000-0000-0000CF680000}"/>
    <cellStyle name="Note 5 4 2 2 2 2 2 2" xfId="26836" xr:uid="{00000000-0005-0000-0000-0000D0680000}"/>
    <cellStyle name="Note 5 4 2 2 2 2 2 3" xfId="26837" xr:uid="{00000000-0005-0000-0000-0000D1680000}"/>
    <cellStyle name="Note 5 4 2 2 2 2 2 4" xfId="26838" xr:uid="{00000000-0005-0000-0000-0000D2680000}"/>
    <cellStyle name="Note 5 4 2 2 2 2 3" xfId="26839" xr:uid="{00000000-0005-0000-0000-0000D3680000}"/>
    <cellStyle name="Note 5 4 2 2 2 2 4" xfId="26840" xr:uid="{00000000-0005-0000-0000-0000D4680000}"/>
    <cellStyle name="Note 5 4 2 2 2 2 5" xfId="26841" xr:uid="{00000000-0005-0000-0000-0000D5680000}"/>
    <cellStyle name="Note 5 4 2 2 2 2 6" xfId="26842" xr:uid="{00000000-0005-0000-0000-0000D6680000}"/>
    <cellStyle name="Note 5 4 2 2 2 2 7" xfId="26843" xr:uid="{00000000-0005-0000-0000-0000D7680000}"/>
    <cellStyle name="Note 5 4 2 2 2 3" xfId="26844" xr:uid="{00000000-0005-0000-0000-0000D8680000}"/>
    <cellStyle name="Note 5 4 2 2 2 3 2" xfId="26845" xr:uid="{00000000-0005-0000-0000-0000D9680000}"/>
    <cellStyle name="Note 5 4 2 2 2 3 3" xfId="26846" xr:uid="{00000000-0005-0000-0000-0000DA680000}"/>
    <cellStyle name="Note 5 4 2 2 2 3 4" xfId="26847" xr:uid="{00000000-0005-0000-0000-0000DB680000}"/>
    <cellStyle name="Note 5 4 2 2 2 4" xfId="26848" xr:uid="{00000000-0005-0000-0000-0000DC680000}"/>
    <cellStyle name="Note 5 4 2 2 2 5" xfId="26849" xr:uid="{00000000-0005-0000-0000-0000DD680000}"/>
    <cellStyle name="Note 5 4 2 2 2 6" xfId="26850" xr:uid="{00000000-0005-0000-0000-0000DE680000}"/>
    <cellStyle name="Note 5 4 2 2 2 7" xfId="26851" xr:uid="{00000000-0005-0000-0000-0000DF680000}"/>
    <cellStyle name="Note 5 4 2 2 2 8" xfId="26852" xr:uid="{00000000-0005-0000-0000-0000E0680000}"/>
    <cellStyle name="Note 5 4 2 2 3" xfId="26853" xr:uid="{00000000-0005-0000-0000-0000E1680000}"/>
    <cellStyle name="Note 5 4 2 2 3 2" xfId="26854" xr:uid="{00000000-0005-0000-0000-0000E2680000}"/>
    <cellStyle name="Note 5 4 2 2 3 2 2" xfId="26855" xr:uid="{00000000-0005-0000-0000-0000E3680000}"/>
    <cellStyle name="Note 5 4 2 2 3 2 3" xfId="26856" xr:uid="{00000000-0005-0000-0000-0000E4680000}"/>
    <cellStyle name="Note 5 4 2 2 3 2 4" xfId="26857" xr:uid="{00000000-0005-0000-0000-0000E5680000}"/>
    <cellStyle name="Note 5 4 2 2 3 3" xfId="26858" xr:uid="{00000000-0005-0000-0000-0000E6680000}"/>
    <cellStyle name="Note 5 4 2 2 3 4" xfId="26859" xr:uid="{00000000-0005-0000-0000-0000E7680000}"/>
    <cellStyle name="Note 5 4 2 2 3 5" xfId="26860" xr:uid="{00000000-0005-0000-0000-0000E8680000}"/>
    <cellStyle name="Note 5 4 2 2 3 6" xfId="26861" xr:uid="{00000000-0005-0000-0000-0000E9680000}"/>
    <cellStyle name="Note 5 4 2 2 3 7" xfId="26862" xr:uid="{00000000-0005-0000-0000-0000EA680000}"/>
    <cellStyle name="Note 5 4 2 2 4" xfId="26863" xr:uid="{00000000-0005-0000-0000-0000EB680000}"/>
    <cellStyle name="Note 5 4 2 2 4 2" xfId="26864" xr:uid="{00000000-0005-0000-0000-0000EC680000}"/>
    <cellStyle name="Note 5 4 2 2 4 2 2" xfId="26865" xr:uid="{00000000-0005-0000-0000-0000ED680000}"/>
    <cellStyle name="Note 5 4 2 2 4 2 3" xfId="26866" xr:uid="{00000000-0005-0000-0000-0000EE680000}"/>
    <cellStyle name="Note 5 4 2 2 4 2 4" xfId="26867" xr:uid="{00000000-0005-0000-0000-0000EF680000}"/>
    <cellStyle name="Note 5 4 2 2 4 3" xfId="26868" xr:uid="{00000000-0005-0000-0000-0000F0680000}"/>
    <cellStyle name="Note 5 4 2 2 4 4" xfId="26869" xr:uid="{00000000-0005-0000-0000-0000F1680000}"/>
    <cellStyle name="Note 5 4 2 2 4 5" xfId="26870" xr:uid="{00000000-0005-0000-0000-0000F2680000}"/>
    <cellStyle name="Note 5 4 2 2 4 6" xfId="26871" xr:uid="{00000000-0005-0000-0000-0000F3680000}"/>
    <cellStyle name="Note 5 4 2 2 5" xfId="26872" xr:uid="{00000000-0005-0000-0000-0000F4680000}"/>
    <cellStyle name="Note 5 4 2 2 5 2" xfId="26873" xr:uid="{00000000-0005-0000-0000-0000F5680000}"/>
    <cellStyle name="Note 5 4 2 2 5 3" xfId="26874" xr:uid="{00000000-0005-0000-0000-0000F6680000}"/>
    <cellStyle name="Note 5 4 2 2 5 4" xfId="26875" xr:uid="{00000000-0005-0000-0000-0000F7680000}"/>
    <cellStyle name="Note 5 4 2 2 5 5" xfId="26876" xr:uid="{00000000-0005-0000-0000-0000F8680000}"/>
    <cellStyle name="Note 5 4 2 2 6" xfId="26877" xr:uid="{00000000-0005-0000-0000-0000F9680000}"/>
    <cellStyle name="Note 5 4 2 2 6 2" xfId="26878" xr:uid="{00000000-0005-0000-0000-0000FA680000}"/>
    <cellStyle name="Note 5 4 2 2 6 3" xfId="26879" xr:uid="{00000000-0005-0000-0000-0000FB680000}"/>
    <cellStyle name="Note 5 4 2 2 6 4" xfId="26880" xr:uid="{00000000-0005-0000-0000-0000FC680000}"/>
    <cellStyle name="Note 5 4 2 2 7" xfId="26881" xr:uid="{00000000-0005-0000-0000-0000FD680000}"/>
    <cellStyle name="Note 5 4 2 2 8" xfId="26882" xr:uid="{00000000-0005-0000-0000-0000FE680000}"/>
    <cellStyle name="Note 5 4 2 2 9" xfId="26883" xr:uid="{00000000-0005-0000-0000-0000FF680000}"/>
    <cellStyle name="Note 5 4 2 3" xfId="26884" xr:uid="{00000000-0005-0000-0000-000000690000}"/>
    <cellStyle name="Note 5 4 2 3 2" xfId="26885" xr:uid="{00000000-0005-0000-0000-000001690000}"/>
    <cellStyle name="Note 5 4 2 3 2 2" xfId="26886" xr:uid="{00000000-0005-0000-0000-000002690000}"/>
    <cellStyle name="Note 5 4 2 3 2 2 2" xfId="26887" xr:uid="{00000000-0005-0000-0000-000003690000}"/>
    <cellStyle name="Note 5 4 2 3 2 2 3" xfId="26888" xr:uid="{00000000-0005-0000-0000-000004690000}"/>
    <cellStyle name="Note 5 4 2 3 2 2 4" xfId="26889" xr:uid="{00000000-0005-0000-0000-000005690000}"/>
    <cellStyle name="Note 5 4 2 3 2 3" xfId="26890" xr:uid="{00000000-0005-0000-0000-000006690000}"/>
    <cellStyle name="Note 5 4 2 3 2 4" xfId="26891" xr:uid="{00000000-0005-0000-0000-000007690000}"/>
    <cellStyle name="Note 5 4 2 3 2 5" xfId="26892" xr:uid="{00000000-0005-0000-0000-000008690000}"/>
    <cellStyle name="Note 5 4 2 3 2 6" xfId="26893" xr:uid="{00000000-0005-0000-0000-000009690000}"/>
    <cellStyle name="Note 5 4 2 3 2 7" xfId="26894" xr:uid="{00000000-0005-0000-0000-00000A690000}"/>
    <cellStyle name="Note 5 4 2 3 3" xfId="26895" xr:uid="{00000000-0005-0000-0000-00000B690000}"/>
    <cellStyle name="Note 5 4 2 3 3 2" xfId="26896" xr:uid="{00000000-0005-0000-0000-00000C690000}"/>
    <cellStyle name="Note 5 4 2 3 3 2 2" xfId="26897" xr:uid="{00000000-0005-0000-0000-00000D690000}"/>
    <cellStyle name="Note 5 4 2 3 3 2 3" xfId="26898" xr:uid="{00000000-0005-0000-0000-00000E690000}"/>
    <cellStyle name="Note 5 4 2 3 3 2 4" xfId="26899" xr:uid="{00000000-0005-0000-0000-00000F690000}"/>
    <cellStyle name="Note 5 4 2 3 3 3" xfId="26900" xr:uid="{00000000-0005-0000-0000-000010690000}"/>
    <cellStyle name="Note 5 4 2 3 3 4" xfId="26901" xr:uid="{00000000-0005-0000-0000-000011690000}"/>
    <cellStyle name="Note 5 4 2 3 3 5" xfId="26902" xr:uid="{00000000-0005-0000-0000-000012690000}"/>
    <cellStyle name="Note 5 4 2 3 3 6" xfId="26903" xr:uid="{00000000-0005-0000-0000-000013690000}"/>
    <cellStyle name="Note 5 4 2 3 4" xfId="26904" xr:uid="{00000000-0005-0000-0000-000014690000}"/>
    <cellStyle name="Note 5 4 2 3 4 2" xfId="26905" xr:uid="{00000000-0005-0000-0000-000015690000}"/>
    <cellStyle name="Note 5 4 2 3 4 3" xfId="26906" xr:uid="{00000000-0005-0000-0000-000016690000}"/>
    <cellStyle name="Note 5 4 2 3 4 4" xfId="26907" xr:uid="{00000000-0005-0000-0000-000017690000}"/>
    <cellStyle name="Note 5 4 2 3 4 5" xfId="26908" xr:uid="{00000000-0005-0000-0000-000018690000}"/>
    <cellStyle name="Note 5 4 2 3 5" xfId="26909" xr:uid="{00000000-0005-0000-0000-000019690000}"/>
    <cellStyle name="Note 5 4 2 3 5 2" xfId="26910" xr:uid="{00000000-0005-0000-0000-00001A690000}"/>
    <cellStyle name="Note 5 4 2 3 5 3" xfId="26911" xr:uid="{00000000-0005-0000-0000-00001B690000}"/>
    <cellStyle name="Note 5 4 2 3 5 4" xfId="26912" xr:uid="{00000000-0005-0000-0000-00001C690000}"/>
    <cellStyle name="Note 5 4 2 3 6" xfId="26913" xr:uid="{00000000-0005-0000-0000-00001D690000}"/>
    <cellStyle name="Note 5 4 2 3 7" xfId="26914" xr:uid="{00000000-0005-0000-0000-00001E690000}"/>
    <cellStyle name="Note 5 4 2 3 8" xfId="26915" xr:uid="{00000000-0005-0000-0000-00001F690000}"/>
    <cellStyle name="Note 5 4 2 4" xfId="26916" xr:uid="{00000000-0005-0000-0000-000020690000}"/>
    <cellStyle name="Note 5 4 2 4 2" xfId="26917" xr:uid="{00000000-0005-0000-0000-000021690000}"/>
    <cellStyle name="Note 5 4 2 4 2 2" xfId="26918" xr:uid="{00000000-0005-0000-0000-000022690000}"/>
    <cellStyle name="Note 5 4 2 4 2 2 2" xfId="26919" xr:uid="{00000000-0005-0000-0000-000023690000}"/>
    <cellStyle name="Note 5 4 2 4 2 2 3" xfId="26920" xr:uid="{00000000-0005-0000-0000-000024690000}"/>
    <cellStyle name="Note 5 4 2 4 2 2 4" xfId="26921" xr:uid="{00000000-0005-0000-0000-000025690000}"/>
    <cellStyle name="Note 5 4 2 4 2 3" xfId="26922" xr:uid="{00000000-0005-0000-0000-000026690000}"/>
    <cellStyle name="Note 5 4 2 4 2 4" xfId="26923" xr:uid="{00000000-0005-0000-0000-000027690000}"/>
    <cellStyle name="Note 5 4 2 4 2 5" xfId="26924" xr:uid="{00000000-0005-0000-0000-000028690000}"/>
    <cellStyle name="Note 5 4 2 4 2 6" xfId="26925" xr:uid="{00000000-0005-0000-0000-000029690000}"/>
    <cellStyle name="Note 5 4 2 4 2 7" xfId="26926" xr:uid="{00000000-0005-0000-0000-00002A690000}"/>
    <cellStyle name="Note 5 4 2 4 3" xfId="26927" xr:uid="{00000000-0005-0000-0000-00002B690000}"/>
    <cellStyle name="Note 5 4 2 4 3 2" xfId="26928" xr:uid="{00000000-0005-0000-0000-00002C690000}"/>
    <cellStyle name="Note 5 4 2 4 3 2 2" xfId="26929" xr:uid="{00000000-0005-0000-0000-00002D690000}"/>
    <cellStyle name="Note 5 4 2 4 3 2 3" xfId="26930" xr:uid="{00000000-0005-0000-0000-00002E690000}"/>
    <cellStyle name="Note 5 4 2 4 3 2 4" xfId="26931" xr:uid="{00000000-0005-0000-0000-00002F690000}"/>
    <cellStyle name="Note 5 4 2 4 3 3" xfId="26932" xr:uid="{00000000-0005-0000-0000-000030690000}"/>
    <cellStyle name="Note 5 4 2 4 3 4" xfId="26933" xr:uid="{00000000-0005-0000-0000-000031690000}"/>
    <cellStyle name="Note 5 4 2 4 3 5" xfId="26934" xr:uid="{00000000-0005-0000-0000-000032690000}"/>
    <cellStyle name="Note 5 4 2 4 3 6" xfId="26935" xr:uid="{00000000-0005-0000-0000-000033690000}"/>
    <cellStyle name="Note 5 4 2 4 4" xfId="26936" xr:uid="{00000000-0005-0000-0000-000034690000}"/>
    <cellStyle name="Note 5 4 2 4 4 2" xfId="26937" xr:uid="{00000000-0005-0000-0000-000035690000}"/>
    <cellStyle name="Note 5 4 2 4 4 3" xfId="26938" xr:uid="{00000000-0005-0000-0000-000036690000}"/>
    <cellStyle name="Note 5 4 2 4 4 4" xfId="26939" xr:uid="{00000000-0005-0000-0000-000037690000}"/>
    <cellStyle name="Note 5 4 2 4 4 5" xfId="26940" xr:uid="{00000000-0005-0000-0000-000038690000}"/>
    <cellStyle name="Note 5 4 2 4 5" xfId="26941" xr:uid="{00000000-0005-0000-0000-000039690000}"/>
    <cellStyle name="Note 5 4 2 4 5 2" xfId="26942" xr:uid="{00000000-0005-0000-0000-00003A690000}"/>
    <cellStyle name="Note 5 4 2 4 5 3" xfId="26943" xr:uid="{00000000-0005-0000-0000-00003B690000}"/>
    <cellStyle name="Note 5 4 2 4 5 4" xfId="26944" xr:uid="{00000000-0005-0000-0000-00003C690000}"/>
    <cellStyle name="Note 5 4 2 4 6" xfId="26945" xr:uid="{00000000-0005-0000-0000-00003D690000}"/>
    <cellStyle name="Note 5 4 2 4 7" xfId="26946" xr:uid="{00000000-0005-0000-0000-00003E690000}"/>
    <cellStyle name="Note 5 4 2 4 8" xfId="26947" xr:uid="{00000000-0005-0000-0000-00003F690000}"/>
    <cellStyle name="Note 5 4 2 5" xfId="26948" xr:uid="{00000000-0005-0000-0000-000040690000}"/>
    <cellStyle name="Note 5 4 2 5 10" xfId="26949" xr:uid="{00000000-0005-0000-0000-000041690000}"/>
    <cellStyle name="Note 5 4 2 5 2" xfId="26950" xr:uid="{00000000-0005-0000-0000-000042690000}"/>
    <cellStyle name="Note 5 4 2 5 2 2" xfId="26951" xr:uid="{00000000-0005-0000-0000-000043690000}"/>
    <cellStyle name="Note 5 4 2 5 2 2 2" xfId="26952" xr:uid="{00000000-0005-0000-0000-000044690000}"/>
    <cellStyle name="Note 5 4 2 5 2 2 3" xfId="26953" xr:uid="{00000000-0005-0000-0000-000045690000}"/>
    <cellStyle name="Note 5 4 2 5 2 2 4" xfId="26954" xr:uid="{00000000-0005-0000-0000-000046690000}"/>
    <cellStyle name="Note 5 4 2 5 2 3" xfId="26955" xr:uid="{00000000-0005-0000-0000-000047690000}"/>
    <cellStyle name="Note 5 4 2 5 2 4" xfId="26956" xr:uid="{00000000-0005-0000-0000-000048690000}"/>
    <cellStyle name="Note 5 4 2 5 2 5" xfId="26957" xr:uid="{00000000-0005-0000-0000-000049690000}"/>
    <cellStyle name="Note 5 4 2 5 2 6" xfId="26958" xr:uid="{00000000-0005-0000-0000-00004A690000}"/>
    <cellStyle name="Note 5 4 2 5 2 7" xfId="26959" xr:uid="{00000000-0005-0000-0000-00004B690000}"/>
    <cellStyle name="Note 5 4 2 5 3" xfId="26960" xr:uid="{00000000-0005-0000-0000-00004C690000}"/>
    <cellStyle name="Note 5 4 2 5 3 2" xfId="26961" xr:uid="{00000000-0005-0000-0000-00004D690000}"/>
    <cellStyle name="Note 5 4 2 5 3 2 2" xfId="26962" xr:uid="{00000000-0005-0000-0000-00004E690000}"/>
    <cellStyle name="Note 5 4 2 5 3 2 3" xfId="26963" xr:uid="{00000000-0005-0000-0000-00004F690000}"/>
    <cellStyle name="Note 5 4 2 5 3 2 4" xfId="26964" xr:uid="{00000000-0005-0000-0000-000050690000}"/>
    <cellStyle name="Note 5 4 2 5 3 3" xfId="26965" xr:uid="{00000000-0005-0000-0000-000051690000}"/>
    <cellStyle name="Note 5 4 2 5 3 4" xfId="26966" xr:uid="{00000000-0005-0000-0000-000052690000}"/>
    <cellStyle name="Note 5 4 2 5 3 5" xfId="26967" xr:uid="{00000000-0005-0000-0000-000053690000}"/>
    <cellStyle name="Note 5 4 2 5 3 6" xfId="26968" xr:uid="{00000000-0005-0000-0000-000054690000}"/>
    <cellStyle name="Note 5 4 2 5 4" xfId="26969" xr:uid="{00000000-0005-0000-0000-000055690000}"/>
    <cellStyle name="Note 5 4 2 5 4 2" xfId="26970" xr:uid="{00000000-0005-0000-0000-000056690000}"/>
    <cellStyle name="Note 5 4 2 5 4 2 2" xfId="26971" xr:uid="{00000000-0005-0000-0000-000057690000}"/>
    <cellStyle name="Note 5 4 2 5 4 2 3" xfId="26972" xr:uid="{00000000-0005-0000-0000-000058690000}"/>
    <cellStyle name="Note 5 4 2 5 4 2 4" xfId="26973" xr:uid="{00000000-0005-0000-0000-000059690000}"/>
    <cellStyle name="Note 5 4 2 5 4 3" xfId="26974" xr:uid="{00000000-0005-0000-0000-00005A690000}"/>
    <cellStyle name="Note 5 4 2 5 4 4" xfId="26975" xr:uid="{00000000-0005-0000-0000-00005B690000}"/>
    <cellStyle name="Note 5 4 2 5 4 5" xfId="26976" xr:uid="{00000000-0005-0000-0000-00005C690000}"/>
    <cellStyle name="Note 5 4 2 5 4 6" xfId="26977" xr:uid="{00000000-0005-0000-0000-00005D690000}"/>
    <cellStyle name="Note 5 4 2 5 5" xfId="26978" xr:uid="{00000000-0005-0000-0000-00005E690000}"/>
    <cellStyle name="Note 5 4 2 5 5 2" xfId="26979" xr:uid="{00000000-0005-0000-0000-00005F690000}"/>
    <cellStyle name="Note 5 4 2 5 5 3" xfId="26980" xr:uid="{00000000-0005-0000-0000-000060690000}"/>
    <cellStyle name="Note 5 4 2 5 5 4" xfId="26981" xr:uid="{00000000-0005-0000-0000-000061690000}"/>
    <cellStyle name="Note 5 4 2 5 5 5" xfId="26982" xr:uid="{00000000-0005-0000-0000-000062690000}"/>
    <cellStyle name="Note 5 4 2 5 6" xfId="26983" xr:uid="{00000000-0005-0000-0000-000063690000}"/>
    <cellStyle name="Note 5 4 2 5 6 2" xfId="26984" xr:uid="{00000000-0005-0000-0000-000064690000}"/>
    <cellStyle name="Note 5 4 2 5 6 3" xfId="26985" xr:uid="{00000000-0005-0000-0000-000065690000}"/>
    <cellStyle name="Note 5 4 2 5 6 4" xfId="26986" xr:uid="{00000000-0005-0000-0000-000066690000}"/>
    <cellStyle name="Note 5 4 2 5 7" xfId="26987" xr:uid="{00000000-0005-0000-0000-000067690000}"/>
    <cellStyle name="Note 5 4 2 5 8" xfId="26988" xr:uid="{00000000-0005-0000-0000-000068690000}"/>
    <cellStyle name="Note 5 4 2 5 9" xfId="26989" xr:uid="{00000000-0005-0000-0000-000069690000}"/>
    <cellStyle name="Note 5 4 2 6" xfId="26990" xr:uid="{00000000-0005-0000-0000-00006A690000}"/>
    <cellStyle name="Note 5 4 2 6 2" xfId="26991" xr:uid="{00000000-0005-0000-0000-00006B690000}"/>
    <cellStyle name="Note 5 4 2 6 2 2" xfId="26992" xr:uid="{00000000-0005-0000-0000-00006C690000}"/>
    <cellStyle name="Note 5 4 2 6 2 2 2" xfId="26993" xr:uid="{00000000-0005-0000-0000-00006D690000}"/>
    <cellStyle name="Note 5 4 2 6 2 2 3" xfId="26994" xr:uid="{00000000-0005-0000-0000-00006E690000}"/>
    <cellStyle name="Note 5 4 2 6 2 2 4" xfId="26995" xr:uid="{00000000-0005-0000-0000-00006F690000}"/>
    <cellStyle name="Note 5 4 2 6 2 3" xfId="26996" xr:uid="{00000000-0005-0000-0000-000070690000}"/>
    <cellStyle name="Note 5 4 2 6 2 4" xfId="26997" xr:uid="{00000000-0005-0000-0000-000071690000}"/>
    <cellStyle name="Note 5 4 2 6 2 5" xfId="26998" xr:uid="{00000000-0005-0000-0000-000072690000}"/>
    <cellStyle name="Note 5 4 2 6 2 6" xfId="26999" xr:uid="{00000000-0005-0000-0000-000073690000}"/>
    <cellStyle name="Note 5 4 2 6 2 7" xfId="27000" xr:uid="{00000000-0005-0000-0000-000074690000}"/>
    <cellStyle name="Note 5 4 2 6 3" xfId="27001" xr:uid="{00000000-0005-0000-0000-000075690000}"/>
    <cellStyle name="Note 5 4 2 6 3 2" xfId="27002" xr:uid="{00000000-0005-0000-0000-000076690000}"/>
    <cellStyle name="Note 5 4 2 6 3 2 2" xfId="27003" xr:uid="{00000000-0005-0000-0000-000077690000}"/>
    <cellStyle name="Note 5 4 2 6 3 2 3" xfId="27004" xr:uid="{00000000-0005-0000-0000-000078690000}"/>
    <cellStyle name="Note 5 4 2 6 3 2 4" xfId="27005" xr:uid="{00000000-0005-0000-0000-000079690000}"/>
    <cellStyle name="Note 5 4 2 6 3 3" xfId="27006" xr:uid="{00000000-0005-0000-0000-00007A690000}"/>
    <cellStyle name="Note 5 4 2 6 3 4" xfId="27007" xr:uid="{00000000-0005-0000-0000-00007B690000}"/>
    <cellStyle name="Note 5 4 2 6 3 5" xfId="27008" xr:uid="{00000000-0005-0000-0000-00007C690000}"/>
    <cellStyle name="Note 5 4 2 6 3 6" xfId="27009" xr:uid="{00000000-0005-0000-0000-00007D690000}"/>
    <cellStyle name="Note 5 4 2 6 4" xfId="27010" xr:uid="{00000000-0005-0000-0000-00007E690000}"/>
    <cellStyle name="Note 5 4 2 6 4 2" xfId="27011" xr:uid="{00000000-0005-0000-0000-00007F690000}"/>
    <cellStyle name="Note 5 4 2 6 4 3" xfId="27012" xr:uid="{00000000-0005-0000-0000-000080690000}"/>
    <cellStyle name="Note 5 4 2 6 4 4" xfId="27013" xr:uid="{00000000-0005-0000-0000-000081690000}"/>
    <cellStyle name="Note 5 4 2 6 4 5" xfId="27014" xr:uid="{00000000-0005-0000-0000-000082690000}"/>
    <cellStyle name="Note 5 4 2 6 5" xfId="27015" xr:uid="{00000000-0005-0000-0000-000083690000}"/>
    <cellStyle name="Note 5 4 2 6 5 2" xfId="27016" xr:uid="{00000000-0005-0000-0000-000084690000}"/>
    <cellStyle name="Note 5 4 2 6 5 3" xfId="27017" xr:uid="{00000000-0005-0000-0000-000085690000}"/>
    <cellStyle name="Note 5 4 2 6 5 4" xfId="27018" xr:uid="{00000000-0005-0000-0000-000086690000}"/>
    <cellStyle name="Note 5 4 2 6 6" xfId="27019" xr:uid="{00000000-0005-0000-0000-000087690000}"/>
    <cellStyle name="Note 5 4 2 6 7" xfId="27020" xr:uid="{00000000-0005-0000-0000-000088690000}"/>
    <cellStyle name="Note 5 4 2 6 8" xfId="27021" xr:uid="{00000000-0005-0000-0000-000089690000}"/>
    <cellStyle name="Note 5 4 2 7" xfId="27022" xr:uid="{00000000-0005-0000-0000-00008A690000}"/>
    <cellStyle name="Note 5 4 2 7 2" xfId="27023" xr:uid="{00000000-0005-0000-0000-00008B690000}"/>
    <cellStyle name="Note 5 4 2 7 2 2" xfId="27024" xr:uid="{00000000-0005-0000-0000-00008C690000}"/>
    <cellStyle name="Note 5 4 2 7 2 2 2" xfId="27025" xr:uid="{00000000-0005-0000-0000-00008D690000}"/>
    <cellStyle name="Note 5 4 2 7 2 2 3" xfId="27026" xr:uid="{00000000-0005-0000-0000-00008E690000}"/>
    <cellStyle name="Note 5 4 2 7 2 2 4" xfId="27027" xr:uid="{00000000-0005-0000-0000-00008F690000}"/>
    <cellStyle name="Note 5 4 2 7 2 3" xfId="27028" xr:uid="{00000000-0005-0000-0000-000090690000}"/>
    <cellStyle name="Note 5 4 2 7 2 4" xfId="27029" xr:uid="{00000000-0005-0000-0000-000091690000}"/>
    <cellStyle name="Note 5 4 2 7 2 5" xfId="27030" xr:uid="{00000000-0005-0000-0000-000092690000}"/>
    <cellStyle name="Note 5 4 2 7 2 6" xfId="27031" xr:uid="{00000000-0005-0000-0000-000093690000}"/>
    <cellStyle name="Note 5 4 2 7 2 7" xfId="27032" xr:uid="{00000000-0005-0000-0000-000094690000}"/>
    <cellStyle name="Note 5 4 2 7 3" xfId="27033" xr:uid="{00000000-0005-0000-0000-000095690000}"/>
    <cellStyle name="Note 5 4 2 7 3 2" xfId="27034" xr:uid="{00000000-0005-0000-0000-000096690000}"/>
    <cellStyle name="Note 5 4 2 7 3 3" xfId="27035" xr:uid="{00000000-0005-0000-0000-000097690000}"/>
    <cellStyle name="Note 5 4 2 7 3 4" xfId="27036" xr:uid="{00000000-0005-0000-0000-000098690000}"/>
    <cellStyle name="Note 5 4 2 7 4" xfId="27037" xr:uid="{00000000-0005-0000-0000-000099690000}"/>
    <cellStyle name="Note 5 4 2 7 5" xfId="27038" xr:uid="{00000000-0005-0000-0000-00009A690000}"/>
    <cellStyle name="Note 5 4 2 7 6" xfId="27039" xr:uid="{00000000-0005-0000-0000-00009B690000}"/>
    <cellStyle name="Note 5 4 2 7 7" xfId="27040" xr:uid="{00000000-0005-0000-0000-00009C690000}"/>
    <cellStyle name="Note 5 4 2 7 8" xfId="27041" xr:uid="{00000000-0005-0000-0000-00009D690000}"/>
    <cellStyle name="Note 5 4 2 8" xfId="27042" xr:uid="{00000000-0005-0000-0000-00009E690000}"/>
    <cellStyle name="Note 5 4 2 8 2" xfId="27043" xr:uid="{00000000-0005-0000-0000-00009F690000}"/>
    <cellStyle name="Note 5 4 2 8 2 2" xfId="27044" xr:uid="{00000000-0005-0000-0000-0000A0690000}"/>
    <cellStyle name="Note 5 4 2 8 2 3" xfId="27045" xr:uid="{00000000-0005-0000-0000-0000A1690000}"/>
    <cellStyle name="Note 5 4 2 8 2 4" xfId="27046" xr:uid="{00000000-0005-0000-0000-0000A2690000}"/>
    <cellStyle name="Note 5 4 2 8 3" xfId="27047" xr:uid="{00000000-0005-0000-0000-0000A3690000}"/>
    <cellStyle name="Note 5 4 2 8 4" xfId="27048" xr:uid="{00000000-0005-0000-0000-0000A4690000}"/>
    <cellStyle name="Note 5 4 2 8 5" xfId="27049" xr:uid="{00000000-0005-0000-0000-0000A5690000}"/>
    <cellStyle name="Note 5 4 2 8 6" xfId="27050" xr:uid="{00000000-0005-0000-0000-0000A6690000}"/>
    <cellStyle name="Note 5 4 2 8 7" xfId="27051" xr:uid="{00000000-0005-0000-0000-0000A7690000}"/>
    <cellStyle name="Note 5 4 2 9" xfId="27052" xr:uid="{00000000-0005-0000-0000-0000A8690000}"/>
    <cellStyle name="Note 5 4 2 9 2" xfId="27053" xr:uid="{00000000-0005-0000-0000-0000A9690000}"/>
    <cellStyle name="Note 5 4 2 9 2 2" xfId="27054" xr:uid="{00000000-0005-0000-0000-0000AA690000}"/>
    <cellStyle name="Note 5 4 2 9 2 3" xfId="27055" xr:uid="{00000000-0005-0000-0000-0000AB690000}"/>
    <cellStyle name="Note 5 4 2 9 2 4" xfId="27056" xr:uid="{00000000-0005-0000-0000-0000AC690000}"/>
    <cellStyle name="Note 5 4 2 9 3" xfId="27057" xr:uid="{00000000-0005-0000-0000-0000AD690000}"/>
    <cellStyle name="Note 5 4 2 9 4" xfId="27058" xr:uid="{00000000-0005-0000-0000-0000AE690000}"/>
    <cellStyle name="Note 5 4 2 9 5" xfId="27059" xr:uid="{00000000-0005-0000-0000-0000AF690000}"/>
    <cellStyle name="Note 5 4 2 9 6" xfId="27060" xr:uid="{00000000-0005-0000-0000-0000B0690000}"/>
    <cellStyle name="Note 5 4 3" xfId="27061" xr:uid="{00000000-0005-0000-0000-0000B1690000}"/>
    <cellStyle name="Note 5 4 3 2" xfId="27062" xr:uid="{00000000-0005-0000-0000-0000B2690000}"/>
    <cellStyle name="Note 5 4 3 2 2" xfId="27063" xr:uid="{00000000-0005-0000-0000-0000B3690000}"/>
    <cellStyle name="Note 5 4 3 2 3" xfId="27064" xr:uid="{00000000-0005-0000-0000-0000B4690000}"/>
    <cellStyle name="Note 5 4 3 2 4" xfId="27065" xr:uid="{00000000-0005-0000-0000-0000B5690000}"/>
    <cellStyle name="Note 5 4 3 3" xfId="27066" xr:uid="{00000000-0005-0000-0000-0000B6690000}"/>
    <cellStyle name="Note 5 4 3 4" xfId="27067" xr:uid="{00000000-0005-0000-0000-0000B7690000}"/>
    <cellStyle name="Note 5 4 3 5" xfId="27068" xr:uid="{00000000-0005-0000-0000-0000B8690000}"/>
    <cellStyle name="Note 5 4 3 6" xfId="27069" xr:uid="{00000000-0005-0000-0000-0000B9690000}"/>
    <cellStyle name="Note 5 4 3 7" xfId="27070" xr:uid="{00000000-0005-0000-0000-0000BA690000}"/>
    <cellStyle name="Note 5 4 4" xfId="27071" xr:uid="{00000000-0005-0000-0000-0000BB690000}"/>
    <cellStyle name="Note 5 4 4 2" xfId="27072" xr:uid="{00000000-0005-0000-0000-0000BC690000}"/>
    <cellStyle name="Note 5 4 4 3" xfId="27073" xr:uid="{00000000-0005-0000-0000-0000BD690000}"/>
    <cellStyle name="Note 5 4 4 4" xfId="27074" xr:uid="{00000000-0005-0000-0000-0000BE690000}"/>
    <cellStyle name="Note 5 4 5" xfId="27075" xr:uid="{00000000-0005-0000-0000-0000BF690000}"/>
    <cellStyle name="Note 5 4 6" xfId="27076" xr:uid="{00000000-0005-0000-0000-0000C0690000}"/>
    <cellStyle name="Note 5 5" xfId="27077" xr:uid="{00000000-0005-0000-0000-0000C1690000}"/>
    <cellStyle name="Note 6" xfId="27078" xr:uid="{00000000-0005-0000-0000-0000C2690000}"/>
    <cellStyle name="Note 6 2" xfId="27079" xr:uid="{00000000-0005-0000-0000-0000C3690000}"/>
    <cellStyle name="Note 6 2 10" xfId="27080" xr:uid="{00000000-0005-0000-0000-0000C4690000}"/>
    <cellStyle name="Note 6 2 10 2" xfId="27081" xr:uid="{00000000-0005-0000-0000-0000C5690000}"/>
    <cellStyle name="Note 6 2 10 3" xfId="27082" xr:uid="{00000000-0005-0000-0000-0000C6690000}"/>
    <cellStyle name="Note 6 2 10 4" xfId="27083" xr:uid="{00000000-0005-0000-0000-0000C7690000}"/>
    <cellStyle name="Note 6 2 10 5" xfId="27084" xr:uid="{00000000-0005-0000-0000-0000C8690000}"/>
    <cellStyle name="Note 6 2 11" xfId="27085" xr:uid="{00000000-0005-0000-0000-0000C9690000}"/>
    <cellStyle name="Note 6 2 11 2" xfId="27086" xr:uid="{00000000-0005-0000-0000-0000CA690000}"/>
    <cellStyle name="Note 6 2 11 3" xfId="27087" xr:uid="{00000000-0005-0000-0000-0000CB690000}"/>
    <cellStyle name="Note 6 2 11 4" xfId="27088" xr:uid="{00000000-0005-0000-0000-0000CC690000}"/>
    <cellStyle name="Note 6 2 12" xfId="27089" xr:uid="{00000000-0005-0000-0000-0000CD690000}"/>
    <cellStyle name="Note 6 2 13" xfId="27090" xr:uid="{00000000-0005-0000-0000-0000CE690000}"/>
    <cellStyle name="Note 6 2 14" xfId="27091" xr:uid="{00000000-0005-0000-0000-0000CF690000}"/>
    <cellStyle name="Note 6 2 2" xfId="27092" xr:uid="{00000000-0005-0000-0000-0000D0690000}"/>
    <cellStyle name="Note 6 2 2 2" xfId="27093" xr:uid="{00000000-0005-0000-0000-0000D1690000}"/>
    <cellStyle name="Note 6 2 2 2 2" xfId="27094" xr:uid="{00000000-0005-0000-0000-0000D2690000}"/>
    <cellStyle name="Note 6 2 2 2 2 2" xfId="27095" xr:uid="{00000000-0005-0000-0000-0000D3690000}"/>
    <cellStyle name="Note 6 2 2 2 2 2 2" xfId="27096" xr:uid="{00000000-0005-0000-0000-0000D4690000}"/>
    <cellStyle name="Note 6 2 2 2 2 2 3" xfId="27097" xr:uid="{00000000-0005-0000-0000-0000D5690000}"/>
    <cellStyle name="Note 6 2 2 2 2 2 4" xfId="27098" xr:uid="{00000000-0005-0000-0000-0000D6690000}"/>
    <cellStyle name="Note 6 2 2 2 2 3" xfId="27099" xr:uid="{00000000-0005-0000-0000-0000D7690000}"/>
    <cellStyle name="Note 6 2 2 2 2 4" xfId="27100" xr:uid="{00000000-0005-0000-0000-0000D8690000}"/>
    <cellStyle name="Note 6 2 2 2 2 5" xfId="27101" xr:uid="{00000000-0005-0000-0000-0000D9690000}"/>
    <cellStyle name="Note 6 2 2 2 2 6" xfId="27102" xr:uid="{00000000-0005-0000-0000-0000DA690000}"/>
    <cellStyle name="Note 6 2 2 2 2 7" xfId="27103" xr:uid="{00000000-0005-0000-0000-0000DB690000}"/>
    <cellStyle name="Note 6 2 2 2 3" xfId="27104" xr:uid="{00000000-0005-0000-0000-0000DC690000}"/>
    <cellStyle name="Note 6 2 2 2 3 2" xfId="27105" xr:uid="{00000000-0005-0000-0000-0000DD690000}"/>
    <cellStyle name="Note 6 2 2 2 3 3" xfId="27106" xr:uid="{00000000-0005-0000-0000-0000DE690000}"/>
    <cellStyle name="Note 6 2 2 2 3 4" xfId="27107" xr:uid="{00000000-0005-0000-0000-0000DF690000}"/>
    <cellStyle name="Note 6 2 2 2 4" xfId="27108" xr:uid="{00000000-0005-0000-0000-0000E0690000}"/>
    <cellStyle name="Note 6 2 2 2 5" xfId="27109" xr:uid="{00000000-0005-0000-0000-0000E1690000}"/>
    <cellStyle name="Note 6 2 2 2 6" xfId="27110" xr:uid="{00000000-0005-0000-0000-0000E2690000}"/>
    <cellStyle name="Note 6 2 2 2 7" xfId="27111" xr:uid="{00000000-0005-0000-0000-0000E3690000}"/>
    <cellStyle name="Note 6 2 2 2 8" xfId="27112" xr:uid="{00000000-0005-0000-0000-0000E4690000}"/>
    <cellStyle name="Note 6 2 2 3" xfId="27113" xr:uid="{00000000-0005-0000-0000-0000E5690000}"/>
    <cellStyle name="Note 6 2 2 3 2" xfId="27114" xr:uid="{00000000-0005-0000-0000-0000E6690000}"/>
    <cellStyle name="Note 6 2 2 3 2 2" xfId="27115" xr:uid="{00000000-0005-0000-0000-0000E7690000}"/>
    <cellStyle name="Note 6 2 2 3 2 3" xfId="27116" xr:uid="{00000000-0005-0000-0000-0000E8690000}"/>
    <cellStyle name="Note 6 2 2 3 2 4" xfId="27117" xr:uid="{00000000-0005-0000-0000-0000E9690000}"/>
    <cellStyle name="Note 6 2 2 3 3" xfId="27118" xr:uid="{00000000-0005-0000-0000-0000EA690000}"/>
    <cellStyle name="Note 6 2 2 3 4" xfId="27119" xr:uid="{00000000-0005-0000-0000-0000EB690000}"/>
    <cellStyle name="Note 6 2 2 3 5" xfId="27120" xr:uid="{00000000-0005-0000-0000-0000EC690000}"/>
    <cellStyle name="Note 6 2 2 3 6" xfId="27121" xr:uid="{00000000-0005-0000-0000-0000ED690000}"/>
    <cellStyle name="Note 6 2 2 3 7" xfId="27122" xr:uid="{00000000-0005-0000-0000-0000EE690000}"/>
    <cellStyle name="Note 6 2 2 4" xfId="27123" xr:uid="{00000000-0005-0000-0000-0000EF690000}"/>
    <cellStyle name="Note 6 2 2 4 2" xfId="27124" xr:uid="{00000000-0005-0000-0000-0000F0690000}"/>
    <cellStyle name="Note 6 2 2 4 2 2" xfId="27125" xr:uid="{00000000-0005-0000-0000-0000F1690000}"/>
    <cellStyle name="Note 6 2 2 4 2 3" xfId="27126" xr:uid="{00000000-0005-0000-0000-0000F2690000}"/>
    <cellStyle name="Note 6 2 2 4 2 4" xfId="27127" xr:uid="{00000000-0005-0000-0000-0000F3690000}"/>
    <cellStyle name="Note 6 2 2 4 3" xfId="27128" xr:uid="{00000000-0005-0000-0000-0000F4690000}"/>
    <cellStyle name="Note 6 2 2 4 4" xfId="27129" xr:uid="{00000000-0005-0000-0000-0000F5690000}"/>
    <cellStyle name="Note 6 2 2 4 5" xfId="27130" xr:uid="{00000000-0005-0000-0000-0000F6690000}"/>
    <cellStyle name="Note 6 2 2 4 6" xfId="27131" xr:uid="{00000000-0005-0000-0000-0000F7690000}"/>
    <cellStyle name="Note 6 2 2 5" xfId="27132" xr:uid="{00000000-0005-0000-0000-0000F8690000}"/>
    <cellStyle name="Note 6 2 2 5 2" xfId="27133" xr:uid="{00000000-0005-0000-0000-0000F9690000}"/>
    <cellStyle name="Note 6 2 2 5 3" xfId="27134" xr:uid="{00000000-0005-0000-0000-0000FA690000}"/>
    <cellStyle name="Note 6 2 2 5 4" xfId="27135" xr:uid="{00000000-0005-0000-0000-0000FB690000}"/>
    <cellStyle name="Note 6 2 2 5 5" xfId="27136" xr:uid="{00000000-0005-0000-0000-0000FC690000}"/>
    <cellStyle name="Note 6 2 2 6" xfId="27137" xr:uid="{00000000-0005-0000-0000-0000FD690000}"/>
    <cellStyle name="Note 6 2 2 6 2" xfId="27138" xr:uid="{00000000-0005-0000-0000-0000FE690000}"/>
    <cellStyle name="Note 6 2 2 6 3" xfId="27139" xr:uid="{00000000-0005-0000-0000-0000FF690000}"/>
    <cellStyle name="Note 6 2 2 6 4" xfId="27140" xr:uid="{00000000-0005-0000-0000-0000006A0000}"/>
    <cellStyle name="Note 6 2 2 7" xfId="27141" xr:uid="{00000000-0005-0000-0000-0000016A0000}"/>
    <cellStyle name="Note 6 2 2 8" xfId="27142" xr:uid="{00000000-0005-0000-0000-0000026A0000}"/>
    <cellStyle name="Note 6 2 2 9" xfId="27143" xr:uid="{00000000-0005-0000-0000-0000036A0000}"/>
    <cellStyle name="Note 6 2 3" xfId="27144" xr:uid="{00000000-0005-0000-0000-0000046A0000}"/>
    <cellStyle name="Note 6 2 3 2" xfId="27145" xr:uid="{00000000-0005-0000-0000-0000056A0000}"/>
    <cellStyle name="Note 6 2 3 2 2" xfId="27146" xr:uid="{00000000-0005-0000-0000-0000066A0000}"/>
    <cellStyle name="Note 6 2 3 2 2 2" xfId="27147" xr:uid="{00000000-0005-0000-0000-0000076A0000}"/>
    <cellStyle name="Note 6 2 3 2 2 3" xfId="27148" xr:uid="{00000000-0005-0000-0000-0000086A0000}"/>
    <cellStyle name="Note 6 2 3 2 2 4" xfId="27149" xr:uid="{00000000-0005-0000-0000-0000096A0000}"/>
    <cellStyle name="Note 6 2 3 2 3" xfId="27150" xr:uid="{00000000-0005-0000-0000-00000A6A0000}"/>
    <cellStyle name="Note 6 2 3 2 4" xfId="27151" xr:uid="{00000000-0005-0000-0000-00000B6A0000}"/>
    <cellStyle name="Note 6 2 3 2 5" xfId="27152" xr:uid="{00000000-0005-0000-0000-00000C6A0000}"/>
    <cellStyle name="Note 6 2 3 2 6" xfId="27153" xr:uid="{00000000-0005-0000-0000-00000D6A0000}"/>
    <cellStyle name="Note 6 2 3 2 7" xfId="27154" xr:uid="{00000000-0005-0000-0000-00000E6A0000}"/>
    <cellStyle name="Note 6 2 3 3" xfId="27155" xr:uid="{00000000-0005-0000-0000-00000F6A0000}"/>
    <cellStyle name="Note 6 2 3 3 2" xfId="27156" xr:uid="{00000000-0005-0000-0000-0000106A0000}"/>
    <cellStyle name="Note 6 2 3 3 2 2" xfId="27157" xr:uid="{00000000-0005-0000-0000-0000116A0000}"/>
    <cellStyle name="Note 6 2 3 3 2 3" xfId="27158" xr:uid="{00000000-0005-0000-0000-0000126A0000}"/>
    <cellStyle name="Note 6 2 3 3 2 4" xfId="27159" xr:uid="{00000000-0005-0000-0000-0000136A0000}"/>
    <cellStyle name="Note 6 2 3 3 3" xfId="27160" xr:uid="{00000000-0005-0000-0000-0000146A0000}"/>
    <cellStyle name="Note 6 2 3 3 4" xfId="27161" xr:uid="{00000000-0005-0000-0000-0000156A0000}"/>
    <cellStyle name="Note 6 2 3 3 5" xfId="27162" xr:uid="{00000000-0005-0000-0000-0000166A0000}"/>
    <cellStyle name="Note 6 2 3 3 6" xfId="27163" xr:uid="{00000000-0005-0000-0000-0000176A0000}"/>
    <cellStyle name="Note 6 2 3 4" xfId="27164" xr:uid="{00000000-0005-0000-0000-0000186A0000}"/>
    <cellStyle name="Note 6 2 3 4 2" xfId="27165" xr:uid="{00000000-0005-0000-0000-0000196A0000}"/>
    <cellStyle name="Note 6 2 3 4 3" xfId="27166" xr:uid="{00000000-0005-0000-0000-00001A6A0000}"/>
    <cellStyle name="Note 6 2 3 4 4" xfId="27167" xr:uid="{00000000-0005-0000-0000-00001B6A0000}"/>
    <cellStyle name="Note 6 2 3 4 5" xfId="27168" xr:uid="{00000000-0005-0000-0000-00001C6A0000}"/>
    <cellStyle name="Note 6 2 3 5" xfId="27169" xr:uid="{00000000-0005-0000-0000-00001D6A0000}"/>
    <cellStyle name="Note 6 2 3 5 2" xfId="27170" xr:uid="{00000000-0005-0000-0000-00001E6A0000}"/>
    <cellStyle name="Note 6 2 3 5 3" xfId="27171" xr:uid="{00000000-0005-0000-0000-00001F6A0000}"/>
    <cellStyle name="Note 6 2 3 5 4" xfId="27172" xr:uid="{00000000-0005-0000-0000-0000206A0000}"/>
    <cellStyle name="Note 6 2 3 6" xfId="27173" xr:uid="{00000000-0005-0000-0000-0000216A0000}"/>
    <cellStyle name="Note 6 2 3 7" xfId="27174" xr:uid="{00000000-0005-0000-0000-0000226A0000}"/>
    <cellStyle name="Note 6 2 3 8" xfId="27175" xr:uid="{00000000-0005-0000-0000-0000236A0000}"/>
    <cellStyle name="Note 6 2 4" xfId="27176" xr:uid="{00000000-0005-0000-0000-0000246A0000}"/>
    <cellStyle name="Note 6 2 4 2" xfId="27177" xr:uid="{00000000-0005-0000-0000-0000256A0000}"/>
    <cellStyle name="Note 6 2 4 2 2" xfId="27178" xr:uid="{00000000-0005-0000-0000-0000266A0000}"/>
    <cellStyle name="Note 6 2 4 2 2 2" xfId="27179" xr:uid="{00000000-0005-0000-0000-0000276A0000}"/>
    <cellStyle name="Note 6 2 4 2 2 3" xfId="27180" xr:uid="{00000000-0005-0000-0000-0000286A0000}"/>
    <cellStyle name="Note 6 2 4 2 2 4" xfId="27181" xr:uid="{00000000-0005-0000-0000-0000296A0000}"/>
    <cellStyle name="Note 6 2 4 2 3" xfId="27182" xr:uid="{00000000-0005-0000-0000-00002A6A0000}"/>
    <cellStyle name="Note 6 2 4 2 4" xfId="27183" xr:uid="{00000000-0005-0000-0000-00002B6A0000}"/>
    <cellStyle name="Note 6 2 4 2 5" xfId="27184" xr:uid="{00000000-0005-0000-0000-00002C6A0000}"/>
    <cellStyle name="Note 6 2 4 2 6" xfId="27185" xr:uid="{00000000-0005-0000-0000-00002D6A0000}"/>
    <cellStyle name="Note 6 2 4 2 7" xfId="27186" xr:uid="{00000000-0005-0000-0000-00002E6A0000}"/>
    <cellStyle name="Note 6 2 4 3" xfId="27187" xr:uid="{00000000-0005-0000-0000-00002F6A0000}"/>
    <cellStyle name="Note 6 2 4 3 2" xfId="27188" xr:uid="{00000000-0005-0000-0000-0000306A0000}"/>
    <cellStyle name="Note 6 2 4 3 2 2" xfId="27189" xr:uid="{00000000-0005-0000-0000-0000316A0000}"/>
    <cellStyle name="Note 6 2 4 3 2 3" xfId="27190" xr:uid="{00000000-0005-0000-0000-0000326A0000}"/>
    <cellStyle name="Note 6 2 4 3 2 4" xfId="27191" xr:uid="{00000000-0005-0000-0000-0000336A0000}"/>
    <cellStyle name="Note 6 2 4 3 3" xfId="27192" xr:uid="{00000000-0005-0000-0000-0000346A0000}"/>
    <cellStyle name="Note 6 2 4 3 4" xfId="27193" xr:uid="{00000000-0005-0000-0000-0000356A0000}"/>
    <cellStyle name="Note 6 2 4 3 5" xfId="27194" xr:uid="{00000000-0005-0000-0000-0000366A0000}"/>
    <cellStyle name="Note 6 2 4 3 6" xfId="27195" xr:uid="{00000000-0005-0000-0000-0000376A0000}"/>
    <cellStyle name="Note 6 2 4 4" xfId="27196" xr:uid="{00000000-0005-0000-0000-0000386A0000}"/>
    <cellStyle name="Note 6 2 4 4 2" xfId="27197" xr:uid="{00000000-0005-0000-0000-0000396A0000}"/>
    <cellStyle name="Note 6 2 4 4 3" xfId="27198" xr:uid="{00000000-0005-0000-0000-00003A6A0000}"/>
    <cellStyle name="Note 6 2 4 4 4" xfId="27199" xr:uid="{00000000-0005-0000-0000-00003B6A0000}"/>
    <cellStyle name="Note 6 2 4 4 5" xfId="27200" xr:uid="{00000000-0005-0000-0000-00003C6A0000}"/>
    <cellStyle name="Note 6 2 4 5" xfId="27201" xr:uid="{00000000-0005-0000-0000-00003D6A0000}"/>
    <cellStyle name="Note 6 2 4 5 2" xfId="27202" xr:uid="{00000000-0005-0000-0000-00003E6A0000}"/>
    <cellStyle name="Note 6 2 4 5 3" xfId="27203" xr:uid="{00000000-0005-0000-0000-00003F6A0000}"/>
    <cellStyle name="Note 6 2 4 5 4" xfId="27204" xr:uid="{00000000-0005-0000-0000-0000406A0000}"/>
    <cellStyle name="Note 6 2 4 6" xfId="27205" xr:uid="{00000000-0005-0000-0000-0000416A0000}"/>
    <cellStyle name="Note 6 2 4 7" xfId="27206" xr:uid="{00000000-0005-0000-0000-0000426A0000}"/>
    <cellStyle name="Note 6 2 4 8" xfId="27207" xr:uid="{00000000-0005-0000-0000-0000436A0000}"/>
    <cellStyle name="Note 6 2 5" xfId="27208" xr:uid="{00000000-0005-0000-0000-0000446A0000}"/>
    <cellStyle name="Note 6 2 5 10" xfId="27209" xr:uid="{00000000-0005-0000-0000-0000456A0000}"/>
    <cellStyle name="Note 6 2 5 2" xfId="27210" xr:uid="{00000000-0005-0000-0000-0000466A0000}"/>
    <cellStyle name="Note 6 2 5 2 2" xfId="27211" xr:uid="{00000000-0005-0000-0000-0000476A0000}"/>
    <cellStyle name="Note 6 2 5 2 2 2" xfId="27212" xr:uid="{00000000-0005-0000-0000-0000486A0000}"/>
    <cellStyle name="Note 6 2 5 2 2 3" xfId="27213" xr:uid="{00000000-0005-0000-0000-0000496A0000}"/>
    <cellStyle name="Note 6 2 5 2 2 4" xfId="27214" xr:uid="{00000000-0005-0000-0000-00004A6A0000}"/>
    <cellStyle name="Note 6 2 5 2 3" xfId="27215" xr:uid="{00000000-0005-0000-0000-00004B6A0000}"/>
    <cellStyle name="Note 6 2 5 2 4" xfId="27216" xr:uid="{00000000-0005-0000-0000-00004C6A0000}"/>
    <cellStyle name="Note 6 2 5 2 5" xfId="27217" xr:uid="{00000000-0005-0000-0000-00004D6A0000}"/>
    <cellStyle name="Note 6 2 5 2 6" xfId="27218" xr:uid="{00000000-0005-0000-0000-00004E6A0000}"/>
    <cellStyle name="Note 6 2 5 2 7" xfId="27219" xr:uid="{00000000-0005-0000-0000-00004F6A0000}"/>
    <cellStyle name="Note 6 2 5 3" xfId="27220" xr:uid="{00000000-0005-0000-0000-0000506A0000}"/>
    <cellStyle name="Note 6 2 5 3 2" xfId="27221" xr:uid="{00000000-0005-0000-0000-0000516A0000}"/>
    <cellStyle name="Note 6 2 5 3 2 2" xfId="27222" xr:uid="{00000000-0005-0000-0000-0000526A0000}"/>
    <cellStyle name="Note 6 2 5 3 2 3" xfId="27223" xr:uid="{00000000-0005-0000-0000-0000536A0000}"/>
    <cellStyle name="Note 6 2 5 3 2 4" xfId="27224" xr:uid="{00000000-0005-0000-0000-0000546A0000}"/>
    <cellStyle name="Note 6 2 5 3 3" xfId="27225" xr:uid="{00000000-0005-0000-0000-0000556A0000}"/>
    <cellStyle name="Note 6 2 5 3 4" xfId="27226" xr:uid="{00000000-0005-0000-0000-0000566A0000}"/>
    <cellStyle name="Note 6 2 5 3 5" xfId="27227" xr:uid="{00000000-0005-0000-0000-0000576A0000}"/>
    <cellStyle name="Note 6 2 5 3 6" xfId="27228" xr:uid="{00000000-0005-0000-0000-0000586A0000}"/>
    <cellStyle name="Note 6 2 5 4" xfId="27229" xr:uid="{00000000-0005-0000-0000-0000596A0000}"/>
    <cellStyle name="Note 6 2 5 4 2" xfId="27230" xr:uid="{00000000-0005-0000-0000-00005A6A0000}"/>
    <cellStyle name="Note 6 2 5 4 2 2" xfId="27231" xr:uid="{00000000-0005-0000-0000-00005B6A0000}"/>
    <cellStyle name="Note 6 2 5 4 2 3" xfId="27232" xr:uid="{00000000-0005-0000-0000-00005C6A0000}"/>
    <cellStyle name="Note 6 2 5 4 2 4" xfId="27233" xr:uid="{00000000-0005-0000-0000-00005D6A0000}"/>
    <cellStyle name="Note 6 2 5 4 3" xfId="27234" xr:uid="{00000000-0005-0000-0000-00005E6A0000}"/>
    <cellStyle name="Note 6 2 5 4 4" xfId="27235" xr:uid="{00000000-0005-0000-0000-00005F6A0000}"/>
    <cellStyle name="Note 6 2 5 4 5" xfId="27236" xr:uid="{00000000-0005-0000-0000-0000606A0000}"/>
    <cellStyle name="Note 6 2 5 4 6" xfId="27237" xr:uid="{00000000-0005-0000-0000-0000616A0000}"/>
    <cellStyle name="Note 6 2 5 5" xfId="27238" xr:uid="{00000000-0005-0000-0000-0000626A0000}"/>
    <cellStyle name="Note 6 2 5 5 2" xfId="27239" xr:uid="{00000000-0005-0000-0000-0000636A0000}"/>
    <cellStyle name="Note 6 2 5 5 3" xfId="27240" xr:uid="{00000000-0005-0000-0000-0000646A0000}"/>
    <cellStyle name="Note 6 2 5 5 4" xfId="27241" xr:uid="{00000000-0005-0000-0000-0000656A0000}"/>
    <cellStyle name="Note 6 2 5 5 5" xfId="27242" xr:uid="{00000000-0005-0000-0000-0000666A0000}"/>
    <cellStyle name="Note 6 2 5 6" xfId="27243" xr:uid="{00000000-0005-0000-0000-0000676A0000}"/>
    <cellStyle name="Note 6 2 5 6 2" xfId="27244" xr:uid="{00000000-0005-0000-0000-0000686A0000}"/>
    <cellStyle name="Note 6 2 5 6 3" xfId="27245" xr:uid="{00000000-0005-0000-0000-0000696A0000}"/>
    <cellStyle name="Note 6 2 5 6 4" xfId="27246" xr:uid="{00000000-0005-0000-0000-00006A6A0000}"/>
    <cellStyle name="Note 6 2 5 7" xfId="27247" xr:uid="{00000000-0005-0000-0000-00006B6A0000}"/>
    <cellStyle name="Note 6 2 5 8" xfId="27248" xr:uid="{00000000-0005-0000-0000-00006C6A0000}"/>
    <cellStyle name="Note 6 2 5 9" xfId="27249" xr:uid="{00000000-0005-0000-0000-00006D6A0000}"/>
    <cellStyle name="Note 6 2 6" xfId="27250" xr:uid="{00000000-0005-0000-0000-00006E6A0000}"/>
    <cellStyle name="Note 6 2 6 2" xfId="27251" xr:uid="{00000000-0005-0000-0000-00006F6A0000}"/>
    <cellStyle name="Note 6 2 6 2 2" xfId="27252" xr:uid="{00000000-0005-0000-0000-0000706A0000}"/>
    <cellStyle name="Note 6 2 6 2 2 2" xfId="27253" xr:uid="{00000000-0005-0000-0000-0000716A0000}"/>
    <cellStyle name="Note 6 2 6 2 2 3" xfId="27254" xr:uid="{00000000-0005-0000-0000-0000726A0000}"/>
    <cellStyle name="Note 6 2 6 2 2 4" xfId="27255" xr:uid="{00000000-0005-0000-0000-0000736A0000}"/>
    <cellStyle name="Note 6 2 6 2 3" xfId="27256" xr:uid="{00000000-0005-0000-0000-0000746A0000}"/>
    <cellStyle name="Note 6 2 6 2 4" xfId="27257" xr:uid="{00000000-0005-0000-0000-0000756A0000}"/>
    <cellStyle name="Note 6 2 6 2 5" xfId="27258" xr:uid="{00000000-0005-0000-0000-0000766A0000}"/>
    <cellStyle name="Note 6 2 6 2 6" xfId="27259" xr:uid="{00000000-0005-0000-0000-0000776A0000}"/>
    <cellStyle name="Note 6 2 6 2 7" xfId="27260" xr:uid="{00000000-0005-0000-0000-0000786A0000}"/>
    <cellStyle name="Note 6 2 6 3" xfId="27261" xr:uid="{00000000-0005-0000-0000-0000796A0000}"/>
    <cellStyle name="Note 6 2 6 3 2" xfId="27262" xr:uid="{00000000-0005-0000-0000-00007A6A0000}"/>
    <cellStyle name="Note 6 2 6 3 2 2" xfId="27263" xr:uid="{00000000-0005-0000-0000-00007B6A0000}"/>
    <cellStyle name="Note 6 2 6 3 2 3" xfId="27264" xr:uid="{00000000-0005-0000-0000-00007C6A0000}"/>
    <cellStyle name="Note 6 2 6 3 2 4" xfId="27265" xr:uid="{00000000-0005-0000-0000-00007D6A0000}"/>
    <cellStyle name="Note 6 2 6 3 3" xfId="27266" xr:uid="{00000000-0005-0000-0000-00007E6A0000}"/>
    <cellStyle name="Note 6 2 6 3 4" xfId="27267" xr:uid="{00000000-0005-0000-0000-00007F6A0000}"/>
    <cellStyle name="Note 6 2 6 3 5" xfId="27268" xr:uid="{00000000-0005-0000-0000-0000806A0000}"/>
    <cellStyle name="Note 6 2 6 3 6" xfId="27269" xr:uid="{00000000-0005-0000-0000-0000816A0000}"/>
    <cellStyle name="Note 6 2 6 4" xfId="27270" xr:uid="{00000000-0005-0000-0000-0000826A0000}"/>
    <cellStyle name="Note 6 2 6 4 2" xfId="27271" xr:uid="{00000000-0005-0000-0000-0000836A0000}"/>
    <cellStyle name="Note 6 2 6 4 3" xfId="27272" xr:uid="{00000000-0005-0000-0000-0000846A0000}"/>
    <cellStyle name="Note 6 2 6 4 4" xfId="27273" xr:uid="{00000000-0005-0000-0000-0000856A0000}"/>
    <cellStyle name="Note 6 2 6 4 5" xfId="27274" xr:uid="{00000000-0005-0000-0000-0000866A0000}"/>
    <cellStyle name="Note 6 2 6 5" xfId="27275" xr:uid="{00000000-0005-0000-0000-0000876A0000}"/>
    <cellStyle name="Note 6 2 6 5 2" xfId="27276" xr:uid="{00000000-0005-0000-0000-0000886A0000}"/>
    <cellStyle name="Note 6 2 6 5 3" xfId="27277" xr:uid="{00000000-0005-0000-0000-0000896A0000}"/>
    <cellStyle name="Note 6 2 6 5 4" xfId="27278" xr:uid="{00000000-0005-0000-0000-00008A6A0000}"/>
    <cellStyle name="Note 6 2 6 6" xfId="27279" xr:uid="{00000000-0005-0000-0000-00008B6A0000}"/>
    <cellStyle name="Note 6 2 6 7" xfId="27280" xr:uid="{00000000-0005-0000-0000-00008C6A0000}"/>
    <cellStyle name="Note 6 2 6 8" xfId="27281" xr:uid="{00000000-0005-0000-0000-00008D6A0000}"/>
    <cellStyle name="Note 6 2 7" xfId="27282" xr:uid="{00000000-0005-0000-0000-00008E6A0000}"/>
    <cellStyle name="Note 6 2 7 2" xfId="27283" xr:uid="{00000000-0005-0000-0000-00008F6A0000}"/>
    <cellStyle name="Note 6 2 7 2 2" xfId="27284" xr:uid="{00000000-0005-0000-0000-0000906A0000}"/>
    <cellStyle name="Note 6 2 7 2 2 2" xfId="27285" xr:uid="{00000000-0005-0000-0000-0000916A0000}"/>
    <cellStyle name="Note 6 2 7 2 2 3" xfId="27286" xr:uid="{00000000-0005-0000-0000-0000926A0000}"/>
    <cellStyle name="Note 6 2 7 2 2 4" xfId="27287" xr:uid="{00000000-0005-0000-0000-0000936A0000}"/>
    <cellStyle name="Note 6 2 7 2 3" xfId="27288" xr:uid="{00000000-0005-0000-0000-0000946A0000}"/>
    <cellStyle name="Note 6 2 7 2 4" xfId="27289" xr:uid="{00000000-0005-0000-0000-0000956A0000}"/>
    <cellStyle name="Note 6 2 7 2 5" xfId="27290" xr:uid="{00000000-0005-0000-0000-0000966A0000}"/>
    <cellStyle name="Note 6 2 7 2 6" xfId="27291" xr:uid="{00000000-0005-0000-0000-0000976A0000}"/>
    <cellStyle name="Note 6 2 7 2 7" xfId="27292" xr:uid="{00000000-0005-0000-0000-0000986A0000}"/>
    <cellStyle name="Note 6 2 7 3" xfId="27293" xr:uid="{00000000-0005-0000-0000-0000996A0000}"/>
    <cellStyle name="Note 6 2 7 3 2" xfId="27294" xr:uid="{00000000-0005-0000-0000-00009A6A0000}"/>
    <cellStyle name="Note 6 2 7 3 3" xfId="27295" xr:uid="{00000000-0005-0000-0000-00009B6A0000}"/>
    <cellStyle name="Note 6 2 7 3 4" xfId="27296" xr:uid="{00000000-0005-0000-0000-00009C6A0000}"/>
    <cellStyle name="Note 6 2 7 4" xfId="27297" xr:uid="{00000000-0005-0000-0000-00009D6A0000}"/>
    <cellStyle name="Note 6 2 7 5" xfId="27298" xr:uid="{00000000-0005-0000-0000-00009E6A0000}"/>
    <cellStyle name="Note 6 2 7 6" xfId="27299" xr:uid="{00000000-0005-0000-0000-00009F6A0000}"/>
    <cellStyle name="Note 6 2 7 7" xfId="27300" xr:uid="{00000000-0005-0000-0000-0000A06A0000}"/>
    <cellStyle name="Note 6 2 7 8" xfId="27301" xr:uid="{00000000-0005-0000-0000-0000A16A0000}"/>
    <cellStyle name="Note 6 2 8" xfId="27302" xr:uid="{00000000-0005-0000-0000-0000A26A0000}"/>
    <cellStyle name="Note 6 2 8 2" xfId="27303" xr:uid="{00000000-0005-0000-0000-0000A36A0000}"/>
    <cellStyle name="Note 6 2 8 2 2" xfId="27304" xr:uid="{00000000-0005-0000-0000-0000A46A0000}"/>
    <cellStyle name="Note 6 2 8 2 3" xfId="27305" xr:uid="{00000000-0005-0000-0000-0000A56A0000}"/>
    <cellStyle name="Note 6 2 8 2 4" xfId="27306" xr:uid="{00000000-0005-0000-0000-0000A66A0000}"/>
    <cellStyle name="Note 6 2 8 3" xfId="27307" xr:uid="{00000000-0005-0000-0000-0000A76A0000}"/>
    <cellStyle name="Note 6 2 8 4" xfId="27308" xr:uid="{00000000-0005-0000-0000-0000A86A0000}"/>
    <cellStyle name="Note 6 2 8 5" xfId="27309" xr:uid="{00000000-0005-0000-0000-0000A96A0000}"/>
    <cellStyle name="Note 6 2 8 6" xfId="27310" xr:uid="{00000000-0005-0000-0000-0000AA6A0000}"/>
    <cellStyle name="Note 6 2 8 7" xfId="27311" xr:uid="{00000000-0005-0000-0000-0000AB6A0000}"/>
    <cellStyle name="Note 6 2 9" xfId="27312" xr:uid="{00000000-0005-0000-0000-0000AC6A0000}"/>
    <cellStyle name="Note 6 2 9 2" xfId="27313" xr:uid="{00000000-0005-0000-0000-0000AD6A0000}"/>
    <cellStyle name="Note 6 2 9 2 2" xfId="27314" xr:uid="{00000000-0005-0000-0000-0000AE6A0000}"/>
    <cellStyle name="Note 6 2 9 2 3" xfId="27315" xr:uid="{00000000-0005-0000-0000-0000AF6A0000}"/>
    <cellStyle name="Note 6 2 9 2 4" xfId="27316" xr:uid="{00000000-0005-0000-0000-0000B06A0000}"/>
    <cellStyle name="Note 6 2 9 3" xfId="27317" xr:uid="{00000000-0005-0000-0000-0000B16A0000}"/>
    <cellStyle name="Note 6 2 9 4" xfId="27318" xr:uid="{00000000-0005-0000-0000-0000B26A0000}"/>
    <cellStyle name="Note 6 2 9 5" xfId="27319" xr:uid="{00000000-0005-0000-0000-0000B36A0000}"/>
    <cellStyle name="Note 6 2 9 6" xfId="27320" xr:uid="{00000000-0005-0000-0000-0000B46A0000}"/>
    <cellStyle name="Note 6 3" xfId="27321" xr:uid="{00000000-0005-0000-0000-0000B56A0000}"/>
    <cellStyle name="Note 6 3 2" xfId="27322" xr:uid="{00000000-0005-0000-0000-0000B66A0000}"/>
    <cellStyle name="Note 6 3 2 2" xfId="27323" xr:uid="{00000000-0005-0000-0000-0000B76A0000}"/>
    <cellStyle name="Note 6 3 2 3" xfId="27324" xr:uid="{00000000-0005-0000-0000-0000B86A0000}"/>
    <cellStyle name="Note 6 3 2 4" xfId="27325" xr:uid="{00000000-0005-0000-0000-0000B96A0000}"/>
    <cellStyle name="Note 6 3 3" xfId="27326" xr:uid="{00000000-0005-0000-0000-0000BA6A0000}"/>
    <cellStyle name="Note 6 3 4" xfId="27327" xr:uid="{00000000-0005-0000-0000-0000BB6A0000}"/>
    <cellStyle name="Note 6 3 5" xfId="27328" xr:uid="{00000000-0005-0000-0000-0000BC6A0000}"/>
    <cellStyle name="Note 6 3 6" xfId="27329" xr:uid="{00000000-0005-0000-0000-0000BD6A0000}"/>
    <cellStyle name="Note 6 3 7" xfId="27330" xr:uid="{00000000-0005-0000-0000-0000BE6A0000}"/>
    <cellStyle name="Note 6 4" xfId="27331" xr:uid="{00000000-0005-0000-0000-0000BF6A0000}"/>
    <cellStyle name="Note 6 4 2" xfId="27332" xr:uid="{00000000-0005-0000-0000-0000C06A0000}"/>
    <cellStyle name="Note 6 4 3" xfId="27333" xr:uid="{00000000-0005-0000-0000-0000C16A0000}"/>
    <cellStyle name="Note 6 4 4" xfId="27334" xr:uid="{00000000-0005-0000-0000-0000C26A0000}"/>
    <cellStyle name="Note 6 5" xfId="27335" xr:uid="{00000000-0005-0000-0000-0000C36A0000}"/>
    <cellStyle name="Note 6 6" xfId="27336" xr:uid="{00000000-0005-0000-0000-0000C46A0000}"/>
    <cellStyle name="Note 7" xfId="27337" xr:uid="{00000000-0005-0000-0000-0000C56A0000}"/>
    <cellStyle name="Note 7 2" xfId="27338" xr:uid="{00000000-0005-0000-0000-0000C66A0000}"/>
    <cellStyle name="Note 8" xfId="27339" xr:uid="{00000000-0005-0000-0000-0000C76A0000}"/>
    <cellStyle name="Note 8 2" xfId="27340" xr:uid="{00000000-0005-0000-0000-0000C86A0000}"/>
    <cellStyle name="Note 9" xfId="27341" xr:uid="{00000000-0005-0000-0000-0000C96A0000}"/>
    <cellStyle name="Note 9 2" xfId="27342" xr:uid="{00000000-0005-0000-0000-0000CA6A0000}"/>
    <cellStyle name="NotYetReviewed" xfId="27343" xr:uid="{00000000-0005-0000-0000-0000CB6A0000}"/>
    <cellStyle name="NotYetReviewed 2" xfId="27344" xr:uid="{00000000-0005-0000-0000-0000CC6A0000}"/>
    <cellStyle name="NotYetReviewed 2 10" xfId="27345" xr:uid="{00000000-0005-0000-0000-0000CD6A0000}"/>
    <cellStyle name="NotYetReviewed 2 10 2" xfId="27346" xr:uid="{00000000-0005-0000-0000-0000CE6A0000}"/>
    <cellStyle name="NotYetReviewed 2 10 3" xfId="27347" xr:uid="{00000000-0005-0000-0000-0000CF6A0000}"/>
    <cellStyle name="NotYetReviewed 2 10 4" xfId="27348" xr:uid="{00000000-0005-0000-0000-0000D06A0000}"/>
    <cellStyle name="NotYetReviewed 2 10 5" xfId="27349" xr:uid="{00000000-0005-0000-0000-0000D16A0000}"/>
    <cellStyle name="NotYetReviewed 2 11" xfId="27350" xr:uid="{00000000-0005-0000-0000-0000D26A0000}"/>
    <cellStyle name="NotYetReviewed 2 11 2" xfId="27351" xr:uid="{00000000-0005-0000-0000-0000D36A0000}"/>
    <cellStyle name="NotYetReviewed 2 11 3" xfId="27352" xr:uid="{00000000-0005-0000-0000-0000D46A0000}"/>
    <cellStyle name="NotYetReviewed 2 11 4" xfId="27353" xr:uid="{00000000-0005-0000-0000-0000D56A0000}"/>
    <cellStyle name="NotYetReviewed 2 11 5" xfId="27354" xr:uid="{00000000-0005-0000-0000-0000D66A0000}"/>
    <cellStyle name="NotYetReviewed 2 12" xfId="27355" xr:uid="{00000000-0005-0000-0000-0000D76A0000}"/>
    <cellStyle name="NotYetReviewed 2 13" xfId="27356" xr:uid="{00000000-0005-0000-0000-0000D86A0000}"/>
    <cellStyle name="NotYetReviewed 2 14" xfId="27357" xr:uid="{00000000-0005-0000-0000-0000D96A0000}"/>
    <cellStyle name="NotYetReviewed 2 2" xfId="27358" xr:uid="{00000000-0005-0000-0000-0000DA6A0000}"/>
    <cellStyle name="NotYetReviewed 2 2 2" xfId="27359" xr:uid="{00000000-0005-0000-0000-0000DB6A0000}"/>
    <cellStyle name="NotYetReviewed 2 2 2 2" xfId="27360" xr:uid="{00000000-0005-0000-0000-0000DC6A0000}"/>
    <cellStyle name="NotYetReviewed 2 2 2 2 2" xfId="27361" xr:uid="{00000000-0005-0000-0000-0000DD6A0000}"/>
    <cellStyle name="NotYetReviewed 2 2 2 2 2 2" xfId="27362" xr:uid="{00000000-0005-0000-0000-0000DE6A0000}"/>
    <cellStyle name="NotYetReviewed 2 2 2 2 2 3" xfId="27363" xr:uid="{00000000-0005-0000-0000-0000DF6A0000}"/>
    <cellStyle name="NotYetReviewed 2 2 2 2 2 4" xfId="27364" xr:uid="{00000000-0005-0000-0000-0000E06A0000}"/>
    <cellStyle name="NotYetReviewed 2 2 2 2 2 5" xfId="27365" xr:uid="{00000000-0005-0000-0000-0000E16A0000}"/>
    <cellStyle name="NotYetReviewed 2 2 2 2 3" xfId="27366" xr:uid="{00000000-0005-0000-0000-0000E26A0000}"/>
    <cellStyle name="NotYetReviewed 2 2 2 2 4" xfId="27367" xr:uid="{00000000-0005-0000-0000-0000E36A0000}"/>
    <cellStyle name="NotYetReviewed 2 2 2 2 5" xfId="27368" xr:uid="{00000000-0005-0000-0000-0000E46A0000}"/>
    <cellStyle name="NotYetReviewed 2 2 2 2 6" xfId="27369" xr:uid="{00000000-0005-0000-0000-0000E56A0000}"/>
    <cellStyle name="NotYetReviewed 2 2 2 2 7" xfId="27370" xr:uid="{00000000-0005-0000-0000-0000E66A0000}"/>
    <cellStyle name="NotYetReviewed 2 2 2 3" xfId="27371" xr:uid="{00000000-0005-0000-0000-0000E76A0000}"/>
    <cellStyle name="NotYetReviewed 2 2 2 3 2" xfId="27372" xr:uid="{00000000-0005-0000-0000-0000E86A0000}"/>
    <cellStyle name="NotYetReviewed 2 2 2 3 3" xfId="27373" xr:uid="{00000000-0005-0000-0000-0000E96A0000}"/>
    <cellStyle name="NotYetReviewed 2 2 2 3 4" xfId="27374" xr:uid="{00000000-0005-0000-0000-0000EA6A0000}"/>
    <cellStyle name="NotYetReviewed 2 2 2 3 5" xfId="27375" xr:uid="{00000000-0005-0000-0000-0000EB6A0000}"/>
    <cellStyle name="NotYetReviewed 2 2 2 4" xfId="27376" xr:uid="{00000000-0005-0000-0000-0000EC6A0000}"/>
    <cellStyle name="NotYetReviewed 2 2 2 5" xfId="27377" xr:uid="{00000000-0005-0000-0000-0000ED6A0000}"/>
    <cellStyle name="NotYetReviewed 2 2 2 6" xfId="27378" xr:uid="{00000000-0005-0000-0000-0000EE6A0000}"/>
    <cellStyle name="NotYetReviewed 2 2 2 7" xfId="27379" xr:uid="{00000000-0005-0000-0000-0000EF6A0000}"/>
    <cellStyle name="NotYetReviewed 2 2 2 8" xfId="27380" xr:uid="{00000000-0005-0000-0000-0000F06A0000}"/>
    <cellStyle name="NotYetReviewed 2 2 3" xfId="27381" xr:uid="{00000000-0005-0000-0000-0000F16A0000}"/>
    <cellStyle name="NotYetReviewed 2 2 3 2" xfId="27382" xr:uid="{00000000-0005-0000-0000-0000F26A0000}"/>
    <cellStyle name="NotYetReviewed 2 2 3 2 2" xfId="27383" xr:uid="{00000000-0005-0000-0000-0000F36A0000}"/>
    <cellStyle name="NotYetReviewed 2 2 3 2 3" xfId="27384" xr:uid="{00000000-0005-0000-0000-0000F46A0000}"/>
    <cellStyle name="NotYetReviewed 2 2 3 2 4" xfId="27385" xr:uid="{00000000-0005-0000-0000-0000F56A0000}"/>
    <cellStyle name="NotYetReviewed 2 2 3 2 5" xfId="27386" xr:uid="{00000000-0005-0000-0000-0000F66A0000}"/>
    <cellStyle name="NotYetReviewed 2 2 3 3" xfId="27387" xr:uid="{00000000-0005-0000-0000-0000F76A0000}"/>
    <cellStyle name="NotYetReviewed 2 2 3 4" xfId="27388" xr:uid="{00000000-0005-0000-0000-0000F86A0000}"/>
    <cellStyle name="NotYetReviewed 2 2 3 5" xfId="27389" xr:uid="{00000000-0005-0000-0000-0000F96A0000}"/>
    <cellStyle name="NotYetReviewed 2 2 3 6" xfId="27390" xr:uid="{00000000-0005-0000-0000-0000FA6A0000}"/>
    <cellStyle name="NotYetReviewed 2 2 3 7" xfId="27391" xr:uid="{00000000-0005-0000-0000-0000FB6A0000}"/>
    <cellStyle name="NotYetReviewed 2 2 4" xfId="27392" xr:uid="{00000000-0005-0000-0000-0000FC6A0000}"/>
    <cellStyle name="NotYetReviewed 2 2 4 2" xfId="27393" xr:uid="{00000000-0005-0000-0000-0000FD6A0000}"/>
    <cellStyle name="NotYetReviewed 2 2 4 2 2" xfId="27394" xr:uid="{00000000-0005-0000-0000-0000FE6A0000}"/>
    <cellStyle name="NotYetReviewed 2 2 4 2 3" xfId="27395" xr:uid="{00000000-0005-0000-0000-0000FF6A0000}"/>
    <cellStyle name="NotYetReviewed 2 2 4 2 4" xfId="27396" xr:uid="{00000000-0005-0000-0000-0000006B0000}"/>
    <cellStyle name="NotYetReviewed 2 2 4 3" xfId="27397" xr:uid="{00000000-0005-0000-0000-0000016B0000}"/>
    <cellStyle name="NotYetReviewed 2 2 4 4" xfId="27398" xr:uid="{00000000-0005-0000-0000-0000026B0000}"/>
    <cellStyle name="NotYetReviewed 2 2 4 5" xfId="27399" xr:uid="{00000000-0005-0000-0000-0000036B0000}"/>
    <cellStyle name="NotYetReviewed 2 2 5" xfId="27400" xr:uid="{00000000-0005-0000-0000-0000046B0000}"/>
    <cellStyle name="NotYetReviewed 2 2 5 2" xfId="27401" xr:uid="{00000000-0005-0000-0000-0000056B0000}"/>
    <cellStyle name="NotYetReviewed 2 2 5 3" xfId="27402" xr:uid="{00000000-0005-0000-0000-0000066B0000}"/>
    <cellStyle name="NotYetReviewed 2 2 5 4" xfId="27403" xr:uid="{00000000-0005-0000-0000-0000076B0000}"/>
    <cellStyle name="NotYetReviewed 2 2 5 5" xfId="27404" xr:uid="{00000000-0005-0000-0000-0000086B0000}"/>
    <cellStyle name="NotYetReviewed 2 2 6" xfId="27405" xr:uid="{00000000-0005-0000-0000-0000096B0000}"/>
    <cellStyle name="NotYetReviewed 2 2 6 2" xfId="27406" xr:uid="{00000000-0005-0000-0000-00000A6B0000}"/>
    <cellStyle name="NotYetReviewed 2 2 6 3" xfId="27407" xr:uid="{00000000-0005-0000-0000-00000B6B0000}"/>
    <cellStyle name="NotYetReviewed 2 2 6 4" xfId="27408" xr:uid="{00000000-0005-0000-0000-00000C6B0000}"/>
    <cellStyle name="NotYetReviewed 2 2 6 5" xfId="27409" xr:uid="{00000000-0005-0000-0000-00000D6B0000}"/>
    <cellStyle name="NotYetReviewed 2 2 7" xfId="27410" xr:uid="{00000000-0005-0000-0000-00000E6B0000}"/>
    <cellStyle name="NotYetReviewed 2 2 8" xfId="27411" xr:uid="{00000000-0005-0000-0000-00000F6B0000}"/>
    <cellStyle name="NotYetReviewed 2 2 9" xfId="27412" xr:uid="{00000000-0005-0000-0000-0000106B0000}"/>
    <cellStyle name="NotYetReviewed 2 3" xfId="27413" xr:uid="{00000000-0005-0000-0000-0000116B0000}"/>
    <cellStyle name="NotYetReviewed 2 3 2" xfId="27414" xr:uid="{00000000-0005-0000-0000-0000126B0000}"/>
    <cellStyle name="NotYetReviewed 2 3 2 2" xfId="27415" xr:uid="{00000000-0005-0000-0000-0000136B0000}"/>
    <cellStyle name="NotYetReviewed 2 3 2 2 2" xfId="27416" xr:uid="{00000000-0005-0000-0000-0000146B0000}"/>
    <cellStyle name="NotYetReviewed 2 3 2 2 3" xfId="27417" xr:uid="{00000000-0005-0000-0000-0000156B0000}"/>
    <cellStyle name="NotYetReviewed 2 3 2 2 4" xfId="27418" xr:uid="{00000000-0005-0000-0000-0000166B0000}"/>
    <cellStyle name="NotYetReviewed 2 3 2 2 5" xfId="27419" xr:uid="{00000000-0005-0000-0000-0000176B0000}"/>
    <cellStyle name="NotYetReviewed 2 3 2 3" xfId="27420" xr:uid="{00000000-0005-0000-0000-0000186B0000}"/>
    <cellStyle name="NotYetReviewed 2 3 2 4" xfId="27421" xr:uid="{00000000-0005-0000-0000-0000196B0000}"/>
    <cellStyle name="NotYetReviewed 2 3 2 5" xfId="27422" xr:uid="{00000000-0005-0000-0000-00001A6B0000}"/>
    <cellStyle name="NotYetReviewed 2 3 2 6" xfId="27423" xr:uid="{00000000-0005-0000-0000-00001B6B0000}"/>
    <cellStyle name="NotYetReviewed 2 3 2 7" xfId="27424" xr:uid="{00000000-0005-0000-0000-00001C6B0000}"/>
    <cellStyle name="NotYetReviewed 2 3 3" xfId="27425" xr:uid="{00000000-0005-0000-0000-00001D6B0000}"/>
    <cellStyle name="NotYetReviewed 2 3 3 2" xfId="27426" xr:uid="{00000000-0005-0000-0000-00001E6B0000}"/>
    <cellStyle name="NotYetReviewed 2 3 3 2 2" xfId="27427" xr:uid="{00000000-0005-0000-0000-00001F6B0000}"/>
    <cellStyle name="NotYetReviewed 2 3 3 2 3" xfId="27428" xr:uid="{00000000-0005-0000-0000-0000206B0000}"/>
    <cellStyle name="NotYetReviewed 2 3 3 2 4" xfId="27429" xr:uid="{00000000-0005-0000-0000-0000216B0000}"/>
    <cellStyle name="NotYetReviewed 2 3 3 3" xfId="27430" xr:uid="{00000000-0005-0000-0000-0000226B0000}"/>
    <cellStyle name="NotYetReviewed 2 3 3 4" xfId="27431" xr:uid="{00000000-0005-0000-0000-0000236B0000}"/>
    <cellStyle name="NotYetReviewed 2 3 3 5" xfId="27432" xr:uid="{00000000-0005-0000-0000-0000246B0000}"/>
    <cellStyle name="NotYetReviewed 2 3 4" xfId="27433" xr:uid="{00000000-0005-0000-0000-0000256B0000}"/>
    <cellStyle name="NotYetReviewed 2 3 4 2" xfId="27434" xr:uid="{00000000-0005-0000-0000-0000266B0000}"/>
    <cellStyle name="NotYetReviewed 2 3 4 3" xfId="27435" xr:uid="{00000000-0005-0000-0000-0000276B0000}"/>
    <cellStyle name="NotYetReviewed 2 3 4 4" xfId="27436" xr:uid="{00000000-0005-0000-0000-0000286B0000}"/>
    <cellStyle name="NotYetReviewed 2 3 4 5" xfId="27437" xr:uid="{00000000-0005-0000-0000-0000296B0000}"/>
    <cellStyle name="NotYetReviewed 2 3 5" xfId="27438" xr:uid="{00000000-0005-0000-0000-00002A6B0000}"/>
    <cellStyle name="NotYetReviewed 2 3 5 2" xfId="27439" xr:uid="{00000000-0005-0000-0000-00002B6B0000}"/>
    <cellStyle name="NotYetReviewed 2 3 5 3" xfId="27440" xr:uid="{00000000-0005-0000-0000-00002C6B0000}"/>
    <cellStyle name="NotYetReviewed 2 3 5 4" xfId="27441" xr:uid="{00000000-0005-0000-0000-00002D6B0000}"/>
    <cellStyle name="NotYetReviewed 2 3 5 5" xfId="27442" xr:uid="{00000000-0005-0000-0000-00002E6B0000}"/>
    <cellStyle name="NotYetReviewed 2 3 6" xfId="27443" xr:uid="{00000000-0005-0000-0000-00002F6B0000}"/>
    <cellStyle name="NotYetReviewed 2 3 7" xfId="27444" xr:uid="{00000000-0005-0000-0000-0000306B0000}"/>
    <cellStyle name="NotYetReviewed 2 3 8" xfId="27445" xr:uid="{00000000-0005-0000-0000-0000316B0000}"/>
    <cellStyle name="NotYetReviewed 2 4" xfId="27446" xr:uid="{00000000-0005-0000-0000-0000326B0000}"/>
    <cellStyle name="NotYetReviewed 2 4 2" xfId="27447" xr:uid="{00000000-0005-0000-0000-0000336B0000}"/>
    <cellStyle name="NotYetReviewed 2 4 2 2" xfId="27448" xr:uid="{00000000-0005-0000-0000-0000346B0000}"/>
    <cellStyle name="NotYetReviewed 2 4 2 2 2" xfId="27449" xr:uid="{00000000-0005-0000-0000-0000356B0000}"/>
    <cellStyle name="NotYetReviewed 2 4 2 2 3" xfId="27450" xr:uid="{00000000-0005-0000-0000-0000366B0000}"/>
    <cellStyle name="NotYetReviewed 2 4 2 2 4" xfId="27451" xr:uid="{00000000-0005-0000-0000-0000376B0000}"/>
    <cellStyle name="NotYetReviewed 2 4 2 2 5" xfId="27452" xr:uid="{00000000-0005-0000-0000-0000386B0000}"/>
    <cellStyle name="NotYetReviewed 2 4 2 3" xfId="27453" xr:uid="{00000000-0005-0000-0000-0000396B0000}"/>
    <cellStyle name="NotYetReviewed 2 4 2 4" xfId="27454" xr:uid="{00000000-0005-0000-0000-00003A6B0000}"/>
    <cellStyle name="NotYetReviewed 2 4 2 5" xfId="27455" xr:uid="{00000000-0005-0000-0000-00003B6B0000}"/>
    <cellStyle name="NotYetReviewed 2 4 2 6" xfId="27456" xr:uid="{00000000-0005-0000-0000-00003C6B0000}"/>
    <cellStyle name="NotYetReviewed 2 4 2 7" xfId="27457" xr:uid="{00000000-0005-0000-0000-00003D6B0000}"/>
    <cellStyle name="NotYetReviewed 2 4 3" xfId="27458" xr:uid="{00000000-0005-0000-0000-00003E6B0000}"/>
    <cellStyle name="NotYetReviewed 2 4 3 2" xfId="27459" xr:uid="{00000000-0005-0000-0000-00003F6B0000}"/>
    <cellStyle name="NotYetReviewed 2 4 3 2 2" xfId="27460" xr:uid="{00000000-0005-0000-0000-0000406B0000}"/>
    <cellStyle name="NotYetReviewed 2 4 3 2 3" xfId="27461" xr:uid="{00000000-0005-0000-0000-0000416B0000}"/>
    <cellStyle name="NotYetReviewed 2 4 3 2 4" xfId="27462" xr:uid="{00000000-0005-0000-0000-0000426B0000}"/>
    <cellStyle name="NotYetReviewed 2 4 3 3" xfId="27463" xr:uid="{00000000-0005-0000-0000-0000436B0000}"/>
    <cellStyle name="NotYetReviewed 2 4 3 4" xfId="27464" xr:uid="{00000000-0005-0000-0000-0000446B0000}"/>
    <cellStyle name="NotYetReviewed 2 4 3 5" xfId="27465" xr:uid="{00000000-0005-0000-0000-0000456B0000}"/>
    <cellStyle name="NotYetReviewed 2 4 4" xfId="27466" xr:uid="{00000000-0005-0000-0000-0000466B0000}"/>
    <cellStyle name="NotYetReviewed 2 4 4 2" xfId="27467" xr:uid="{00000000-0005-0000-0000-0000476B0000}"/>
    <cellStyle name="NotYetReviewed 2 4 4 3" xfId="27468" xr:uid="{00000000-0005-0000-0000-0000486B0000}"/>
    <cellStyle name="NotYetReviewed 2 4 4 4" xfId="27469" xr:uid="{00000000-0005-0000-0000-0000496B0000}"/>
    <cellStyle name="NotYetReviewed 2 4 4 5" xfId="27470" xr:uid="{00000000-0005-0000-0000-00004A6B0000}"/>
    <cellStyle name="NotYetReviewed 2 4 5" xfId="27471" xr:uid="{00000000-0005-0000-0000-00004B6B0000}"/>
    <cellStyle name="NotYetReviewed 2 4 5 2" xfId="27472" xr:uid="{00000000-0005-0000-0000-00004C6B0000}"/>
    <cellStyle name="NotYetReviewed 2 4 5 3" xfId="27473" xr:uid="{00000000-0005-0000-0000-00004D6B0000}"/>
    <cellStyle name="NotYetReviewed 2 4 5 4" xfId="27474" xr:uid="{00000000-0005-0000-0000-00004E6B0000}"/>
    <cellStyle name="NotYetReviewed 2 4 5 5" xfId="27475" xr:uid="{00000000-0005-0000-0000-00004F6B0000}"/>
    <cellStyle name="NotYetReviewed 2 4 6" xfId="27476" xr:uid="{00000000-0005-0000-0000-0000506B0000}"/>
    <cellStyle name="NotYetReviewed 2 4 7" xfId="27477" xr:uid="{00000000-0005-0000-0000-0000516B0000}"/>
    <cellStyle name="NotYetReviewed 2 4 8" xfId="27478" xr:uid="{00000000-0005-0000-0000-0000526B0000}"/>
    <cellStyle name="NotYetReviewed 2 5" xfId="27479" xr:uid="{00000000-0005-0000-0000-0000536B0000}"/>
    <cellStyle name="NotYetReviewed 2 5 10" xfId="27480" xr:uid="{00000000-0005-0000-0000-0000546B0000}"/>
    <cellStyle name="NotYetReviewed 2 5 2" xfId="27481" xr:uid="{00000000-0005-0000-0000-0000556B0000}"/>
    <cellStyle name="NotYetReviewed 2 5 2 2" xfId="27482" xr:uid="{00000000-0005-0000-0000-0000566B0000}"/>
    <cellStyle name="NotYetReviewed 2 5 2 2 2" xfId="27483" xr:uid="{00000000-0005-0000-0000-0000576B0000}"/>
    <cellStyle name="NotYetReviewed 2 5 2 2 3" xfId="27484" xr:uid="{00000000-0005-0000-0000-0000586B0000}"/>
    <cellStyle name="NotYetReviewed 2 5 2 2 4" xfId="27485" xr:uid="{00000000-0005-0000-0000-0000596B0000}"/>
    <cellStyle name="NotYetReviewed 2 5 2 2 5" xfId="27486" xr:uid="{00000000-0005-0000-0000-00005A6B0000}"/>
    <cellStyle name="NotYetReviewed 2 5 2 3" xfId="27487" xr:uid="{00000000-0005-0000-0000-00005B6B0000}"/>
    <cellStyle name="NotYetReviewed 2 5 2 4" xfId="27488" xr:uid="{00000000-0005-0000-0000-00005C6B0000}"/>
    <cellStyle name="NotYetReviewed 2 5 2 5" xfId="27489" xr:uid="{00000000-0005-0000-0000-00005D6B0000}"/>
    <cellStyle name="NotYetReviewed 2 5 2 6" xfId="27490" xr:uid="{00000000-0005-0000-0000-00005E6B0000}"/>
    <cellStyle name="NotYetReviewed 2 5 2 7" xfId="27491" xr:uid="{00000000-0005-0000-0000-00005F6B0000}"/>
    <cellStyle name="NotYetReviewed 2 5 3" xfId="27492" xr:uid="{00000000-0005-0000-0000-0000606B0000}"/>
    <cellStyle name="NotYetReviewed 2 5 3 2" xfId="27493" xr:uid="{00000000-0005-0000-0000-0000616B0000}"/>
    <cellStyle name="NotYetReviewed 2 5 3 2 2" xfId="27494" xr:uid="{00000000-0005-0000-0000-0000626B0000}"/>
    <cellStyle name="NotYetReviewed 2 5 3 2 3" xfId="27495" xr:uid="{00000000-0005-0000-0000-0000636B0000}"/>
    <cellStyle name="NotYetReviewed 2 5 3 2 4" xfId="27496" xr:uid="{00000000-0005-0000-0000-0000646B0000}"/>
    <cellStyle name="NotYetReviewed 2 5 3 3" xfId="27497" xr:uid="{00000000-0005-0000-0000-0000656B0000}"/>
    <cellStyle name="NotYetReviewed 2 5 3 4" xfId="27498" xr:uid="{00000000-0005-0000-0000-0000666B0000}"/>
    <cellStyle name="NotYetReviewed 2 5 3 5" xfId="27499" xr:uid="{00000000-0005-0000-0000-0000676B0000}"/>
    <cellStyle name="NotYetReviewed 2 5 4" xfId="27500" xr:uid="{00000000-0005-0000-0000-0000686B0000}"/>
    <cellStyle name="NotYetReviewed 2 5 4 2" xfId="27501" xr:uid="{00000000-0005-0000-0000-0000696B0000}"/>
    <cellStyle name="NotYetReviewed 2 5 4 2 2" xfId="27502" xr:uid="{00000000-0005-0000-0000-00006A6B0000}"/>
    <cellStyle name="NotYetReviewed 2 5 4 2 3" xfId="27503" xr:uid="{00000000-0005-0000-0000-00006B6B0000}"/>
    <cellStyle name="NotYetReviewed 2 5 4 2 4" xfId="27504" xr:uid="{00000000-0005-0000-0000-00006C6B0000}"/>
    <cellStyle name="NotYetReviewed 2 5 4 3" xfId="27505" xr:uid="{00000000-0005-0000-0000-00006D6B0000}"/>
    <cellStyle name="NotYetReviewed 2 5 4 4" xfId="27506" xr:uid="{00000000-0005-0000-0000-00006E6B0000}"/>
    <cellStyle name="NotYetReviewed 2 5 4 5" xfId="27507" xr:uid="{00000000-0005-0000-0000-00006F6B0000}"/>
    <cellStyle name="NotYetReviewed 2 5 5" xfId="27508" xr:uid="{00000000-0005-0000-0000-0000706B0000}"/>
    <cellStyle name="NotYetReviewed 2 5 5 2" xfId="27509" xr:uid="{00000000-0005-0000-0000-0000716B0000}"/>
    <cellStyle name="NotYetReviewed 2 5 5 3" xfId="27510" xr:uid="{00000000-0005-0000-0000-0000726B0000}"/>
    <cellStyle name="NotYetReviewed 2 5 5 4" xfId="27511" xr:uid="{00000000-0005-0000-0000-0000736B0000}"/>
    <cellStyle name="NotYetReviewed 2 5 5 5" xfId="27512" xr:uid="{00000000-0005-0000-0000-0000746B0000}"/>
    <cellStyle name="NotYetReviewed 2 5 6" xfId="27513" xr:uid="{00000000-0005-0000-0000-0000756B0000}"/>
    <cellStyle name="NotYetReviewed 2 5 6 2" xfId="27514" xr:uid="{00000000-0005-0000-0000-0000766B0000}"/>
    <cellStyle name="NotYetReviewed 2 5 6 3" xfId="27515" xr:uid="{00000000-0005-0000-0000-0000776B0000}"/>
    <cellStyle name="NotYetReviewed 2 5 6 4" xfId="27516" xr:uid="{00000000-0005-0000-0000-0000786B0000}"/>
    <cellStyle name="NotYetReviewed 2 5 6 5" xfId="27517" xr:uid="{00000000-0005-0000-0000-0000796B0000}"/>
    <cellStyle name="NotYetReviewed 2 5 7" xfId="27518" xr:uid="{00000000-0005-0000-0000-00007A6B0000}"/>
    <cellStyle name="NotYetReviewed 2 5 8" xfId="27519" xr:uid="{00000000-0005-0000-0000-00007B6B0000}"/>
    <cellStyle name="NotYetReviewed 2 5 9" xfId="27520" xr:uid="{00000000-0005-0000-0000-00007C6B0000}"/>
    <cellStyle name="NotYetReviewed 2 6" xfId="27521" xr:uid="{00000000-0005-0000-0000-00007D6B0000}"/>
    <cellStyle name="NotYetReviewed 2 6 2" xfId="27522" xr:uid="{00000000-0005-0000-0000-00007E6B0000}"/>
    <cellStyle name="NotYetReviewed 2 6 2 2" xfId="27523" xr:uid="{00000000-0005-0000-0000-00007F6B0000}"/>
    <cellStyle name="NotYetReviewed 2 6 2 2 2" xfId="27524" xr:uid="{00000000-0005-0000-0000-0000806B0000}"/>
    <cellStyle name="NotYetReviewed 2 6 2 2 3" xfId="27525" xr:uid="{00000000-0005-0000-0000-0000816B0000}"/>
    <cellStyle name="NotYetReviewed 2 6 2 2 4" xfId="27526" xr:uid="{00000000-0005-0000-0000-0000826B0000}"/>
    <cellStyle name="NotYetReviewed 2 6 2 2 5" xfId="27527" xr:uid="{00000000-0005-0000-0000-0000836B0000}"/>
    <cellStyle name="NotYetReviewed 2 6 2 3" xfId="27528" xr:uid="{00000000-0005-0000-0000-0000846B0000}"/>
    <cellStyle name="NotYetReviewed 2 6 2 4" xfId="27529" xr:uid="{00000000-0005-0000-0000-0000856B0000}"/>
    <cellStyle name="NotYetReviewed 2 6 2 5" xfId="27530" xr:uid="{00000000-0005-0000-0000-0000866B0000}"/>
    <cellStyle name="NotYetReviewed 2 6 2 6" xfId="27531" xr:uid="{00000000-0005-0000-0000-0000876B0000}"/>
    <cellStyle name="NotYetReviewed 2 6 2 7" xfId="27532" xr:uid="{00000000-0005-0000-0000-0000886B0000}"/>
    <cellStyle name="NotYetReviewed 2 6 3" xfId="27533" xr:uid="{00000000-0005-0000-0000-0000896B0000}"/>
    <cellStyle name="NotYetReviewed 2 6 3 2" xfId="27534" xr:uid="{00000000-0005-0000-0000-00008A6B0000}"/>
    <cellStyle name="NotYetReviewed 2 6 3 2 2" xfId="27535" xr:uid="{00000000-0005-0000-0000-00008B6B0000}"/>
    <cellStyle name="NotYetReviewed 2 6 3 2 3" xfId="27536" xr:uid="{00000000-0005-0000-0000-00008C6B0000}"/>
    <cellStyle name="NotYetReviewed 2 6 3 2 4" xfId="27537" xr:uid="{00000000-0005-0000-0000-00008D6B0000}"/>
    <cellStyle name="NotYetReviewed 2 6 3 3" xfId="27538" xr:uid="{00000000-0005-0000-0000-00008E6B0000}"/>
    <cellStyle name="NotYetReviewed 2 6 3 4" xfId="27539" xr:uid="{00000000-0005-0000-0000-00008F6B0000}"/>
    <cellStyle name="NotYetReviewed 2 6 3 5" xfId="27540" xr:uid="{00000000-0005-0000-0000-0000906B0000}"/>
    <cellStyle name="NotYetReviewed 2 6 4" xfId="27541" xr:uid="{00000000-0005-0000-0000-0000916B0000}"/>
    <cellStyle name="NotYetReviewed 2 6 4 2" xfId="27542" xr:uid="{00000000-0005-0000-0000-0000926B0000}"/>
    <cellStyle name="NotYetReviewed 2 6 4 3" xfId="27543" xr:uid="{00000000-0005-0000-0000-0000936B0000}"/>
    <cellStyle name="NotYetReviewed 2 6 4 4" xfId="27544" xr:uid="{00000000-0005-0000-0000-0000946B0000}"/>
    <cellStyle name="NotYetReviewed 2 6 4 5" xfId="27545" xr:uid="{00000000-0005-0000-0000-0000956B0000}"/>
    <cellStyle name="NotYetReviewed 2 6 5" xfId="27546" xr:uid="{00000000-0005-0000-0000-0000966B0000}"/>
    <cellStyle name="NotYetReviewed 2 6 5 2" xfId="27547" xr:uid="{00000000-0005-0000-0000-0000976B0000}"/>
    <cellStyle name="NotYetReviewed 2 6 5 3" xfId="27548" xr:uid="{00000000-0005-0000-0000-0000986B0000}"/>
    <cellStyle name="NotYetReviewed 2 6 5 4" xfId="27549" xr:uid="{00000000-0005-0000-0000-0000996B0000}"/>
    <cellStyle name="NotYetReviewed 2 6 5 5" xfId="27550" xr:uid="{00000000-0005-0000-0000-00009A6B0000}"/>
    <cellStyle name="NotYetReviewed 2 6 6" xfId="27551" xr:uid="{00000000-0005-0000-0000-00009B6B0000}"/>
    <cellStyle name="NotYetReviewed 2 6 7" xfId="27552" xr:uid="{00000000-0005-0000-0000-00009C6B0000}"/>
    <cellStyle name="NotYetReviewed 2 6 8" xfId="27553" xr:uid="{00000000-0005-0000-0000-00009D6B0000}"/>
    <cellStyle name="NotYetReviewed 2 7" xfId="27554" xr:uid="{00000000-0005-0000-0000-00009E6B0000}"/>
    <cellStyle name="NotYetReviewed 2 7 2" xfId="27555" xr:uid="{00000000-0005-0000-0000-00009F6B0000}"/>
    <cellStyle name="NotYetReviewed 2 7 2 2" xfId="27556" xr:uid="{00000000-0005-0000-0000-0000A06B0000}"/>
    <cellStyle name="NotYetReviewed 2 7 2 2 2" xfId="27557" xr:uid="{00000000-0005-0000-0000-0000A16B0000}"/>
    <cellStyle name="NotYetReviewed 2 7 2 2 3" xfId="27558" xr:uid="{00000000-0005-0000-0000-0000A26B0000}"/>
    <cellStyle name="NotYetReviewed 2 7 2 2 4" xfId="27559" xr:uid="{00000000-0005-0000-0000-0000A36B0000}"/>
    <cellStyle name="NotYetReviewed 2 7 2 2 5" xfId="27560" xr:uid="{00000000-0005-0000-0000-0000A46B0000}"/>
    <cellStyle name="NotYetReviewed 2 7 2 3" xfId="27561" xr:uid="{00000000-0005-0000-0000-0000A56B0000}"/>
    <cellStyle name="NotYetReviewed 2 7 2 4" xfId="27562" xr:uid="{00000000-0005-0000-0000-0000A66B0000}"/>
    <cellStyle name="NotYetReviewed 2 7 2 5" xfId="27563" xr:uid="{00000000-0005-0000-0000-0000A76B0000}"/>
    <cellStyle name="NotYetReviewed 2 7 2 6" xfId="27564" xr:uid="{00000000-0005-0000-0000-0000A86B0000}"/>
    <cellStyle name="NotYetReviewed 2 7 2 7" xfId="27565" xr:uid="{00000000-0005-0000-0000-0000A96B0000}"/>
    <cellStyle name="NotYetReviewed 2 7 3" xfId="27566" xr:uid="{00000000-0005-0000-0000-0000AA6B0000}"/>
    <cellStyle name="NotYetReviewed 2 7 3 2" xfId="27567" xr:uid="{00000000-0005-0000-0000-0000AB6B0000}"/>
    <cellStyle name="NotYetReviewed 2 7 3 3" xfId="27568" xr:uid="{00000000-0005-0000-0000-0000AC6B0000}"/>
    <cellStyle name="NotYetReviewed 2 7 3 4" xfId="27569" xr:uid="{00000000-0005-0000-0000-0000AD6B0000}"/>
    <cellStyle name="NotYetReviewed 2 7 3 5" xfId="27570" xr:uid="{00000000-0005-0000-0000-0000AE6B0000}"/>
    <cellStyle name="NotYetReviewed 2 7 4" xfId="27571" xr:uid="{00000000-0005-0000-0000-0000AF6B0000}"/>
    <cellStyle name="NotYetReviewed 2 7 5" xfId="27572" xr:uid="{00000000-0005-0000-0000-0000B06B0000}"/>
    <cellStyle name="NotYetReviewed 2 7 6" xfId="27573" xr:uid="{00000000-0005-0000-0000-0000B16B0000}"/>
    <cellStyle name="NotYetReviewed 2 7 7" xfId="27574" xr:uid="{00000000-0005-0000-0000-0000B26B0000}"/>
    <cellStyle name="NotYetReviewed 2 7 8" xfId="27575" xr:uid="{00000000-0005-0000-0000-0000B36B0000}"/>
    <cellStyle name="NotYetReviewed 2 8" xfId="27576" xr:uid="{00000000-0005-0000-0000-0000B46B0000}"/>
    <cellStyle name="NotYetReviewed 2 8 2" xfId="27577" xr:uid="{00000000-0005-0000-0000-0000B56B0000}"/>
    <cellStyle name="NotYetReviewed 2 8 2 2" xfId="27578" xr:uid="{00000000-0005-0000-0000-0000B66B0000}"/>
    <cellStyle name="NotYetReviewed 2 8 2 3" xfId="27579" xr:uid="{00000000-0005-0000-0000-0000B76B0000}"/>
    <cellStyle name="NotYetReviewed 2 8 2 4" xfId="27580" xr:uid="{00000000-0005-0000-0000-0000B86B0000}"/>
    <cellStyle name="NotYetReviewed 2 8 2 5" xfId="27581" xr:uid="{00000000-0005-0000-0000-0000B96B0000}"/>
    <cellStyle name="NotYetReviewed 2 8 3" xfId="27582" xr:uid="{00000000-0005-0000-0000-0000BA6B0000}"/>
    <cellStyle name="NotYetReviewed 2 8 4" xfId="27583" xr:uid="{00000000-0005-0000-0000-0000BB6B0000}"/>
    <cellStyle name="NotYetReviewed 2 8 5" xfId="27584" xr:uid="{00000000-0005-0000-0000-0000BC6B0000}"/>
    <cellStyle name="NotYetReviewed 2 8 6" xfId="27585" xr:uid="{00000000-0005-0000-0000-0000BD6B0000}"/>
    <cellStyle name="NotYetReviewed 2 8 7" xfId="27586" xr:uid="{00000000-0005-0000-0000-0000BE6B0000}"/>
    <cellStyle name="NotYetReviewed 2 9" xfId="27587" xr:uid="{00000000-0005-0000-0000-0000BF6B0000}"/>
    <cellStyle name="NotYetReviewed 2 9 2" xfId="27588" xr:uid="{00000000-0005-0000-0000-0000C06B0000}"/>
    <cellStyle name="NotYetReviewed 2 9 2 2" xfId="27589" xr:uid="{00000000-0005-0000-0000-0000C16B0000}"/>
    <cellStyle name="NotYetReviewed 2 9 2 3" xfId="27590" xr:uid="{00000000-0005-0000-0000-0000C26B0000}"/>
    <cellStyle name="NotYetReviewed 2 9 2 4" xfId="27591" xr:uid="{00000000-0005-0000-0000-0000C36B0000}"/>
    <cellStyle name="NotYetReviewed 2 9 3" xfId="27592" xr:uid="{00000000-0005-0000-0000-0000C46B0000}"/>
    <cellStyle name="NotYetReviewed 2 9 4" xfId="27593" xr:uid="{00000000-0005-0000-0000-0000C56B0000}"/>
    <cellStyle name="NotYetReviewed 2 9 5" xfId="27594" xr:uid="{00000000-0005-0000-0000-0000C66B0000}"/>
    <cellStyle name="NotYetReviewed 3" xfId="27595" xr:uid="{00000000-0005-0000-0000-0000C76B0000}"/>
    <cellStyle name="NotYetReviewed 3 2" xfId="27596" xr:uid="{00000000-0005-0000-0000-0000C86B0000}"/>
    <cellStyle name="NotYetReviewed 3 2 2" xfId="27597" xr:uid="{00000000-0005-0000-0000-0000C96B0000}"/>
    <cellStyle name="NotYetReviewed 3 2 2 2" xfId="27598" xr:uid="{00000000-0005-0000-0000-0000CA6B0000}"/>
    <cellStyle name="NotYetReviewed 3 2 2 3" xfId="27599" xr:uid="{00000000-0005-0000-0000-0000CB6B0000}"/>
    <cellStyle name="NotYetReviewed 3 2 2 4" xfId="27600" xr:uid="{00000000-0005-0000-0000-0000CC6B0000}"/>
    <cellStyle name="NotYetReviewed 3 2 2 5" xfId="27601" xr:uid="{00000000-0005-0000-0000-0000CD6B0000}"/>
    <cellStyle name="NotYetReviewed 3 2 3" xfId="27602" xr:uid="{00000000-0005-0000-0000-0000CE6B0000}"/>
    <cellStyle name="NotYetReviewed 3 2 4" xfId="27603" xr:uid="{00000000-0005-0000-0000-0000CF6B0000}"/>
    <cellStyle name="NotYetReviewed 3 2 5" xfId="27604" xr:uid="{00000000-0005-0000-0000-0000D06B0000}"/>
    <cellStyle name="NotYetReviewed 3 2 6" xfId="27605" xr:uid="{00000000-0005-0000-0000-0000D16B0000}"/>
    <cellStyle name="NotYetReviewed 3 2 7" xfId="27606" xr:uid="{00000000-0005-0000-0000-0000D26B0000}"/>
    <cellStyle name="NotYetReviewed 3 3" xfId="27607" xr:uid="{00000000-0005-0000-0000-0000D36B0000}"/>
    <cellStyle name="NotYetReviewed 3 3 2" xfId="27608" xr:uid="{00000000-0005-0000-0000-0000D46B0000}"/>
    <cellStyle name="NotYetReviewed 3 3 2 2" xfId="27609" xr:uid="{00000000-0005-0000-0000-0000D56B0000}"/>
    <cellStyle name="NotYetReviewed 3 3 2 3" xfId="27610" xr:uid="{00000000-0005-0000-0000-0000D66B0000}"/>
    <cellStyle name="NotYetReviewed 3 3 2 4" xfId="27611" xr:uid="{00000000-0005-0000-0000-0000D76B0000}"/>
    <cellStyle name="NotYetReviewed 3 3 3" xfId="27612" xr:uid="{00000000-0005-0000-0000-0000D86B0000}"/>
    <cellStyle name="NotYetReviewed 3 3 4" xfId="27613" xr:uid="{00000000-0005-0000-0000-0000D96B0000}"/>
    <cellStyle name="NotYetReviewed 3 3 5" xfId="27614" xr:uid="{00000000-0005-0000-0000-0000DA6B0000}"/>
    <cellStyle name="NotYetReviewed 3 4" xfId="27615" xr:uid="{00000000-0005-0000-0000-0000DB6B0000}"/>
    <cellStyle name="NotYetReviewed 3 4 2" xfId="27616" xr:uid="{00000000-0005-0000-0000-0000DC6B0000}"/>
    <cellStyle name="NotYetReviewed 3 4 3" xfId="27617" xr:uid="{00000000-0005-0000-0000-0000DD6B0000}"/>
    <cellStyle name="NotYetReviewed 3 4 4" xfId="27618" xr:uid="{00000000-0005-0000-0000-0000DE6B0000}"/>
    <cellStyle name="NotYetReviewed 3 4 5" xfId="27619" xr:uid="{00000000-0005-0000-0000-0000DF6B0000}"/>
    <cellStyle name="NotYetReviewed 3 5" xfId="27620" xr:uid="{00000000-0005-0000-0000-0000E06B0000}"/>
    <cellStyle name="NotYetReviewed 3 5 2" xfId="27621" xr:uid="{00000000-0005-0000-0000-0000E16B0000}"/>
    <cellStyle name="NotYetReviewed 3 5 3" xfId="27622" xr:uid="{00000000-0005-0000-0000-0000E26B0000}"/>
    <cellStyle name="NotYetReviewed 3 5 4" xfId="27623" xr:uid="{00000000-0005-0000-0000-0000E36B0000}"/>
    <cellStyle name="NotYetReviewed 3 5 5" xfId="27624" xr:uid="{00000000-0005-0000-0000-0000E46B0000}"/>
    <cellStyle name="NotYetReviewed 3 6" xfId="27625" xr:uid="{00000000-0005-0000-0000-0000E56B0000}"/>
    <cellStyle name="NotYetReviewed 3 7" xfId="27626" xr:uid="{00000000-0005-0000-0000-0000E66B0000}"/>
    <cellStyle name="NotYetReviewed 3 8" xfId="27627" xr:uid="{00000000-0005-0000-0000-0000E76B0000}"/>
    <cellStyle name="NotYetReviewed 4" xfId="27628" xr:uid="{00000000-0005-0000-0000-0000E86B0000}"/>
    <cellStyle name="NotYetReviewed 4 2" xfId="27629" xr:uid="{00000000-0005-0000-0000-0000E96B0000}"/>
    <cellStyle name="NotYetReviewed 4 2 2" xfId="27630" xr:uid="{00000000-0005-0000-0000-0000EA6B0000}"/>
    <cellStyle name="NotYetReviewed 4 2 3" xfId="27631" xr:uid="{00000000-0005-0000-0000-0000EB6B0000}"/>
    <cellStyle name="NotYetReviewed 4 2 4" xfId="27632" xr:uid="{00000000-0005-0000-0000-0000EC6B0000}"/>
    <cellStyle name="NotYetReviewed 4 2 5" xfId="27633" xr:uid="{00000000-0005-0000-0000-0000ED6B0000}"/>
    <cellStyle name="NotYetReviewed 4 3" xfId="27634" xr:uid="{00000000-0005-0000-0000-0000EE6B0000}"/>
    <cellStyle name="NotYetReviewed 4 4" xfId="27635" xr:uid="{00000000-0005-0000-0000-0000EF6B0000}"/>
    <cellStyle name="NotYetReviewed 4 5" xfId="27636" xr:uid="{00000000-0005-0000-0000-0000F06B0000}"/>
    <cellStyle name="NotYetReviewed 4 6" xfId="27637" xr:uid="{00000000-0005-0000-0000-0000F16B0000}"/>
    <cellStyle name="NotYetReviewed 4 7" xfId="27638" xr:uid="{00000000-0005-0000-0000-0000F26B0000}"/>
    <cellStyle name="NotYetReviewed 5" xfId="27639" xr:uid="{00000000-0005-0000-0000-0000F36B0000}"/>
    <cellStyle name="NotYetReviewed 5 2" xfId="27640" xr:uid="{00000000-0005-0000-0000-0000F46B0000}"/>
    <cellStyle name="NotYetReviewed 5 3" xfId="27641" xr:uid="{00000000-0005-0000-0000-0000F56B0000}"/>
    <cellStyle name="NotYetReviewed 5 4" xfId="27642" xr:uid="{00000000-0005-0000-0000-0000F66B0000}"/>
    <cellStyle name="NotYetReviewed 5 5" xfId="27643" xr:uid="{00000000-0005-0000-0000-0000F76B0000}"/>
    <cellStyle name="NotYetReviewed 6" xfId="27644" xr:uid="{00000000-0005-0000-0000-0000F86B0000}"/>
    <cellStyle name="NotYetReviewed 7" xfId="27645" xr:uid="{00000000-0005-0000-0000-0000F96B0000}"/>
    <cellStyle name="NotYetReviewed 8" xfId="27646" xr:uid="{00000000-0005-0000-0000-0000FA6B0000}"/>
    <cellStyle name="NotYetReviewed 9" xfId="27647" xr:uid="{00000000-0005-0000-0000-0000FB6B0000}"/>
    <cellStyle name="Output 2" xfId="27648" xr:uid="{00000000-0005-0000-0000-0000FC6B0000}"/>
    <cellStyle name="Output 2 2" xfId="27649" xr:uid="{00000000-0005-0000-0000-0000FD6B0000}"/>
    <cellStyle name="Output 2 2 2" xfId="27650" xr:uid="{00000000-0005-0000-0000-0000FE6B0000}"/>
    <cellStyle name="Output 2 2 2 2" xfId="27651" xr:uid="{00000000-0005-0000-0000-0000FF6B0000}"/>
    <cellStyle name="Output 2 2 2 2 2" xfId="27652" xr:uid="{00000000-0005-0000-0000-0000006C0000}"/>
    <cellStyle name="Output 2 2 2 2 2 10" xfId="27653" xr:uid="{00000000-0005-0000-0000-0000016C0000}"/>
    <cellStyle name="Output 2 2 2 2 2 10 2" xfId="27654" xr:uid="{00000000-0005-0000-0000-0000026C0000}"/>
    <cellStyle name="Output 2 2 2 2 2 10 3" xfId="27655" xr:uid="{00000000-0005-0000-0000-0000036C0000}"/>
    <cellStyle name="Output 2 2 2 2 2 10 4" xfId="27656" xr:uid="{00000000-0005-0000-0000-0000046C0000}"/>
    <cellStyle name="Output 2 2 2 2 2 11" xfId="27657" xr:uid="{00000000-0005-0000-0000-0000056C0000}"/>
    <cellStyle name="Output 2 2 2 2 2 11 2" xfId="27658" xr:uid="{00000000-0005-0000-0000-0000066C0000}"/>
    <cellStyle name="Output 2 2 2 2 2 11 3" xfId="27659" xr:uid="{00000000-0005-0000-0000-0000076C0000}"/>
    <cellStyle name="Output 2 2 2 2 2 11 4" xfId="27660" xr:uid="{00000000-0005-0000-0000-0000086C0000}"/>
    <cellStyle name="Output 2 2 2 2 2 12" xfId="27661" xr:uid="{00000000-0005-0000-0000-0000096C0000}"/>
    <cellStyle name="Output 2 2 2 2 2 13" xfId="27662" xr:uid="{00000000-0005-0000-0000-00000A6C0000}"/>
    <cellStyle name="Output 2 2 2 2 2 14" xfId="27663" xr:uid="{00000000-0005-0000-0000-00000B6C0000}"/>
    <cellStyle name="Output 2 2 2 2 2 2" xfId="27664" xr:uid="{00000000-0005-0000-0000-00000C6C0000}"/>
    <cellStyle name="Output 2 2 2 2 2 2 2" xfId="27665" xr:uid="{00000000-0005-0000-0000-00000D6C0000}"/>
    <cellStyle name="Output 2 2 2 2 2 2 2 2" xfId="27666" xr:uid="{00000000-0005-0000-0000-00000E6C0000}"/>
    <cellStyle name="Output 2 2 2 2 2 2 2 2 2" xfId="27667" xr:uid="{00000000-0005-0000-0000-00000F6C0000}"/>
    <cellStyle name="Output 2 2 2 2 2 2 2 2 2 2" xfId="27668" xr:uid="{00000000-0005-0000-0000-0000106C0000}"/>
    <cellStyle name="Output 2 2 2 2 2 2 2 2 2 3" xfId="27669" xr:uid="{00000000-0005-0000-0000-0000116C0000}"/>
    <cellStyle name="Output 2 2 2 2 2 2 2 2 2 4" xfId="27670" xr:uid="{00000000-0005-0000-0000-0000126C0000}"/>
    <cellStyle name="Output 2 2 2 2 2 2 2 2 3" xfId="27671" xr:uid="{00000000-0005-0000-0000-0000136C0000}"/>
    <cellStyle name="Output 2 2 2 2 2 2 2 2 4" xfId="27672" xr:uid="{00000000-0005-0000-0000-0000146C0000}"/>
    <cellStyle name="Output 2 2 2 2 2 2 2 2 5" xfId="27673" xr:uid="{00000000-0005-0000-0000-0000156C0000}"/>
    <cellStyle name="Output 2 2 2 2 2 2 2 2 6" xfId="27674" xr:uid="{00000000-0005-0000-0000-0000166C0000}"/>
    <cellStyle name="Output 2 2 2 2 2 2 2 3" xfId="27675" xr:uid="{00000000-0005-0000-0000-0000176C0000}"/>
    <cellStyle name="Output 2 2 2 2 2 2 2 3 2" xfId="27676" xr:uid="{00000000-0005-0000-0000-0000186C0000}"/>
    <cellStyle name="Output 2 2 2 2 2 2 2 3 3" xfId="27677" xr:uid="{00000000-0005-0000-0000-0000196C0000}"/>
    <cellStyle name="Output 2 2 2 2 2 2 2 3 4" xfId="27678" xr:uid="{00000000-0005-0000-0000-00001A6C0000}"/>
    <cellStyle name="Output 2 2 2 2 2 2 2 4" xfId="27679" xr:uid="{00000000-0005-0000-0000-00001B6C0000}"/>
    <cellStyle name="Output 2 2 2 2 2 2 2 5" xfId="27680" xr:uid="{00000000-0005-0000-0000-00001C6C0000}"/>
    <cellStyle name="Output 2 2 2 2 2 2 2 6" xfId="27681" xr:uid="{00000000-0005-0000-0000-00001D6C0000}"/>
    <cellStyle name="Output 2 2 2 2 2 2 2 7" xfId="27682" xr:uid="{00000000-0005-0000-0000-00001E6C0000}"/>
    <cellStyle name="Output 2 2 2 2 2 2 3" xfId="27683" xr:uid="{00000000-0005-0000-0000-00001F6C0000}"/>
    <cellStyle name="Output 2 2 2 2 2 2 3 2" xfId="27684" xr:uid="{00000000-0005-0000-0000-0000206C0000}"/>
    <cellStyle name="Output 2 2 2 2 2 2 3 2 2" xfId="27685" xr:uid="{00000000-0005-0000-0000-0000216C0000}"/>
    <cellStyle name="Output 2 2 2 2 2 2 3 2 3" xfId="27686" xr:uid="{00000000-0005-0000-0000-0000226C0000}"/>
    <cellStyle name="Output 2 2 2 2 2 2 3 2 4" xfId="27687" xr:uid="{00000000-0005-0000-0000-0000236C0000}"/>
    <cellStyle name="Output 2 2 2 2 2 2 3 3" xfId="27688" xr:uid="{00000000-0005-0000-0000-0000246C0000}"/>
    <cellStyle name="Output 2 2 2 2 2 2 3 4" xfId="27689" xr:uid="{00000000-0005-0000-0000-0000256C0000}"/>
    <cellStyle name="Output 2 2 2 2 2 2 3 5" xfId="27690" xr:uid="{00000000-0005-0000-0000-0000266C0000}"/>
    <cellStyle name="Output 2 2 2 2 2 2 3 6" xfId="27691" xr:uid="{00000000-0005-0000-0000-0000276C0000}"/>
    <cellStyle name="Output 2 2 2 2 2 2 4" xfId="27692" xr:uid="{00000000-0005-0000-0000-0000286C0000}"/>
    <cellStyle name="Output 2 2 2 2 2 2 4 2" xfId="27693" xr:uid="{00000000-0005-0000-0000-0000296C0000}"/>
    <cellStyle name="Output 2 2 2 2 2 2 4 2 2" xfId="27694" xr:uid="{00000000-0005-0000-0000-00002A6C0000}"/>
    <cellStyle name="Output 2 2 2 2 2 2 4 2 3" xfId="27695" xr:uid="{00000000-0005-0000-0000-00002B6C0000}"/>
    <cellStyle name="Output 2 2 2 2 2 2 4 2 4" xfId="27696" xr:uid="{00000000-0005-0000-0000-00002C6C0000}"/>
    <cellStyle name="Output 2 2 2 2 2 2 4 3" xfId="27697" xr:uid="{00000000-0005-0000-0000-00002D6C0000}"/>
    <cellStyle name="Output 2 2 2 2 2 2 4 4" xfId="27698" xr:uid="{00000000-0005-0000-0000-00002E6C0000}"/>
    <cellStyle name="Output 2 2 2 2 2 2 4 5" xfId="27699" xr:uid="{00000000-0005-0000-0000-00002F6C0000}"/>
    <cellStyle name="Output 2 2 2 2 2 2 4 6" xfId="27700" xr:uid="{00000000-0005-0000-0000-0000306C0000}"/>
    <cellStyle name="Output 2 2 2 2 2 2 5" xfId="27701" xr:uid="{00000000-0005-0000-0000-0000316C0000}"/>
    <cellStyle name="Output 2 2 2 2 2 2 5 2" xfId="27702" xr:uid="{00000000-0005-0000-0000-0000326C0000}"/>
    <cellStyle name="Output 2 2 2 2 2 2 5 3" xfId="27703" xr:uid="{00000000-0005-0000-0000-0000336C0000}"/>
    <cellStyle name="Output 2 2 2 2 2 2 5 4" xfId="27704" xr:uid="{00000000-0005-0000-0000-0000346C0000}"/>
    <cellStyle name="Output 2 2 2 2 2 2 6" xfId="27705" xr:uid="{00000000-0005-0000-0000-0000356C0000}"/>
    <cellStyle name="Output 2 2 2 2 2 2 6 2" xfId="27706" xr:uid="{00000000-0005-0000-0000-0000366C0000}"/>
    <cellStyle name="Output 2 2 2 2 2 2 6 3" xfId="27707" xr:uid="{00000000-0005-0000-0000-0000376C0000}"/>
    <cellStyle name="Output 2 2 2 2 2 2 6 4" xfId="27708" xr:uid="{00000000-0005-0000-0000-0000386C0000}"/>
    <cellStyle name="Output 2 2 2 2 2 2 7" xfId="27709" xr:uid="{00000000-0005-0000-0000-0000396C0000}"/>
    <cellStyle name="Output 2 2 2 2 2 2 8" xfId="27710" xr:uid="{00000000-0005-0000-0000-00003A6C0000}"/>
    <cellStyle name="Output 2 2 2 2 2 2 9" xfId="27711" xr:uid="{00000000-0005-0000-0000-00003B6C0000}"/>
    <cellStyle name="Output 2 2 2 2 2 3" xfId="27712" xr:uid="{00000000-0005-0000-0000-00003C6C0000}"/>
    <cellStyle name="Output 2 2 2 2 2 3 2" xfId="27713" xr:uid="{00000000-0005-0000-0000-00003D6C0000}"/>
    <cellStyle name="Output 2 2 2 2 2 3 2 2" xfId="27714" xr:uid="{00000000-0005-0000-0000-00003E6C0000}"/>
    <cellStyle name="Output 2 2 2 2 2 3 2 2 2" xfId="27715" xr:uid="{00000000-0005-0000-0000-00003F6C0000}"/>
    <cellStyle name="Output 2 2 2 2 2 3 2 2 3" xfId="27716" xr:uid="{00000000-0005-0000-0000-0000406C0000}"/>
    <cellStyle name="Output 2 2 2 2 2 3 2 2 4" xfId="27717" xr:uid="{00000000-0005-0000-0000-0000416C0000}"/>
    <cellStyle name="Output 2 2 2 2 2 3 2 3" xfId="27718" xr:uid="{00000000-0005-0000-0000-0000426C0000}"/>
    <cellStyle name="Output 2 2 2 2 2 3 2 4" xfId="27719" xr:uid="{00000000-0005-0000-0000-0000436C0000}"/>
    <cellStyle name="Output 2 2 2 2 2 3 2 5" xfId="27720" xr:uid="{00000000-0005-0000-0000-0000446C0000}"/>
    <cellStyle name="Output 2 2 2 2 2 3 2 6" xfId="27721" xr:uid="{00000000-0005-0000-0000-0000456C0000}"/>
    <cellStyle name="Output 2 2 2 2 2 3 3" xfId="27722" xr:uid="{00000000-0005-0000-0000-0000466C0000}"/>
    <cellStyle name="Output 2 2 2 2 2 3 3 2" xfId="27723" xr:uid="{00000000-0005-0000-0000-0000476C0000}"/>
    <cellStyle name="Output 2 2 2 2 2 3 3 2 2" xfId="27724" xr:uid="{00000000-0005-0000-0000-0000486C0000}"/>
    <cellStyle name="Output 2 2 2 2 2 3 3 2 3" xfId="27725" xr:uid="{00000000-0005-0000-0000-0000496C0000}"/>
    <cellStyle name="Output 2 2 2 2 2 3 3 2 4" xfId="27726" xr:uid="{00000000-0005-0000-0000-00004A6C0000}"/>
    <cellStyle name="Output 2 2 2 2 2 3 3 3" xfId="27727" xr:uid="{00000000-0005-0000-0000-00004B6C0000}"/>
    <cellStyle name="Output 2 2 2 2 2 3 3 4" xfId="27728" xr:uid="{00000000-0005-0000-0000-00004C6C0000}"/>
    <cellStyle name="Output 2 2 2 2 2 3 3 5" xfId="27729" xr:uid="{00000000-0005-0000-0000-00004D6C0000}"/>
    <cellStyle name="Output 2 2 2 2 2 3 3 6" xfId="27730" xr:uid="{00000000-0005-0000-0000-00004E6C0000}"/>
    <cellStyle name="Output 2 2 2 2 2 3 4" xfId="27731" xr:uid="{00000000-0005-0000-0000-00004F6C0000}"/>
    <cellStyle name="Output 2 2 2 2 2 3 4 2" xfId="27732" xr:uid="{00000000-0005-0000-0000-0000506C0000}"/>
    <cellStyle name="Output 2 2 2 2 2 3 4 2 2" xfId="27733" xr:uid="{00000000-0005-0000-0000-0000516C0000}"/>
    <cellStyle name="Output 2 2 2 2 2 3 4 2 3" xfId="27734" xr:uid="{00000000-0005-0000-0000-0000526C0000}"/>
    <cellStyle name="Output 2 2 2 2 2 3 4 2 4" xfId="27735" xr:uid="{00000000-0005-0000-0000-0000536C0000}"/>
    <cellStyle name="Output 2 2 2 2 2 3 4 3" xfId="27736" xr:uid="{00000000-0005-0000-0000-0000546C0000}"/>
    <cellStyle name="Output 2 2 2 2 2 3 4 4" xfId="27737" xr:uid="{00000000-0005-0000-0000-0000556C0000}"/>
    <cellStyle name="Output 2 2 2 2 2 3 4 5" xfId="27738" xr:uid="{00000000-0005-0000-0000-0000566C0000}"/>
    <cellStyle name="Output 2 2 2 2 2 3 4 6" xfId="27739" xr:uid="{00000000-0005-0000-0000-0000576C0000}"/>
    <cellStyle name="Output 2 2 2 2 2 3 5" xfId="27740" xr:uid="{00000000-0005-0000-0000-0000586C0000}"/>
    <cellStyle name="Output 2 2 2 2 2 3 5 2" xfId="27741" xr:uid="{00000000-0005-0000-0000-0000596C0000}"/>
    <cellStyle name="Output 2 2 2 2 2 3 5 3" xfId="27742" xr:uid="{00000000-0005-0000-0000-00005A6C0000}"/>
    <cellStyle name="Output 2 2 2 2 2 3 5 4" xfId="27743" xr:uid="{00000000-0005-0000-0000-00005B6C0000}"/>
    <cellStyle name="Output 2 2 2 2 2 3 6" xfId="27744" xr:uid="{00000000-0005-0000-0000-00005C6C0000}"/>
    <cellStyle name="Output 2 2 2 2 2 3 6 2" xfId="27745" xr:uid="{00000000-0005-0000-0000-00005D6C0000}"/>
    <cellStyle name="Output 2 2 2 2 2 3 6 3" xfId="27746" xr:uid="{00000000-0005-0000-0000-00005E6C0000}"/>
    <cellStyle name="Output 2 2 2 2 2 3 6 4" xfId="27747" xr:uid="{00000000-0005-0000-0000-00005F6C0000}"/>
    <cellStyle name="Output 2 2 2 2 2 3 7" xfId="27748" xr:uid="{00000000-0005-0000-0000-0000606C0000}"/>
    <cellStyle name="Output 2 2 2 2 2 3 8" xfId="27749" xr:uid="{00000000-0005-0000-0000-0000616C0000}"/>
    <cellStyle name="Output 2 2 2 2 2 3 9" xfId="27750" xr:uid="{00000000-0005-0000-0000-0000626C0000}"/>
    <cellStyle name="Output 2 2 2 2 2 4" xfId="27751" xr:uid="{00000000-0005-0000-0000-0000636C0000}"/>
    <cellStyle name="Output 2 2 2 2 2 4 2" xfId="27752" xr:uid="{00000000-0005-0000-0000-0000646C0000}"/>
    <cellStyle name="Output 2 2 2 2 2 4 2 2" xfId="27753" xr:uid="{00000000-0005-0000-0000-0000656C0000}"/>
    <cellStyle name="Output 2 2 2 2 2 4 2 2 2" xfId="27754" xr:uid="{00000000-0005-0000-0000-0000666C0000}"/>
    <cellStyle name="Output 2 2 2 2 2 4 2 2 3" xfId="27755" xr:uid="{00000000-0005-0000-0000-0000676C0000}"/>
    <cellStyle name="Output 2 2 2 2 2 4 2 2 4" xfId="27756" xr:uid="{00000000-0005-0000-0000-0000686C0000}"/>
    <cellStyle name="Output 2 2 2 2 2 4 2 3" xfId="27757" xr:uid="{00000000-0005-0000-0000-0000696C0000}"/>
    <cellStyle name="Output 2 2 2 2 2 4 2 4" xfId="27758" xr:uid="{00000000-0005-0000-0000-00006A6C0000}"/>
    <cellStyle name="Output 2 2 2 2 2 4 2 5" xfId="27759" xr:uid="{00000000-0005-0000-0000-00006B6C0000}"/>
    <cellStyle name="Output 2 2 2 2 2 4 2 6" xfId="27760" xr:uid="{00000000-0005-0000-0000-00006C6C0000}"/>
    <cellStyle name="Output 2 2 2 2 2 4 3" xfId="27761" xr:uid="{00000000-0005-0000-0000-00006D6C0000}"/>
    <cellStyle name="Output 2 2 2 2 2 4 3 2" xfId="27762" xr:uid="{00000000-0005-0000-0000-00006E6C0000}"/>
    <cellStyle name="Output 2 2 2 2 2 4 3 2 2" xfId="27763" xr:uid="{00000000-0005-0000-0000-00006F6C0000}"/>
    <cellStyle name="Output 2 2 2 2 2 4 3 2 3" xfId="27764" xr:uid="{00000000-0005-0000-0000-0000706C0000}"/>
    <cellStyle name="Output 2 2 2 2 2 4 3 2 4" xfId="27765" xr:uid="{00000000-0005-0000-0000-0000716C0000}"/>
    <cellStyle name="Output 2 2 2 2 2 4 3 3" xfId="27766" xr:uid="{00000000-0005-0000-0000-0000726C0000}"/>
    <cellStyle name="Output 2 2 2 2 2 4 3 4" xfId="27767" xr:uid="{00000000-0005-0000-0000-0000736C0000}"/>
    <cellStyle name="Output 2 2 2 2 2 4 3 5" xfId="27768" xr:uid="{00000000-0005-0000-0000-0000746C0000}"/>
    <cellStyle name="Output 2 2 2 2 2 4 3 6" xfId="27769" xr:uid="{00000000-0005-0000-0000-0000756C0000}"/>
    <cellStyle name="Output 2 2 2 2 2 4 4" xfId="27770" xr:uid="{00000000-0005-0000-0000-0000766C0000}"/>
    <cellStyle name="Output 2 2 2 2 2 4 4 2" xfId="27771" xr:uid="{00000000-0005-0000-0000-0000776C0000}"/>
    <cellStyle name="Output 2 2 2 2 2 4 4 2 2" xfId="27772" xr:uid="{00000000-0005-0000-0000-0000786C0000}"/>
    <cellStyle name="Output 2 2 2 2 2 4 4 2 3" xfId="27773" xr:uid="{00000000-0005-0000-0000-0000796C0000}"/>
    <cellStyle name="Output 2 2 2 2 2 4 4 2 4" xfId="27774" xr:uid="{00000000-0005-0000-0000-00007A6C0000}"/>
    <cellStyle name="Output 2 2 2 2 2 4 4 3" xfId="27775" xr:uid="{00000000-0005-0000-0000-00007B6C0000}"/>
    <cellStyle name="Output 2 2 2 2 2 4 4 4" xfId="27776" xr:uid="{00000000-0005-0000-0000-00007C6C0000}"/>
    <cellStyle name="Output 2 2 2 2 2 4 4 5" xfId="27777" xr:uid="{00000000-0005-0000-0000-00007D6C0000}"/>
    <cellStyle name="Output 2 2 2 2 2 4 4 6" xfId="27778" xr:uid="{00000000-0005-0000-0000-00007E6C0000}"/>
    <cellStyle name="Output 2 2 2 2 2 4 5" xfId="27779" xr:uid="{00000000-0005-0000-0000-00007F6C0000}"/>
    <cellStyle name="Output 2 2 2 2 2 4 5 2" xfId="27780" xr:uid="{00000000-0005-0000-0000-0000806C0000}"/>
    <cellStyle name="Output 2 2 2 2 2 4 5 3" xfId="27781" xr:uid="{00000000-0005-0000-0000-0000816C0000}"/>
    <cellStyle name="Output 2 2 2 2 2 4 5 4" xfId="27782" xr:uid="{00000000-0005-0000-0000-0000826C0000}"/>
    <cellStyle name="Output 2 2 2 2 2 4 6" xfId="27783" xr:uid="{00000000-0005-0000-0000-0000836C0000}"/>
    <cellStyle name="Output 2 2 2 2 2 4 6 2" xfId="27784" xr:uid="{00000000-0005-0000-0000-0000846C0000}"/>
    <cellStyle name="Output 2 2 2 2 2 4 6 3" xfId="27785" xr:uid="{00000000-0005-0000-0000-0000856C0000}"/>
    <cellStyle name="Output 2 2 2 2 2 4 6 4" xfId="27786" xr:uid="{00000000-0005-0000-0000-0000866C0000}"/>
    <cellStyle name="Output 2 2 2 2 2 4 7" xfId="27787" xr:uid="{00000000-0005-0000-0000-0000876C0000}"/>
    <cellStyle name="Output 2 2 2 2 2 4 8" xfId="27788" xr:uid="{00000000-0005-0000-0000-0000886C0000}"/>
    <cellStyle name="Output 2 2 2 2 2 4 9" xfId="27789" xr:uid="{00000000-0005-0000-0000-0000896C0000}"/>
    <cellStyle name="Output 2 2 2 2 2 5" xfId="27790" xr:uid="{00000000-0005-0000-0000-00008A6C0000}"/>
    <cellStyle name="Output 2 2 2 2 2 5 2" xfId="27791" xr:uid="{00000000-0005-0000-0000-00008B6C0000}"/>
    <cellStyle name="Output 2 2 2 2 2 5 2 2" xfId="27792" xr:uid="{00000000-0005-0000-0000-00008C6C0000}"/>
    <cellStyle name="Output 2 2 2 2 2 5 2 2 2" xfId="27793" xr:uid="{00000000-0005-0000-0000-00008D6C0000}"/>
    <cellStyle name="Output 2 2 2 2 2 5 2 2 3" xfId="27794" xr:uid="{00000000-0005-0000-0000-00008E6C0000}"/>
    <cellStyle name="Output 2 2 2 2 2 5 2 2 4" xfId="27795" xr:uid="{00000000-0005-0000-0000-00008F6C0000}"/>
    <cellStyle name="Output 2 2 2 2 2 5 2 3" xfId="27796" xr:uid="{00000000-0005-0000-0000-0000906C0000}"/>
    <cellStyle name="Output 2 2 2 2 2 5 2 4" xfId="27797" xr:uid="{00000000-0005-0000-0000-0000916C0000}"/>
    <cellStyle name="Output 2 2 2 2 2 5 2 5" xfId="27798" xr:uid="{00000000-0005-0000-0000-0000926C0000}"/>
    <cellStyle name="Output 2 2 2 2 2 5 2 6" xfId="27799" xr:uid="{00000000-0005-0000-0000-0000936C0000}"/>
    <cellStyle name="Output 2 2 2 2 2 5 3" xfId="27800" xr:uid="{00000000-0005-0000-0000-0000946C0000}"/>
    <cellStyle name="Output 2 2 2 2 2 5 3 2" xfId="27801" xr:uid="{00000000-0005-0000-0000-0000956C0000}"/>
    <cellStyle name="Output 2 2 2 2 2 5 3 2 2" xfId="27802" xr:uid="{00000000-0005-0000-0000-0000966C0000}"/>
    <cellStyle name="Output 2 2 2 2 2 5 3 2 3" xfId="27803" xr:uid="{00000000-0005-0000-0000-0000976C0000}"/>
    <cellStyle name="Output 2 2 2 2 2 5 3 2 4" xfId="27804" xr:uid="{00000000-0005-0000-0000-0000986C0000}"/>
    <cellStyle name="Output 2 2 2 2 2 5 3 3" xfId="27805" xr:uid="{00000000-0005-0000-0000-0000996C0000}"/>
    <cellStyle name="Output 2 2 2 2 2 5 3 4" xfId="27806" xr:uid="{00000000-0005-0000-0000-00009A6C0000}"/>
    <cellStyle name="Output 2 2 2 2 2 5 3 5" xfId="27807" xr:uid="{00000000-0005-0000-0000-00009B6C0000}"/>
    <cellStyle name="Output 2 2 2 2 2 5 3 6" xfId="27808" xr:uid="{00000000-0005-0000-0000-00009C6C0000}"/>
    <cellStyle name="Output 2 2 2 2 2 5 4" xfId="27809" xr:uid="{00000000-0005-0000-0000-00009D6C0000}"/>
    <cellStyle name="Output 2 2 2 2 2 5 4 2" xfId="27810" xr:uid="{00000000-0005-0000-0000-00009E6C0000}"/>
    <cellStyle name="Output 2 2 2 2 2 5 4 3" xfId="27811" xr:uid="{00000000-0005-0000-0000-00009F6C0000}"/>
    <cellStyle name="Output 2 2 2 2 2 5 4 4" xfId="27812" xr:uid="{00000000-0005-0000-0000-0000A06C0000}"/>
    <cellStyle name="Output 2 2 2 2 2 5 5" xfId="27813" xr:uid="{00000000-0005-0000-0000-0000A16C0000}"/>
    <cellStyle name="Output 2 2 2 2 2 5 5 2" xfId="27814" xr:uid="{00000000-0005-0000-0000-0000A26C0000}"/>
    <cellStyle name="Output 2 2 2 2 2 5 5 3" xfId="27815" xr:uid="{00000000-0005-0000-0000-0000A36C0000}"/>
    <cellStyle name="Output 2 2 2 2 2 5 5 4" xfId="27816" xr:uid="{00000000-0005-0000-0000-0000A46C0000}"/>
    <cellStyle name="Output 2 2 2 2 2 5 6" xfId="27817" xr:uid="{00000000-0005-0000-0000-0000A56C0000}"/>
    <cellStyle name="Output 2 2 2 2 2 5 7" xfId="27818" xr:uid="{00000000-0005-0000-0000-0000A66C0000}"/>
    <cellStyle name="Output 2 2 2 2 2 5 8" xfId="27819" xr:uid="{00000000-0005-0000-0000-0000A76C0000}"/>
    <cellStyle name="Output 2 2 2 2 2 5 9" xfId="27820" xr:uid="{00000000-0005-0000-0000-0000A86C0000}"/>
    <cellStyle name="Output 2 2 2 2 2 6" xfId="27821" xr:uid="{00000000-0005-0000-0000-0000A96C0000}"/>
    <cellStyle name="Output 2 2 2 2 2 6 2" xfId="27822" xr:uid="{00000000-0005-0000-0000-0000AA6C0000}"/>
    <cellStyle name="Output 2 2 2 2 2 6 2 2" xfId="27823" xr:uid="{00000000-0005-0000-0000-0000AB6C0000}"/>
    <cellStyle name="Output 2 2 2 2 2 6 2 2 2" xfId="27824" xr:uid="{00000000-0005-0000-0000-0000AC6C0000}"/>
    <cellStyle name="Output 2 2 2 2 2 6 2 2 3" xfId="27825" xr:uid="{00000000-0005-0000-0000-0000AD6C0000}"/>
    <cellStyle name="Output 2 2 2 2 2 6 2 2 4" xfId="27826" xr:uid="{00000000-0005-0000-0000-0000AE6C0000}"/>
    <cellStyle name="Output 2 2 2 2 2 6 2 3" xfId="27827" xr:uid="{00000000-0005-0000-0000-0000AF6C0000}"/>
    <cellStyle name="Output 2 2 2 2 2 6 2 4" xfId="27828" xr:uid="{00000000-0005-0000-0000-0000B06C0000}"/>
    <cellStyle name="Output 2 2 2 2 2 6 2 5" xfId="27829" xr:uid="{00000000-0005-0000-0000-0000B16C0000}"/>
    <cellStyle name="Output 2 2 2 2 2 6 2 6" xfId="27830" xr:uid="{00000000-0005-0000-0000-0000B26C0000}"/>
    <cellStyle name="Output 2 2 2 2 2 6 3" xfId="27831" xr:uid="{00000000-0005-0000-0000-0000B36C0000}"/>
    <cellStyle name="Output 2 2 2 2 2 6 3 2" xfId="27832" xr:uid="{00000000-0005-0000-0000-0000B46C0000}"/>
    <cellStyle name="Output 2 2 2 2 2 6 3 2 2" xfId="27833" xr:uid="{00000000-0005-0000-0000-0000B56C0000}"/>
    <cellStyle name="Output 2 2 2 2 2 6 3 2 3" xfId="27834" xr:uid="{00000000-0005-0000-0000-0000B66C0000}"/>
    <cellStyle name="Output 2 2 2 2 2 6 3 2 4" xfId="27835" xr:uid="{00000000-0005-0000-0000-0000B76C0000}"/>
    <cellStyle name="Output 2 2 2 2 2 6 3 3" xfId="27836" xr:uid="{00000000-0005-0000-0000-0000B86C0000}"/>
    <cellStyle name="Output 2 2 2 2 2 6 3 4" xfId="27837" xr:uid="{00000000-0005-0000-0000-0000B96C0000}"/>
    <cellStyle name="Output 2 2 2 2 2 6 3 5" xfId="27838" xr:uid="{00000000-0005-0000-0000-0000BA6C0000}"/>
    <cellStyle name="Output 2 2 2 2 2 6 3 6" xfId="27839" xr:uid="{00000000-0005-0000-0000-0000BB6C0000}"/>
    <cellStyle name="Output 2 2 2 2 2 6 4" xfId="27840" xr:uid="{00000000-0005-0000-0000-0000BC6C0000}"/>
    <cellStyle name="Output 2 2 2 2 2 6 4 2" xfId="27841" xr:uid="{00000000-0005-0000-0000-0000BD6C0000}"/>
    <cellStyle name="Output 2 2 2 2 2 6 4 2 2" xfId="27842" xr:uid="{00000000-0005-0000-0000-0000BE6C0000}"/>
    <cellStyle name="Output 2 2 2 2 2 6 4 2 3" xfId="27843" xr:uid="{00000000-0005-0000-0000-0000BF6C0000}"/>
    <cellStyle name="Output 2 2 2 2 2 6 4 2 4" xfId="27844" xr:uid="{00000000-0005-0000-0000-0000C06C0000}"/>
    <cellStyle name="Output 2 2 2 2 2 6 4 3" xfId="27845" xr:uid="{00000000-0005-0000-0000-0000C16C0000}"/>
    <cellStyle name="Output 2 2 2 2 2 6 4 4" xfId="27846" xr:uid="{00000000-0005-0000-0000-0000C26C0000}"/>
    <cellStyle name="Output 2 2 2 2 2 6 4 5" xfId="27847" xr:uid="{00000000-0005-0000-0000-0000C36C0000}"/>
    <cellStyle name="Output 2 2 2 2 2 6 4 6" xfId="27848" xr:uid="{00000000-0005-0000-0000-0000C46C0000}"/>
    <cellStyle name="Output 2 2 2 2 2 6 5" xfId="27849" xr:uid="{00000000-0005-0000-0000-0000C56C0000}"/>
    <cellStyle name="Output 2 2 2 2 2 6 5 2" xfId="27850" xr:uid="{00000000-0005-0000-0000-0000C66C0000}"/>
    <cellStyle name="Output 2 2 2 2 2 6 5 3" xfId="27851" xr:uid="{00000000-0005-0000-0000-0000C76C0000}"/>
    <cellStyle name="Output 2 2 2 2 2 6 5 4" xfId="27852" xr:uid="{00000000-0005-0000-0000-0000C86C0000}"/>
    <cellStyle name="Output 2 2 2 2 2 6 6" xfId="27853" xr:uid="{00000000-0005-0000-0000-0000C96C0000}"/>
    <cellStyle name="Output 2 2 2 2 2 6 6 2" xfId="27854" xr:uid="{00000000-0005-0000-0000-0000CA6C0000}"/>
    <cellStyle name="Output 2 2 2 2 2 6 6 3" xfId="27855" xr:uid="{00000000-0005-0000-0000-0000CB6C0000}"/>
    <cellStyle name="Output 2 2 2 2 2 6 6 4" xfId="27856" xr:uid="{00000000-0005-0000-0000-0000CC6C0000}"/>
    <cellStyle name="Output 2 2 2 2 2 6 7" xfId="27857" xr:uid="{00000000-0005-0000-0000-0000CD6C0000}"/>
    <cellStyle name="Output 2 2 2 2 2 6 8" xfId="27858" xr:uid="{00000000-0005-0000-0000-0000CE6C0000}"/>
    <cellStyle name="Output 2 2 2 2 2 6 9" xfId="27859" xr:uid="{00000000-0005-0000-0000-0000CF6C0000}"/>
    <cellStyle name="Output 2 2 2 2 2 7" xfId="27860" xr:uid="{00000000-0005-0000-0000-0000D06C0000}"/>
    <cellStyle name="Output 2 2 2 2 2 7 2" xfId="27861" xr:uid="{00000000-0005-0000-0000-0000D16C0000}"/>
    <cellStyle name="Output 2 2 2 2 2 7 2 2" xfId="27862" xr:uid="{00000000-0005-0000-0000-0000D26C0000}"/>
    <cellStyle name="Output 2 2 2 2 2 7 2 2 2" xfId="27863" xr:uid="{00000000-0005-0000-0000-0000D36C0000}"/>
    <cellStyle name="Output 2 2 2 2 2 7 2 2 3" xfId="27864" xr:uid="{00000000-0005-0000-0000-0000D46C0000}"/>
    <cellStyle name="Output 2 2 2 2 2 7 2 2 4" xfId="27865" xr:uid="{00000000-0005-0000-0000-0000D56C0000}"/>
    <cellStyle name="Output 2 2 2 2 2 7 2 3" xfId="27866" xr:uid="{00000000-0005-0000-0000-0000D66C0000}"/>
    <cellStyle name="Output 2 2 2 2 2 7 2 4" xfId="27867" xr:uid="{00000000-0005-0000-0000-0000D76C0000}"/>
    <cellStyle name="Output 2 2 2 2 2 7 2 5" xfId="27868" xr:uid="{00000000-0005-0000-0000-0000D86C0000}"/>
    <cellStyle name="Output 2 2 2 2 2 7 2 6" xfId="27869" xr:uid="{00000000-0005-0000-0000-0000D96C0000}"/>
    <cellStyle name="Output 2 2 2 2 2 7 3" xfId="27870" xr:uid="{00000000-0005-0000-0000-0000DA6C0000}"/>
    <cellStyle name="Output 2 2 2 2 2 7 3 2" xfId="27871" xr:uid="{00000000-0005-0000-0000-0000DB6C0000}"/>
    <cellStyle name="Output 2 2 2 2 2 7 3 3" xfId="27872" xr:uid="{00000000-0005-0000-0000-0000DC6C0000}"/>
    <cellStyle name="Output 2 2 2 2 2 7 3 4" xfId="27873" xr:uid="{00000000-0005-0000-0000-0000DD6C0000}"/>
    <cellStyle name="Output 2 2 2 2 2 7 4" xfId="27874" xr:uid="{00000000-0005-0000-0000-0000DE6C0000}"/>
    <cellStyle name="Output 2 2 2 2 2 7 5" xfId="27875" xr:uid="{00000000-0005-0000-0000-0000DF6C0000}"/>
    <cellStyle name="Output 2 2 2 2 2 7 6" xfId="27876" xr:uid="{00000000-0005-0000-0000-0000E06C0000}"/>
    <cellStyle name="Output 2 2 2 2 2 7 7" xfId="27877" xr:uid="{00000000-0005-0000-0000-0000E16C0000}"/>
    <cellStyle name="Output 2 2 2 2 2 8" xfId="27878" xr:uid="{00000000-0005-0000-0000-0000E26C0000}"/>
    <cellStyle name="Output 2 2 2 2 2 8 2" xfId="27879" xr:uid="{00000000-0005-0000-0000-0000E36C0000}"/>
    <cellStyle name="Output 2 2 2 2 2 8 2 2" xfId="27880" xr:uid="{00000000-0005-0000-0000-0000E46C0000}"/>
    <cellStyle name="Output 2 2 2 2 2 8 2 3" xfId="27881" xr:uid="{00000000-0005-0000-0000-0000E56C0000}"/>
    <cellStyle name="Output 2 2 2 2 2 8 2 4" xfId="27882" xr:uid="{00000000-0005-0000-0000-0000E66C0000}"/>
    <cellStyle name="Output 2 2 2 2 2 8 3" xfId="27883" xr:uid="{00000000-0005-0000-0000-0000E76C0000}"/>
    <cellStyle name="Output 2 2 2 2 2 8 4" xfId="27884" xr:uid="{00000000-0005-0000-0000-0000E86C0000}"/>
    <cellStyle name="Output 2 2 2 2 2 8 5" xfId="27885" xr:uid="{00000000-0005-0000-0000-0000E96C0000}"/>
    <cellStyle name="Output 2 2 2 2 2 8 6" xfId="27886" xr:uid="{00000000-0005-0000-0000-0000EA6C0000}"/>
    <cellStyle name="Output 2 2 2 2 2 9" xfId="27887" xr:uid="{00000000-0005-0000-0000-0000EB6C0000}"/>
    <cellStyle name="Output 2 2 2 2 2 9 2" xfId="27888" xr:uid="{00000000-0005-0000-0000-0000EC6C0000}"/>
    <cellStyle name="Output 2 2 2 2 2 9 2 2" xfId="27889" xr:uid="{00000000-0005-0000-0000-0000ED6C0000}"/>
    <cellStyle name="Output 2 2 2 2 2 9 2 3" xfId="27890" xr:uid="{00000000-0005-0000-0000-0000EE6C0000}"/>
    <cellStyle name="Output 2 2 2 2 2 9 2 4" xfId="27891" xr:uid="{00000000-0005-0000-0000-0000EF6C0000}"/>
    <cellStyle name="Output 2 2 2 2 2 9 3" xfId="27892" xr:uid="{00000000-0005-0000-0000-0000F06C0000}"/>
    <cellStyle name="Output 2 2 2 2 2 9 4" xfId="27893" xr:uid="{00000000-0005-0000-0000-0000F16C0000}"/>
    <cellStyle name="Output 2 2 2 2 2 9 5" xfId="27894" xr:uid="{00000000-0005-0000-0000-0000F26C0000}"/>
    <cellStyle name="Output 2 2 2 2 2 9 6" xfId="27895" xr:uid="{00000000-0005-0000-0000-0000F36C0000}"/>
    <cellStyle name="Output 2 2 2 2 3" xfId="27896" xr:uid="{00000000-0005-0000-0000-0000F46C0000}"/>
    <cellStyle name="Output 2 2 2 2 3 2" xfId="27897" xr:uid="{00000000-0005-0000-0000-0000F56C0000}"/>
    <cellStyle name="Output 2 2 2 2 3 2 2" xfId="27898" xr:uid="{00000000-0005-0000-0000-0000F66C0000}"/>
    <cellStyle name="Output 2 2 2 2 3 2 3" xfId="27899" xr:uid="{00000000-0005-0000-0000-0000F76C0000}"/>
    <cellStyle name="Output 2 2 2 2 3 2 4" xfId="27900" xr:uid="{00000000-0005-0000-0000-0000F86C0000}"/>
    <cellStyle name="Output 2 2 2 2 3 3" xfId="27901" xr:uid="{00000000-0005-0000-0000-0000F96C0000}"/>
    <cellStyle name="Output 2 2 2 2 3 4" xfId="27902" xr:uid="{00000000-0005-0000-0000-0000FA6C0000}"/>
    <cellStyle name="Output 2 2 2 2 3 5" xfId="27903" xr:uid="{00000000-0005-0000-0000-0000FB6C0000}"/>
    <cellStyle name="Output 2 2 2 2 3 6" xfId="27904" xr:uid="{00000000-0005-0000-0000-0000FC6C0000}"/>
    <cellStyle name="Output 2 2 2 2 4" xfId="27905" xr:uid="{00000000-0005-0000-0000-0000FD6C0000}"/>
    <cellStyle name="Output 2 2 2 2 4 2" xfId="27906" xr:uid="{00000000-0005-0000-0000-0000FE6C0000}"/>
    <cellStyle name="Output 2 2 2 2 4 3" xfId="27907" xr:uid="{00000000-0005-0000-0000-0000FF6C0000}"/>
    <cellStyle name="Output 2 2 2 2 4 4" xfId="27908" xr:uid="{00000000-0005-0000-0000-0000006D0000}"/>
    <cellStyle name="Output 2 2 2 2 5" xfId="27909" xr:uid="{00000000-0005-0000-0000-0000016D0000}"/>
    <cellStyle name="Output 2 2 2 2 6" xfId="27910" xr:uid="{00000000-0005-0000-0000-0000026D0000}"/>
    <cellStyle name="Output 2 2 2 3" xfId="27911" xr:uid="{00000000-0005-0000-0000-0000036D0000}"/>
    <cellStyle name="Output 2 2 2 3 10" xfId="27912" xr:uid="{00000000-0005-0000-0000-0000046D0000}"/>
    <cellStyle name="Output 2 2 2 3 10 2" xfId="27913" xr:uid="{00000000-0005-0000-0000-0000056D0000}"/>
    <cellStyle name="Output 2 2 2 3 10 3" xfId="27914" xr:uid="{00000000-0005-0000-0000-0000066D0000}"/>
    <cellStyle name="Output 2 2 2 3 10 4" xfId="27915" xr:uid="{00000000-0005-0000-0000-0000076D0000}"/>
    <cellStyle name="Output 2 2 2 3 11" xfId="27916" xr:uid="{00000000-0005-0000-0000-0000086D0000}"/>
    <cellStyle name="Output 2 2 2 3 11 2" xfId="27917" xr:uid="{00000000-0005-0000-0000-0000096D0000}"/>
    <cellStyle name="Output 2 2 2 3 11 3" xfId="27918" xr:uid="{00000000-0005-0000-0000-00000A6D0000}"/>
    <cellStyle name="Output 2 2 2 3 11 4" xfId="27919" xr:uid="{00000000-0005-0000-0000-00000B6D0000}"/>
    <cellStyle name="Output 2 2 2 3 12" xfId="27920" xr:uid="{00000000-0005-0000-0000-00000C6D0000}"/>
    <cellStyle name="Output 2 2 2 3 13" xfId="27921" xr:uid="{00000000-0005-0000-0000-00000D6D0000}"/>
    <cellStyle name="Output 2 2 2 3 14" xfId="27922" xr:uid="{00000000-0005-0000-0000-00000E6D0000}"/>
    <cellStyle name="Output 2 2 2 3 2" xfId="27923" xr:uid="{00000000-0005-0000-0000-00000F6D0000}"/>
    <cellStyle name="Output 2 2 2 3 2 2" xfId="27924" xr:uid="{00000000-0005-0000-0000-0000106D0000}"/>
    <cellStyle name="Output 2 2 2 3 2 2 2" xfId="27925" xr:uid="{00000000-0005-0000-0000-0000116D0000}"/>
    <cellStyle name="Output 2 2 2 3 2 2 2 2" xfId="27926" xr:uid="{00000000-0005-0000-0000-0000126D0000}"/>
    <cellStyle name="Output 2 2 2 3 2 2 2 2 2" xfId="27927" xr:uid="{00000000-0005-0000-0000-0000136D0000}"/>
    <cellStyle name="Output 2 2 2 3 2 2 2 2 3" xfId="27928" xr:uid="{00000000-0005-0000-0000-0000146D0000}"/>
    <cellStyle name="Output 2 2 2 3 2 2 2 2 4" xfId="27929" xr:uid="{00000000-0005-0000-0000-0000156D0000}"/>
    <cellStyle name="Output 2 2 2 3 2 2 2 3" xfId="27930" xr:uid="{00000000-0005-0000-0000-0000166D0000}"/>
    <cellStyle name="Output 2 2 2 3 2 2 2 4" xfId="27931" xr:uid="{00000000-0005-0000-0000-0000176D0000}"/>
    <cellStyle name="Output 2 2 2 3 2 2 2 5" xfId="27932" xr:uid="{00000000-0005-0000-0000-0000186D0000}"/>
    <cellStyle name="Output 2 2 2 3 2 2 2 6" xfId="27933" xr:uid="{00000000-0005-0000-0000-0000196D0000}"/>
    <cellStyle name="Output 2 2 2 3 2 2 3" xfId="27934" xr:uid="{00000000-0005-0000-0000-00001A6D0000}"/>
    <cellStyle name="Output 2 2 2 3 2 2 3 2" xfId="27935" xr:uid="{00000000-0005-0000-0000-00001B6D0000}"/>
    <cellStyle name="Output 2 2 2 3 2 2 3 3" xfId="27936" xr:uid="{00000000-0005-0000-0000-00001C6D0000}"/>
    <cellStyle name="Output 2 2 2 3 2 2 3 4" xfId="27937" xr:uid="{00000000-0005-0000-0000-00001D6D0000}"/>
    <cellStyle name="Output 2 2 2 3 2 2 4" xfId="27938" xr:uid="{00000000-0005-0000-0000-00001E6D0000}"/>
    <cellStyle name="Output 2 2 2 3 2 2 5" xfId="27939" xr:uid="{00000000-0005-0000-0000-00001F6D0000}"/>
    <cellStyle name="Output 2 2 2 3 2 2 6" xfId="27940" xr:uid="{00000000-0005-0000-0000-0000206D0000}"/>
    <cellStyle name="Output 2 2 2 3 2 2 7" xfId="27941" xr:uid="{00000000-0005-0000-0000-0000216D0000}"/>
    <cellStyle name="Output 2 2 2 3 2 3" xfId="27942" xr:uid="{00000000-0005-0000-0000-0000226D0000}"/>
    <cellStyle name="Output 2 2 2 3 2 3 2" xfId="27943" xr:uid="{00000000-0005-0000-0000-0000236D0000}"/>
    <cellStyle name="Output 2 2 2 3 2 3 2 2" xfId="27944" xr:uid="{00000000-0005-0000-0000-0000246D0000}"/>
    <cellStyle name="Output 2 2 2 3 2 3 2 3" xfId="27945" xr:uid="{00000000-0005-0000-0000-0000256D0000}"/>
    <cellStyle name="Output 2 2 2 3 2 3 2 4" xfId="27946" xr:uid="{00000000-0005-0000-0000-0000266D0000}"/>
    <cellStyle name="Output 2 2 2 3 2 3 3" xfId="27947" xr:uid="{00000000-0005-0000-0000-0000276D0000}"/>
    <cellStyle name="Output 2 2 2 3 2 3 4" xfId="27948" xr:uid="{00000000-0005-0000-0000-0000286D0000}"/>
    <cellStyle name="Output 2 2 2 3 2 3 5" xfId="27949" xr:uid="{00000000-0005-0000-0000-0000296D0000}"/>
    <cellStyle name="Output 2 2 2 3 2 3 6" xfId="27950" xr:uid="{00000000-0005-0000-0000-00002A6D0000}"/>
    <cellStyle name="Output 2 2 2 3 2 4" xfId="27951" xr:uid="{00000000-0005-0000-0000-00002B6D0000}"/>
    <cellStyle name="Output 2 2 2 3 2 4 2" xfId="27952" xr:uid="{00000000-0005-0000-0000-00002C6D0000}"/>
    <cellStyle name="Output 2 2 2 3 2 4 2 2" xfId="27953" xr:uid="{00000000-0005-0000-0000-00002D6D0000}"/>
    <cellStyle name="Output 2 2 2 3 2 4 2 3" xfId="27954" xr:uid="{00000000-0005-0000-0000-00002E6D0000}"/>
    <cellStyle name="Output 2 2 2 3 2 4 2 4" xfId="27955" xr:uid="{00000000-0005-0000-0000-00002F6D0000}"/>
    <cellStyle name="Output 2 2 2 3 2 4 3" xfId="27956" xr:uid="{00000000-0005-0000-0000-0000306D0000}"/>
    <cellStyle name="Output 2 2 2 3 2 4 4" xfId="27957" xr:uid="{00000000-0005-0000-0000-0000316D0000}"/>
    <cellStyle name="Output 2 2 2 3 2 4 5" xfId="27958" xr:uid="{00000000-0005-0000-0000-0000326D0000}"/>
    <cellStyle name="Output 2 2 2 3 2 4 6" xfId="27959" xr:uid="{00000000-0005-0000-0000-0000336D0000}"/>
    <cellStyle name="Output 2 2 2 3 2 5" xfId="27960" xr:uid="{00000000-0005-0000-0000-0000346D0000}"/>
    <cellStyle name="Output 2 2 2 3 2 5 2" xfId="27961" xr:uid="{00000000-0005-0000-0000-0000356D0000}"/>
    <cellStyle name="Output 2 2 2 3 2 5 3" xfId="27962" xr:uid="{00000000-0005-0000-0000-0000366D0000}"/>
    <cellStyle name="Output 2 2 2 3 2 5 4" xfId="27963" xr:uid="{00000000-0005-0000-0000-0000376D0000}"/>
    <cellStyle name="Output 2 2 2 3 2 6" xfId="27964" xr:uid="{00000000-0005-0000-0000-0000386D0000}"/>
    <cellStyle name="Output 2 2 2 3 2 6 2" xfId="27965" xr:uid="{00000000-0005-0000-0000-0000396D0000}"/>
    <cellStyle name="Output 2 2 2 3 2 6 3" xfId="27966" xr:uid="{00000000-0005-0000-0000-00003A6D0000}"/>
    <cellStyle name="Output 2 2 2 3 2 6 4" xfId="27967" xr:uid="{00000000-0005-0000-0000-00003B6D0000}"/>
    <cellStyle name="Output 2 2 2 3 2 7" xfId="27968" xr:uid="{00000000-0005-0000-0000-00003C6D0000}"/>
    <cellStyle name="Output 2 2 2 3 2 8" xfId="27969" xr:uid="{00000000-0005-0000-0000-00003D6D0000}"/>
    <cellStyle name="Output 2 2 2 3 2 9" xfId="27970" xr:uid="{00000000-0005-0000-0000-00003E6D0000}"/>
    <cellStyle name="Output 2 2 2 3 3" xfId="27971" xr:uid="{00000000-0005-0000-0000-00003F6D0000}"/>
    <cellStyle name="Output 2 2 2 3 3 2" xfId="27972" xr:uid="{00000000-0005-0000-0000-0000406D0000}"/>
    <cellStyle name="Output 2 2 2 3 3 2 2" xfId="27973" xr:uid="{00000000-0005-0000-0000-0000416D0000}"/>
    <cellStyle name="Output 2 2 2 3 3 2 2 2" xfId="27974" xr:uid="{00000000-0005-0000-0000-0000426D0000}"/>
    <cellStyle name="Output 2 2 2 3 3 2 2 3" xfId="27975" xr:uid="{00000000-0005-0000-0000-0000436D0000}"/>
    <cellStyle name="Output 2 2 2 3 3 2 2 4" xfId="27976" xr:uid="{00000000-0005-0000-0000-0000446D0000}"/>
    <cellStyle name="Output 2 2 2 3 3 2 3" xfId="27977" xr:uid="{00000000-0005-0000-0000-0000456D0000}"/>
    <cellStyle name="Output 2 2 2 3 3 2 4" xfId="27978" xr:uid="{00000000-0005-0000-0000-0000466D0000}"/>
    <cellStyle name="Output 2 2 2 3 3 2 5" xfId="27979" xr:uid="{00000000-0005-0000-0000-0000476D0000}"/>
    <cellStyle name="Output 2 2 2 3 3 2 6" xfId="27980" xr:uid="{00000000-0005-0000-0000-0000486D0000}"/>
    <cellStyle name="Output 2 2 2 3 3 3" xfId="27981" xr:uid="{00000000-0005-0000-0000-0000496D0000}"/>
    <cellStyle name="Output 2 2 2 3 3 3 2" xfId="27982" xr:uid="{00000000-0005-0000-0000-00004A6D0000}"/>
    <cellStyle name="Output 2 2 2 3 3 3 2 2" xfId="27983" xr:uid="{00000000-0005-0000-0000-00004B6D0000}"/>
    <cellStyle name="Output 2 2 2 3 3 3 2 3" xfId="27984" xr:uid="{00000000-0005-0000-0000-00004C6D0000}"/>
    <cellStyle name="Output 2 2 2 3 3 3 2 4" xfId="27985" xr:uid="{00000000-0005-0000-0000-00004D6D0000}"/>
    <cellStyle name="Output 2 2 2 3 3 3 3" xfId="27986" xr:uid="{00000000-0005-0000-0000-00004E6D0000}"/>
    <cellStyle name="Output 2 2 2 3 3 3 4" xfId="27987" xr:uid="{00000000-0005-0000-0000-00004F6D0000}"/>
    <cellStyle name="Output 2 2 2 3 3 3 5" xfId="27988" xr:uid="{00000000-0005-0000-0000-0000506D0000}"/>
    <cellStyle name="Output 2 2 2 3 3 3 6" xfId="27989" xr:uid="{00000000-0005-0000-0000-0000516D0000}"/>
    <cellStyle name="Output 2 2 2 3 3 4" xfId="27990" xr:uid="{00000000-0005-0000-0000-0000526D0000}"/>
    <cellStyle name="Output 2 2 2 3 3 4 2" xfId="27991" xr:uid="{00000000-0005-0000-0000-0000536D0000}"/>
    <cellStyle name="Output 2 2 2 3 3 4 2 2" xfId="27992" xr:uid="{00000000-0005-0000-0000-0000546D0000}"/>
    <cellStyle name="Output 2 2 2 3 3 4 2 3" xfId="27993" xr:uid="{00000000-0005-0000-0000-0000556D0000}"/>
    <cellStyle name="Output 2 2 2 3 3 4 2 4" xfId="27994" xr:uid="{00000000-0005-0000-0000-0000566D0000}"/>
    <cellStyle name="Output 2 2 2 3 3 4 3" xfId="27995" xr:uid="{00000000-0005-0000-0000-0000576D0000}"/>
    <cellStyle name="Output 2 2 2 3 3 4 4" xfId="27996" xr:uid="{00000000-0005-0000-0000-0000586D0000}"/>
    <cellStyle name="Output 2 2 2 3 3 4 5" xfId="27997" xr:uid="{00000000-0005-0000-0000-0000596D0000}"/>
    <cellStyle name="Output 2 2 2 3 3 4 6" xfId="27998" xr:uid="{00000000-0005-0000-0000-00005A6D0000}"/>
    <cellStyle name="Output 2 2 2 3 3 5" xfId="27999" xr:uid="{00000000-0005-0000-0000-00005B6D0000}"/>
    <cellStyle name="Output 2 2 2 3 3 5 2" xfId="28000" xr:uid="{00000000-0005-0000-0000-00005C6D0000}"/>
    <cellStyle name="Output 2 2 2 3 3 5 3" xfId="28001" xr:uid="{00000000-0005-0000-0000-00005D6D0000}"/>
    <cellStyle name="Output 2 2 2 3 3 5 4" xfId="28002" xr:uid="{00000000-0005-0000-0000-00005E6D0000}"/>
    <cellStyle name="Output 2 2 2 3 3 6" xfId="28003" xr:uid="{00000000-0005-0000-0000-00005F6D0000}"/>
    <cellStyle name="Output 2 2 2 3 3 6 2" xfId="28004" xr:uid="{00000000-0005-0000-0000-0000606D0000}"/>
    <cellStyle name="Output 2 2 2 3 3 6 3" xfId="28005" xr:uid="{00000000-0005-0000-0000-0000616D0000}"/>
    <cellStyle name="Output 2 2 2 3 3 6 4" xfId="28006" xr:uid="{00000000-0005-0000-0000-0000626D0000}"/>
    <cellStyle name="Output 2 2 2 3 3 7" xfId="28007" xr:uid="{00000000-0005-0000-0000-0000636D0000}"/>
    <cellStyle name="Output 2 2 2 3 3 8" xfId="28008" xr:uid="{00000000-0005-0000-0000-0000646D0000}"/>
    <cellStyle name="Output 2 2 2 3 3 9" xfId="28009" xr:uid="{00000000-0005-0000-0000-0000656D0000}"/>
    <cellStyle name="Output 2 2 2 3 4" xfId="28010" xr:uid="{00000000-0005-0000-0000-0000666D0000}"/>
    <cellStyle name="Output 2 2 2 3 4 2" xfId="28011" xr:uid="{00000000-0005-0000-0000-0000676D0000}"/>
    <cellStyle name="Output 2 2 2 3 4 2 2" xfId="28012" xr:uid="{00000000-0005-0000-0000-0000686D0000}"/>
    <cellStyle name="Output 2 2 2 3 4 2 2 2" xfId="28013" xr:uid="{00000000-0005-0000-0000-0000696D0000}"/>
    <cellStyle name="Output 2 2 2 3 4 2 2 3" xfId="28014" xr:uid="{00000000-0005-0000-0000-00006A6D0000}"/>
    <cellStyle name="Output 2 2 2 3 4 2 2 4" xfId="28015" xr:uid="{00000000-0005-0000-0000-00006B6D0000}"/>
    <cellStyle name="Output 2 2 2 3 4 2 3" xfId="28016" xr:uid="{00000000-0005-0000-0000-00006C6D0000}"/>
    <cellStyle name="Output 2 2 2 3 4 2 4" xfId="28017" xr:uid="{00000000-0005-0000-0000-00006D6D0000}"/>
    <cellStyle name="Output 2 2 2 3 4 2 5" xfId="28018" xr:uid="{00000000-0005-0000-0000-00006E6D0000}"/>
    <cellStyle name="Output 2 2 2 3 4 2 6" xfId="28019" xr:uid="{00000000-0005-0000-0000-00006F6D0000}"/>
    <cellStyle name="Output 2 2 2 3 4 3" xfId="28020" xr:uid="{00000000-0005-0000-0000-0000706D0000}"/>
    <cellStyle name="Output 2 2 2 3 4 3 2" xfId="28021" xr:uid="{00000000-0005-0000-0000-0000716D0000}"/>
    <cellStyle name="Output 2 2 2 3 4 3 2 2" xfId="28022" xr:uid="{00000000-0005-0000-0000-0000726D0000}"/>
    <cellStyle name="Output 2 2 2 3 4 3 2 3" xfId="28023" xr:uid="{00000000-0005-0000-0000-0000736D0000}"/>
    <cellStyle name="Output 2 2 2 3 4 3 2 4" xfId="28024" xr:uid="{00000000-0005-0000-0000-0000746D0000}"/>
    <cellStyle name="Output 2 2 2 3 4 3 3" xfId="28025" xr:uid="{00000000-0005-0000-0000-0000756D0000}"/>
    <cellStyle name="Output 2 2 2 3 4 3 4" xfId="28026" xr:uid="{00000000-0005-0000-0000-0000766D0000}"/>
    <cellStyle name="Output 2 2 2 3 4 3 5" xfId="28027" xr:uid="{00000000-0005-0000-0000-0000776D0000}"/>
    <cellStyle name="Output 2 2 2 3 4 3 6" xfId="28028" xr:uid="{00000000-0005-0000-0000-0000786D0000}"/>
    <cellStyle name="Output 2 2 2 3 4 4" xfId="28029" xr:uid="{00000000-0005-0000-0000-0000796D0000}"/>
    <cellStyle name="Output 2 2 2 3 4 4 2" xfId="28030" xr:uid="{00000000-0005-0000-0000-00007A6D0000}"/>
    <cellStyle name="Output 2 2 2 3 4 4 2 2" xfId="28031" xr:uid="{00000000-0005-0000-0000-00007B6D0000}"/>
    <cellStyle name="Output 2 2 2 3 4 4 2 3" xfId="28032" xr:uid="{00000000-0005-0000-0000-00007C6D0000}"/>
    <cellStyle name="Output 2 2 2 3 4 4 2 4" xfId="28033" xr:uid="{00000000-0005-0000-0000-00007D6D0000}"/>
    <cellStyle name="Output 2 2 2 3 4 4 3" xfId="28034" xr:uid="{00000000-0005-0000-0000-00007E6D0000}"/>
    <cellStyle name="Output 2 2 2 3 4 4 4" xfId="28035" xr:uid="{00000000-0005-0000-0000-00007F6D0000}"/>
    <cellStyle name="Output 2 2 2 3 4 4 5" xfId="28036" xr:uid="{00000000-0005-0000-0000-0000806D0000}"/>
    <cellStyle name="Output 2 2 2 3 4 4 6" xfId="28037" xr:uid="{00000000-0005-0000-0000-0000816D0000}"/>
    <cellStyle name="Output 2 2 2 3 4 5" xfId="28038" xr:uid="{00000000-0005-0000-0000-0000826D0000}"/>
    <cellStyle name="Output 2 2 2 3 4 5 2" xfId="28039" xr:uid="{00000000-0005-0000-0000-0000836D0000}"/>
    <cellStyle name="Output 2 2 2 3 4 5 3" xfId="28040" xr:uid="{00000000-0005-0000-0000-0000846D0000}"/>
    <cellStyle name="Output 2 2 2 3 4 5 4" xfId="28041" xr:uid="{00000000-0005-0000-0000-0000856D0000}"/>
    <cellStyle name="Output 2 2 2 3 4 6" xfId="28042" xr:uid="{00000000-0005-0000-0000-0000866D0000}"/>
    <cellStyle name="Output 2 2 2 3 4 6 2" xfId="28043" xr:uid="{00000000-0005-0000-0000-0000876D0000}"/>
    <cellStyle name="Output 2 2 2 3 4 6 3" xfId="28044" xr:uid="{00000000-0005-0000-0000-0000886D0000}"/>
    <cellStyle name="Output 2 2 2 3 4 6 4" xfId="28045" xr:uid="{00000000-0005-0000-0000-0000896D0000}"/>
    <cellStyle name="Output 2 2 2 3 4 7" xfId="28046" xr:uid="{00000000-0005-0000-0000-00008A6D0000}"/>
    <cellStyle name="Output 2 2 2 3 4 8" xfId="28047" xr:uid="{00000000-0005-0000-0000-00008B6D0000}"/>
    <cellStyle name="Output 2 2 2 3 4 9" xfId="28048" xr:uid="{00000000-0005-0000-0000-00008C6D0000}"/>
    <cellStyle name="Output 2 2 2 3 5" xfId="28049" xr:uid="{00000000-0005-0000-0000-00008D6D0000}"/>
    <cellStyle name="Output 2 2 2 3 5 2" xfId="28050" xr:uid="{00000000-0005-0000-0000-00008E6D0000}"/>
    <cellStyle name="Output 2 2 2 3 5 2 2" xfId="28051" xr:uid="{00000000-0005-0000-0000-00008F6D0000}"/>
    <cellStyle name="Output 2 2 2 3 5 2 2 2" xfId="28052" xr:uid="{00000000-0005-0000-0000-0000906D0000}"/>
    <cellStyle name="Output 2 2 2 3 5 2 2 3" xfId="28053" xr:uid="{00000000-0005-0000-0000-0000916D0000}"/>
    <cellStyle name="Output 2 2 2 3 5 2 2 4" xfId="28054" xr:uid="{00000000-0005-0000-0000-0000926D0000}"/>
    <cellStyle name="Output 2 2 2 3 5 2 3" xfId="28055" xr:uid="{00000000-0005-0000-0000-0000936D0000}"/>
    <cellStyle name="Output 2 2 2 3 5 2 4" xfId="28056" xr:uid="{00000000-0005-0000-0000-0000946D0000}"/>
    <cellStyle name="Output 2 2 2 3 5 2 5" xfId="28057" xr:uid="{00000000-0005-0000-0000-0000956D0000}"/>
    <cellStyle name="Output 2 2 2 3 5 2 6" xfId="28058" xr:uid="{00000000-0005-0000-0000-0000966D0000}"/>
    <cellStyle name="Output 2 2 2 3 5 3" xfId="28059" xr:uid="{00000000-0005-0000-0000-0000976D0000}"/>
    <cellStyle name="Output 2 2 2 3 5 3 2" xfId="28060" xr:uid="{00000000-0005-0000-0000-0000986D0000}"/>
    <cellStyle name="Output 2 2 2 3 5 3 2 2" xfId="28061" xr:uid="{00000000-0005-0000-0000-0000996D0000}"/>
    <cellStyle name="Output 2 2 2 3 5 3 2 3" xfId="28062" xr:uid="{00000000-0005-0000-0000-00009A6D0000}"/>
    <cellStyle name="Output 2 2 2 3 5 3 2 4" xfId="28063" xr:uid="{00000000-0005-0000-0000-00009B6D0000}"/>
    <cellStyle name="Output 2 2 2 3 5 3 3" xfId="28064" xr:uid="{00000000-0005-0000-0000-00009C6D0000}"/>
    <cellStyle name="Output 2 2 2 3 5 3 4" xfId="28065" xr:uid="{00000000-0005-0000-0000-00009D6D0000}"/>
    <cellStyle name="Output 2 2 2 3 5 3 5" xfId="28066" xr:uid="{00000000-0005-0000-0000-00009E6D0000}"/>
    <cellStyle name="Output 2 2 2 3 5 3 6" xfId="28067" xr:uid="{00000000-0005-0000-0000-00009F6D0000}"/>
    <cellStyle name="Output 2 2 2 3 5 4" xfId="28068" xr:uid="{00000000-0005-0000-0000-0000A06D0000}"/>
    <cellStyle name="Output 2 2 2 3 5 4 2" xfId="28069" xr:uid="{00000000-0005-0000-0000-0000A16D0000}"/>
    <cellStyle name="Output 2 2 2 3 5 4 3" xfId="28070" xr:uid="{00000000-0005-0000-0000-0000A26D0000}"/>
    <cellStyle name="Output 2 2 2 3 5 4 4" xfId="28071" xr:uid="{00000000-0005-0000-0000-0000A36D0000}"/>
    <cellStyle name="Output 2 2 2 3 5 5" xfId="28072" xr:uid="{00000000-0005-0000-0000-0000A46D0000}"/>
    <cellStyle name="Output 2 2 2 3 5 5 2" xfId="28073" xr:uid="{00000000-0005-0000-0000-0000A56D0000}"/>
    <cellStyle name="Output 2 2 2 3 5 5 3" xfId="28074" xr:uid="{00000000-0005-0000-0000-0000A66D0000}"/>
    <cellStyle name="Output 2 2 2 3 5 5 4" xfId="28075" xr:uid="{00000000-0005-0000-0000-0000A76D0000}"/>
    <cellStyle name="Output 2 2 2 3 5 6" xfId="28076" xr:uid="{00000000-0005-0000-0000-0000A86D0000}"/>
    <cellStyle name="Output 2 2 2 3 5 7" xfId="28077" xr:uid="{00000000-0005-0000-0000-0000A96D0000}"/>
    <cellStyle name="Output 2 2 2 3 5 8" xfId="28078" xr:uid="{00000000-0005-0000-0000-0000AA6D0000}"/>
    <cellStyle name="Output 2 2 2 3 5 9" xfId="28079" xr:uid="{00000000-0005-0000-0000-0000AB6D0000}"/>
    <cellStyle name="Output 2 2 2 3 6" xfId="28080" xr:uid="{00000000-0005-0000-0000-0000AC6D0000}"/>
    <cellStyle name="Output 2 2 2 3 6 2" xfId="28081" xr:uid="{00000000-0005-0000-0000-0000AD6D0000}"/>
    <cellStyle name="Output 2 2 2 3 6 2 2" xfId="28082" xr:uid="{00000000-0005-0000-0000-0000AE6D0000}"/>
    <cellStyle name="Output 2 2 2 3 6 2 2 2" xfId="28083" xr:uid="{00000000-0005-0000-0000-0000AF6D0000}"/>
    <cellStyle name="Output 2 2 2 3 6 2 2 3" xfId="28084" xr:uid="{00000000-0005-0000-0000-0000B06D0000}"/>
    <cellStyle name="Output 2 2 2 3 6 2 2 4" xfId="28085" xr:uid="{00000000-0005-0000-0000-0000B16D0000}"/>
    <cellStyle name="Output 2 2 2 3 6 2 3" xfId="28086" xr:uid="{00000000-0005-0000-0000-0000B26D0000}"/>
    <cellStyle name="Output 2 2 2 3 6 2 4" xfId="28087" xr:uid="{00000000-0005-0000-0000-0000B36D0000}"/>
    <cellStyle name="Output 2 2 2 3 6 2 5" xfId="28088" xr:uid="{00000000-0005-0000-0000-0000B46D0000}"/>
    <cellStyle name="Output 2 2 2 3 6 2 6" xfId="28089" xr:uid="{00000000-0005-0000-0000-0000B56D0000}"/>
    <cellStyle name="Output 2 2 2 3 6 3" xfId="28090" xr:uid="{00000000-0005-0000-0000-0000B66D0000}"/>
    <cellStyle name="Output 2 2 2 3 6 3 2" xfId="28091" xr:uid="{00000000-0005-0000-0000-0000B76D0000}"/>
    <cellStyle name="Output 2 2 2 3 6 3 2 2" xfId="28092" xr:uid="{00000000-0005-0000-0000-0000B86D0000}"/>
    <cellStyle name="Output 2 2 2 3 6 3 2 3" xfId="28093" xr:uid="{00000000-0005-0000-0000-0000B96D0000}"/>
    <cellStyle name="Output 2 2 2 3 6 3 2 4" xfId="28094" xr:uid="{00000000-0005-0000-0000-0000BA6D0000}"/>
    <cellStyle name="Output 2 2 2 3 6 3 3" xfId="28095" xr:uid="{00000000-0005-0000-0000-0000BB6D0000}"/>
    <cellStyle name="Output 2 2 2 3 6 3 4" xfId="28096" xr:uid="{00000000-0005-0000-0000-0000BC6D0000}"/>
    <cellStyle name="Output 2 2 2 3 6 3 5" xfId="28097" xr:uid="{00000000-0005-0000-0000-0000BD6D0000}"/>
    <cellStyle name="Output 2 2 2 3 6 3 6" xfId="28098" xr:uid="{00000000-0005-0000-0000-0000BE6D0000}"/>
    <cellStyle name="Output 2 2 2 3 6 4" xfId="28099" xr:uid="{00000000-0005-0000-0000-0000BF6D0000}"/>
    <cellStyle name="Output 2 2 2 3 6 4 2" xfId="28100" xr:uid="{00000000-0005-0000-0000-0000C06D0000}"/>
    <cellStyle name="Output 2 2 2 3 6 4 2 2" xfId="28101" xr:uid="{00000000-0005-0000-0000-0000C16D0000}"/>
    <cellStyle name="Output 2 2 2 3 6 4 2 3" xfId="28102" xr:uid="{00000000-0005-0000-0000-0000C26D0000}"/>
    <cellStyle name="Output 2 2 2 3 6 4 2 4" xfId="28103" xr:uid="{00000000-0005-0000-0000-0000C36D0000}"/>
    <cellStyle name="Output 2 2 2 3 6 4 3" xfId="28104" xr:uid="{00000000-0005-0000-0000-0000C46D0000}"/>
    <cellStyle name="Output 2 2 2 3 6 4 4" xfId="28105" xr:uid="{00000000-0005-0000-0000-0000C56D0000}"/>
    <cellStyle name="Output 2 2 2 3 6 4 5" xfId="28106" xr:uid="{00000000-0005-0000-0000-0000C66D0000}"/>
    <cellStyle name="Output 2 2 2 3 6 4 6" xfId="28107" xr:uid="{00000000-0005-0000-0000-0000C76D0000}"/>
    <cellStyle name="Output 2 2 2 3 6 5" xfId="28108" xr:uid="{00000000-0005-0000-0000-0000C86D0000}"/>
    <cellStyle name="Output 2 2 2 3 6 5 2" xfId="28109" xr:uid="{00000000-0005-0000-0000-0000C96D0000}"/>
    <cellStyle name="Output 2 2 2 3 6 5 3" xfId="28110" xr:uid="{00000000-0005-0000-0000-0000CA6D0000}"/>
    <cellStyle name="Output 2 2 2 3 6 5 4" xfId="28111" xr:uid="{00000000-0005-0000-0000-0000CB6D0000}"/>
    <cellStyle name="Output 2 2 2 3 6 6" xfId="28112" xr:uid="{00000000-0005-0000-0000-0000CC6D0000}"/>
    <cellStyle name="Output 2 2 2 3 6 6 2" xfId="28113" xr:uid="{00000000-0005-0000-0000-0000CD6D0000}"/>
    <cellStyle name="Output 2 2 2 3 6 6 3" xfId="28114" xr:uid="{00000000-0005-0000-0000-0000CE6D0000}"/>
    <cellStyle name="Output 2 2 2 3 6 6 4" xfId="28115" xr:uid="{00000000-0005-0000-0000-0000CF6D0000}"/>
    <cellStyle name="Output 2 2 2 3 6 7" xfId="28116" xr:uid="{00000000-0005-0000-0000-0000D06D0000}"/>
    <cellStyle name="Output 2 2 2 3 6 8" xfId="28117" xr:uid="{00000000-0005-0000-0000-0000D16D0000}"/>
    <cellStyle name="Output 2 2 2 3 6 9" xfId="28118" xr:uid="{00000000-0005-0000-0000-0000D26D0000}"/>
    <cellStyle name="Output 2 2 2 3 7" xfId="28119" xr:uid="{00000000-0005-0000-0000-0000D36D0000}"/>
    <cellStyle name="Output 2 2 2 3 7 2" xfId="28120" xr:uid="{00000000-0005-0000-0000-0000D46D0000}"/>
    <cellStyle name="Output 2 2 2 3 7 2 2" xfId="28121" xr:uid="{00000000-0005-0000-0000-0000D56D0000}"/>
    <cellStyle name="Output 2 2 2 3 7 2 2 2" xfId="28122" xr:uid="{00000000-0005-0000-0000-0000D66D0000}"/>
    <cellStyle name="Output 2 2 2 3 7 2 2 3" xfId="28123" xr:uid="{00000000-0005-0000-0000-0000D76D0000}"/>
    <cellStyle name="Output 2 2 2 3 7 2 2 4" xfId="28124" xr:uid="{00000000-0005-0000-0000-0000D86D0000}"/>
    <cellStyle name="Output 2 2 2 3 7 2 3" xfId="28125" xr:uid="{00000000-0005-0000-0000-0000D96D0000}"/>
    <cellStyle name="Output 2 2 2 3 7 2 4" xfId="28126" xr:uid="{00000000-0005-0000-0000-0000DA6D0000}"/>
    <cellStyle name="Output 2 2 2 3 7 2 5" xfId="28127" xr:uid="{00000000-0005-0000-0000-0000DB6D0000}"/>
    <cellStyle name="Output 2 2 2 3 7 2 6" xfId="28128" xr:uid="{00000000-0005-0000-0000-0000DC6D0000}"/>
    <cellStyle name="Output 2 2 2 3 7 3" xfId="28129" xr:uid="{00000000-0005-0000-0000-0000DD6D0000}"/>
    <cellStyle name="Output 2 2 2 3 7 3 2" xfId="28130" xr:uid="{00000000-0005-0000-0000-0000DE6D0000}"/>
    <cellStyle name="Output 2 2 2 3 7 3 3" xfId="28131" xr:uid="{00000000-0005-0000-0000-0000DF6D0000}"/>
    <cellStyle name="Output 2 2 2 3 7 3 4" xfId="28132" xr:uid="{00000000-0005-0000-0000-0000E06D0000}"/>
    <cellStyle name="Output 2 2 2 3 7 4" xfId="28133" xr:uid="{00000000-0005-0000-0000-0000E16D0000}"/>
    <cellStyle name="Output 2 2 2 3 7 5" xfId="28134" xr:uid="{00000000-0005-0000-0000-0000E26D0000}"/>
    <cellStyle name="Output 2 2 2 3 7 6" xfId="28135" xr:uid="{00000000-0005-0000-0000-0000E36D0000}"/>
    <cellStyle name="Output 2 2 2 3 7 7" xfId="28136" xr:uid="{00000000-0005-0000-0000-0000E46D0000}"/>
    <cellStyle name="Output 2 2 2 3 8" xfId="28137" xr:uid="{00000000-0005-0000-0000-0000E56D0000}"/>
    <cellStyle name="Output 2 2 2 3 8 2" xfId="28138" xr:uid="{00000000-0005-0000-0000-0000E66D0000}"/>
    <cellStyle name="Output 2 2 2 3 8 2 2" xfId="28139" xr:uid="{00000000-0005-0000-0000-0000E76D0000}"/>
    <cellStyle name="Output 2 2 2 3 8 2 3" xfId="28140" xr:uid="{00000000-0005-0000-0000-0000E86D0000}"/>
    <cellStyle name="Output 2 2 2 3 8 2 4" xfId="28141" xr:uid="{00000000-0005-0000-0000-0000E96D0000}"/>
    <cellStyle name="Output 2 2 2 3 8 3" xfId="28142" xr:uid="{00000000-0005-0000-0000-0000EA6D0000}"/>
    <cellStyle name="Output 2 2 2 3 8 4" xfId="28143" xr:uid="{00000000-0005-0000-0000-0000EB6D0000}"/>
    <cellStyle name="Output 2 2 2 3 8 5" xfId="28144" xr:uid="{00000000-0005-0000-0000-0000EC6D0000}"/>
    <cellStyle name="Output 2 2 2 3 8 6" xfId="28145" xr:uid="{00000000-0005-0000-0000-0000ED6D0000}"/>
    <cellStyle name="Output 2 2 2 3 9" xfId="28146" xr:uid="{00000000-0005-0000-0000-0000EE6D0000}"/>
    <cellStyle name="Output 2 2 2 3 9 2" xfId="28147" xr:uid="{00000000-0005-0000-0000-0000EF6D0000}"/>
    <cellStyle name="Output 2 2 2 3 9 2 2" xfId="28148" xr:uid="{00000000-0005-0000-0000-0000F06D0000}"/>
    <cellStyle name="Output 2 2 2 3 9 2 3" xfId="28149" xr:uid="{00000000-0005-0000-0000-0000F16D0000}"/>
    <cellStyle name="Output 2 2 2 3 9 2 4" xfId="28150" xr:uid="{00000000-0005-0000-0000-0000F26D0000}"/>
    <cellStyle name="Output 2 2 2 3 9 3" xfId="28151" xr:uid="{00000000-0005-0000-0000-0000F36D0000}"/>
    <cellStyle name="Output 2 2 2 3 9 4" xfId="28152" xr:uid="{00000000-0005-0000-0000-0000F46D0000}"/>
    <cellStyle name="Output 2 2 2 3 9 5" xfId="28153" xr:uid="{00000000-0005-0000-0000-0000F56D0000}"/>
    <cellStyle name="Output 2 2 2 3 9 6" xfId="28154" xr:uid="{00000000-0005-0000-0000-0000F66D0000}"/>
    <cellStyle name="Output 2 2 2 4" xfId="28155" xr:uid="{00000000-0005-0000-0000-0000F76D0000}"/>
    <cellStyle name="Output 2 2 2 4 2" xfId="28156" xr:uid="{00000000-0005-0000-0000-0000F86D0000}"/>
    <cellStyle name="Output 2 2 2 4 2 2" xfId="28157" xr:uid="{00000000-0005-0000-0000-0000F96D0000}"/>
    <cellStyle name="Output 2 2 2 4 2 3" xfId="28158" xr:uid="{00000000-0005-0000-0000-0000FA6D0000}"/>
    <cellStyle name="Output 2 2 2 4 2 4" xfId="28159" xr:uid="{00000000-0005-0000-0000-0000FB6D0000}"/>
    <cellStyle name="Output 2 2 2 4 3" xfId="28160" xr:uid="{00000000-0005-0000-0000-0000FC6D0000}"/>
    <cellStyle name="Output 2 2 2 4 4" xfId="28161" xr:uid="{00000000-0005-0000-0000-0000FD6D0000}"/>
    <cellStyle name="Output 2 2 2 4 5" xfId="28162" xr:uid="{00000000-0005-0000-0000-0000FE6D0000}"/>
    <cellStyle name="Output 2 2 2 4 6" xfId="28163" xr:uid="{00000000-0005-0000-0000-0000FF6D0000}"/>
    <cellStyle name="Output 2 2 2 5" xfId="28164" xr:uid="{00000000-0005-0000-0000-0000006E0000}"/>
    <cellStyle name="Output 2 2 2 5 2" xfId="28165" xr:uid="{00000000-0005-0000-0000-0000016E0000}"/>
    <cellStyle name="Output 2 2 2 5 3" xfId="28166" xr:uid="{00000000-0005-0000-0000-0000026E0000}"/>
    <cellStyle name="Output 2 2 2 5 4" xfId="28167" xr:uid="{00000000-0005-0000-0000-0000036E0000}"/>
    <cellStyle name="Output 2 2 2 6" xfId="28168" xr:uid="{00000000-0005-0000-0000-0000046E0000}"/>
    <cellStyle name="Output 2 2 2 7" xfId="28169" xr:uid="{00000000-0005-0000-0000-0000056E0000}"/>
    <cellStyle name="Output 2 2 3" xfId="28170" xr:uid="{00000000-0005-0000-0000-0000066E0000}"/>
    <cellStyle name="Output 2 2 4" xfId="28171" xr:uid="{00000000-0005-0000-0000-0000076E0000}"/>
    <cellStyle name="Output 2 2 4 10" xfId="28172" xr:uid="{00000000-0005-0000-0000-0000086E0000}"/>
    <cellStyle name="Output 2 2 4 10 2" xfId="28173" xr:uid="{00000000-0005-0000-0000-0000096E0000}"/>
    <cellStyle name="Output 2 2 4 10 3" xfId="28174" xr:uid="{00000000-0005-0000-0000-00000A6E0000}"/>
    <cellStyle name="Output 2 2 4 10 4" xfId="28175" xr:uid="{00000000-0005-0000-0000-00000B6E0000}"/>
    <cellStyle name="Output 2 2 4 11" xfId="28176" xr:uid="{00000000-0005-0000-0000-00000C6E0000}"/>
    <cellStyle name="Output 2 2 4 11 2" xfId="28177" xr:uid="{00000000-0005-0000-0000-00000D6E0000}"/>
    <cellStyle name="Output 2 2 4 11 3" xfId="28178" xr:uid="{00000000-0005-0000-0000-00000E6E0000}"/>
    <cellStyle name="Output 2 2 4 11 4" xfId="28179" xr:uid="{00000000-0005-0000-0000-00000F6E0000}"/>
    <cellStyle name="Output 2 2 4 12" xfId="28180" xr:uid="{00000000-0005-0000-0000-0000106E0000}"/>
    <cellStyle name="Output 2 2 4 13" xfId="28181" xr:uid="{00000000-0005-0000-0000-0000116E0000}"/>
    <cellStyle name="Output 2 2 4 14" xfId="28182" xr:uid="{00000000-0005-0000-0000-0000126E0000}"/>
    <cellStyle name="Output 2 2 4 2" xfId="28183" xr:uid="{00000000-0005-0000-0000-0000136E0000}"/>
    <cellStyle name="Output 2 2 4 2 2" xfId="28184" xr:uid="{00000000-0005-0000-0000-0000146E0000}"/>
    <cellStyle name="Output 2 2 4 2 2 2" xfId="28185" xr:uid="{00000000-0005-0000-0000-0000156E0000}"/>
    <cellStyle name="Output 2 2 4 2 2 2 2" xfId="28186" xr:uid="{00000000-0005-0000-0000-0000166E0000}"/>
    <cellStyle name="Output 2 2 4 2 2 2 2 2" xfId="28187" xr:uid="{00000000-0005-0000-0000-0000176E0000}"/>
    <cellStyle name="Output 2 2 4 2 2 2 2 3" xfId="28188" xr:uid="{00000000-0005-0000-0000-0000186E0000}"/>
    <cellStyle name="Output 2 2 4 2 2 2 2 4" xfId="28189" xr:uid="{00000000-0005-0000-0000-0000196E0000}"/>
    <cellStyle name="Output 2 2 4 2 2 2 3" xfId="28190" xr:uid="{00000000-0005-0000-0000-00001A6E0000}"/>
    <cellStyle name="Output 2 2 4 2 2 2 4" xfId="28191" xr:uid="{00000000-0005-0000-0000-00001B6E0000}"/>
    <cellStyle name="Output 2 2 4 2 2 2 5" xfId="28192" xr:uid="{00000000-0005-0000-0000-00001C6E0000}"/>
    <cellStyle name="Output 2 2 4 2 2 2 6" xfId="28193" xr:uid="{00000000-0005-0000-0000-00001D6E0000}"/>
    <cellStyle name="Output 2 2 4 2 2 3" xfId="28194" xr:uid="{00000000-0005-0000-0000-00001E6E0000}"/>
    <cellStyle name="Output 2 2 4 2 2 3 2" xfId="28195" xr:uid="{00000000-0005-0000-0000-00001F6E0000}"/>
    <cellStyle name="Output 2 2 4 2 2 3 3" xfId="28196" xr:uid="{00000000-0005-0000-0000-0000206E0000}"/>
    <cellStyle name="Output 2 2 4 2 2 3 4" xfId="28197" xr:uid="{00000000-0005-0000-0000-0000216E0000}"/>
    <cellStyle name="Output 2 2 4 2 2 4" xfId="28198" xr:uid="{00000000-0005-0000-0000-0000226E0000}"/>
    <cellStyle name="Output 2 2 4 2 2 5" xfId="28199" xr:uid="{00000000-0005-0000-0000-0000236E0000}"/>
    <cellStyle name="Output 2 2 4 2 2 6" xfId="28200" xr:uid="{00000000-0005-0000-0000-0000246E0000}"/>
    <cellStyle name="Output 2 2 4 2 2 7" xfId="28201" xr:uid="{00000000-0005-0000-0000-0000256E0000}"/>
    <cellStyle name="Output 2 2 4 2 3" xfId="28202" xr:uid="{00000000-0005-0000-0000-0000266E0000}"/>
    <cellStyle name="Output 2 2 4 2 3 2" xfId="28203" xr:uid="{00000000-0005-0000-0000-0000276E0000}"/>
    <cellStyle name="Output 2 2 4 2 3 2 2" xfId="28204" xr:uid="{00000000-0005-0000-0000-0000286E0000}"/>
    <cellStyle name="Output 2 2 4 2 3 2 3" xfId="28205" xr:uid="{00000000-0005-0000-0000-0000296E0000}"/>
    <cellStyle name="Output 2 2 4 2 3 2 4" xfId="28206" xr:uid="{00000000-0005-0000-0000-00002A6E0000}"/>
    <cellStyle name="Output 2 2 4 2 3 3" xfId="28207" xr:uid="{00000000-0005-0000-0000-00002B6E0000}"/>
    <cellStyle name="Output 2 2 4 2 3 4" xfId="28208" xr:uid="{00000000-0005-0000-0000-00002C6E0000}"/>
    <cellStyle name="Output 2 2 4 2 3 5" xfId="28209" xr:uid="{00000000-0005-0000-0000-00002D6E0000}"/>
    <cellStyle name="Output 2 2 4 2 3 6" xfId="28210" xr:uid="{00000000-0005-0000-0000-00002E6E0000}"/>
    <cellStyle name="Output 2 2 4 2 4" xfId="28211" xr:uid="{00000000-0005-0000-0000-00002F6E0000}"/>
    <cellStyle name="Output 2 2 4 2 4 2" xfId="28212" xr:uid="{00000000-0005-0000-0000-0000306E0000}"/>
    <cellStyle name="Output 2 2 4 2 4 2 2" xfId="28213" xr:uid="{00000000-0005-0000-0000-0000316E0000}"/>
    <cellStyle name="Output 2 2 4 2 4 2 3" xfId="28214" xr:uid="{00000000-0005-0000-0000-0000326E0000}"/>
    <cellStyle name="Output 2 2 4 2 4 2 4" xfId="28215" xr:uid="{00000000-0005-0000-0000-0000336E0000}"/>
    <cellStyle name="Output 2 2 4 2 4 3" xfId="28216" xr:uid="{00000000-0005-0000-0000-0000346E0000}"/>
    <cellStyle name="Output 2 2 4 2 4 4" xfId="28217" xr:uid="{00000000-0005-0000-0000-0000356E0000}"/>
    <cellStyle name="Output 2 2 4 2 4 5" xfId="28218" xr:uid="{00000000-0005-0000-0000-0000366E0000}"/>
    <cellStyle name="Output 2 2 4 2 4 6" xfId="28219" xr:uid="{00000000-0005-0000-0000-0000376E0000}"/>
    <cellStyle name="Output 2 2 4 2 5" xfId="28220" xr:uid="{00000000-0005-0000-0000-0000386E0000}"/>
    <cellStyle name="Output 2 2 4 2 5 2" xfId="28221" xr:uid="{00000000-0005-0000-0000-0000396E0000}"/>
    <cellStyle name="Output 2 2 4 2 5 3" xfId="28222" xr:uid="{00000000-0005-0000-0000-00003A6E0000}"/>
    <cellStyle name="Output 2 2 4 2 5 4" xfId="28223" xr:uid="{00000000-0005-0000-0000-00003B6E0000}"/>
    <cellStyle name="Output 2 2 4 2 6" xfId="28224" xr:uid="{00000000-0005-0000-0000-00003C6E0000}"/>
    <cellStyle name="Output 2 2 4 2 6 2" xfId="28225" xr:uid="{00000000-0005-0000-0000-00003D6E0000}"/>
    <cellStyle name="Output 2 2 4 2 6 3" xfId="28226" xr:uid="{00000000-0005-0000-0000-00003E6E0000}"/>
    <cellStyle name="Output 2 2 4 2 6 4" xfId="28227" xr:uid="{00000000-0005-0000-0000-00003F6E0000}"/>
    <cellStyle name="Output 2 2 4 2 7" xfId="28228" xr:uid="{00000000-0005-0000-0000-0000406E0000}"/>
    <cellStyle name="Output 2 2 4 2 8" xfId="28229" xr:uid="{00000000-0005-0000-0000-0000416E0000}"/>
    <cellStyle name="Output 2 2 4 2 9" xfId="28230" xr:uid="{00000000-0005-0000-0000-0000426E0000}"/>
    <cellStyle name="Output 2 2 4 3" xfId="28231" xr:uid="{00000000-0005-0000-0000-0000436E0000}"/>
    <cellStyle name="Output 2 2 4 3 2" xfId="28232" xr:uid="{00000000-0005-0000-0000-0000446E0000}"/>
    <cellStyle name="Output 2 2 4 3 2 2" xfId="28233" xr:uid="{00000000-0005-0000-0000-0000456E0000}"/>
    <cellStyle name="Output 2 2 4 3 2 2 2" xfId="28234" xr:uid="{00000000-0005-0000-0000-0000466E0000}"/>
    <cellStyle name="Output 2 2 4 3 2 2 3" xfId="28235" xr:uid="{00000000-0005-0000-0000-0000476E0000}"/>
    <cellStyle name="Output 2 2 4 3 2 2 4" xfId="28236" xr:uid="{00000000-0005-0000-0000-0000486E0000}"/>
    <cellStyle name="Output 2 2 4 3 2 3" xfId="28237" xr:uid="{00000000-0005-0000-0000-0000496E0000}"/>
    <cellStyle name="Output 2 2 4 3 2 4" xfId="28238" xr:uid="{00000000-0005-0000-0000-00004A6E0000}"/>
    <cellStyle name="Output 2 2 4 3 2 5" xfId="28239" xr:uid="{00000000-0005-0000-0000-00004B6E0000}"/>
    <cellStyle name="Output 2 2 4 3 2 6" xfId="28240" xr:uid="{00000000-0005-0000-0000-00004C6E0000}"/>
    <cellStyle name="Output 2 2 4 3 3" xfId="28241" xr:uid="{00000000-0005-0000-0000-00004D6E0000}"/>
    <cellStyle name="Output 2 2 4 3 3 2" xfId="28242" xr:uid="{00000000-0005-0000-0000-00004E6E0000}"/>
    <cellStyle name="Output 2 2 4 3 3 2 2" xfId="28243" xr:uid="{00000000-0005-0000-0000-00004F6E0000}"/>
    <cellStyle name="Output 2 2 4 3 3 2 3" xfId="28244" xr:uid="{00000000-0005-0000-0000-0000506E0000}"/>
    <cellStyle name="Output 2 2 4 3 3 2 4" xfId="28245" xr:uid="{00000000-0005-0000-0000-0000516E0000}"/>
    <cellStyle name="Output 2 2 4 3 3 3" xfId="28246" xr:uid="{00000000-0005-0000-0000-0000526E0000}"/>
    <cellStyle name="Output 2 2 4 3 3 4" xfId="28247" xr:uid="{00000000-0005-0000-0000-0000536E0000}"/>
    <cellStyle name="Output 2 2 4 3 3 5" xfId="28248" xr:uid="{00000000-0005-0000-0000-0000546E0000}"/>
    <cellStyle name="Output 2 2 4 3 3 6" xfId="28249" xr:uid="{00000000-0005-0000-0000-0000556E0000}"/>
    <cellStyle name="Output 2 2 4 3 4" xfId="28250" xr:uid="{00000000-0005-0000-0000-0000566E0000}"/>
    <cellStyle name="Output 2 2 4 3 4 2" xfId="28251" xr:uid="{00000000-0005-0000-0000-0000576E0000}"/>
    <cellStyle name="Output 2 2 4 3 4 2 2" xfId="28252" xr:uid="{00000000-0005-0000-0000-0000586E0000}"/>
    <cellStyle name="Output 2 2 4 3 4 2 3" xfId="28253" xr:uid="{00000000-0005-0000-0000-0000596E0000}"/>
    <cellStyle name="Output 2 2 4 3 4 2 4" xfId="28254" xr:uid="{00000000-0005-0000-0000-00005A6E0000}"/>
    <cellStyle name="Output 2 2 4 3 4 3" xfId="28255" xr:uid="{00000000-0005-0000-0000-00005B6E0000}"/>
    <cellStyle name="Output 2 2 4 3 4 4" xfId="28256" xr:uid="{00000000-0005-0000-0000-00005C6E0000}"/>
    <cellStyle name="Output 2 2 4 3 4 5" xfId="28257" xr:uid="{00000000-0005-0000-0000-00005D6E0000}"/>
    <cellStyle name="Output 2 2 4 3 4 6" xfId="28258" xr:uid="{00000000-0005-0000-0000-00005E6E0000}"/>
    <cellStyle name="Output 2 2 4 3 5" xfId="28259" xr:uid="{00000000-0005-0000-0000-00005F6E0000}"/>
    <cellStyle name="Output 2 2 4 3 5 2" xfId="28260" xr:uid="{00000000-0005-0000-0000-0000606E0000}"/>
    <cellStyle name="Output 2 2 4 3 5 3" xfId="28261" xr:uid="{00000000-0005-0000-0000-0000616E0000}"/>
    <cellStyle name="Output 2 2 4 3 5 4" xfId="28262" xr:uid="{00000000-0005-0000-0000-0000626E0000}"/>
    <cellStyle name="Output 2 2 4 3 6" xfId="28263" xr:uid="{00000000-0005-0000-0000-0000636E0000}"/>
    <cellStyle name="Output 2 2 4 3 6 2" xfId="28264" xr:uid="{00000000-0005-0000-0000-0000646E0000}"/>
    <cellStyle name="Output 2 2 4 3 6 3" xfId="28265" xr:uid="{00000000-0005-0000-0000-0000656E0000}"/>
    <cellStyle name="Output 2 2 4 3 6 4" xfId="28266" xr:uid="{00000000-0005-0000-0000-0000666E0000}"/>
    <cellStyle name="Output 2 2 4 3 7" xfId="28267" xr:uid="{00000000-0005-0000-0000-0000676E0000}"/>
    <cellStyle name="Output 2 2 4 3 8" xfId="28268" xr:uid="{00000000-0005-0000-0000-0000686E0000}"/>
    <cellStyle name="Output 2 2 4 3 9" xfId="28269" xr:uid="{00000000-0005-0000-0000-0000696E0000}"/>
    <cellStyle name="Output 2 2 4 4" xfId="28270" xr:uid="{00000000-0005-0000-0000-00006A6E0000}"/>
    <cellStyle name="Output 2 2 4 4 2" xfId="28271" xr:uid="{00000000-0005-0000-0000-00006B6E0000}"/>
    <cellStyle name="Output 2 2 4 4 2 2" xfId="28272" xr:uid="{00000000-0005-0000-0000-00006C6E0000}"/>
    <cellStyle name="Output 2 2 4 4 2 2 2" xfId="28273" xr:uid="{00000000-0005-0000-0000-00006D6E0000}"/>
    <cellStyle name="Output 2 2 4 4 2 2 3" xfId="28274" xr:uid="{00000000-0005-0000-0000-00006E6E0000}"/>
    <cellStyle name="Output 2 2 4 4 2 2 4" xfId="28275" xr:uid="{00000000-0005-0000-0000-00006F6E0000}"/>
    <cellStyle name="Output 2 2 4 4 2 3" xfId="28276" xr:uid="{00000000-0005-0000-0000-0000706E0000}"/>
    <cellStyle name="Output 2 2 4 4 2 4" xfId="28277" xr:uid="{00000000-0005-0000-0000-0000716E0000}"/>
    <cellStyle name="Output 2 2 4 4 2 5" xfId="28278" xr:uid="{00000000-0005-0000-0000-0000726E0000}"/>
    <cellStyle name="Output 2 2 4 4 2 6" xfId="28279" xr:uid="{00000000-0005-0000-0000-0000736E0000}"/>
    <cellStyle name="Output 2 2 4 4 3" xfId="28280" xr:uid="{00000000-0005-0000-0000-0000746E0000}"/>
    <cellStyle name="Output 2 2 4 4 3 2" xfId="28281" xr:uid="{00000000-0005-0000-0000-0000756E0000}"/>
    <cellStyle name="Output 2 2 4 4 3 2 2" xfId="28282" xr:uid="{00000000-0005-0000-0000-0000766E0000}"/>
    <cellStyle name="Output 2 2 4 4 3 2 3" xfId="28283" xr:uid="{00000000-0005-0000-0000-0000776E0000}"/>
    <cellStyle name="Output 2 2 4 4 3 2 4" xfId="28284" xr:uid="{00000000-0005-0000-0000-0000786E0000}"/>
    <cellStyle name="Output 2 2 4 4 3 3" xfId="28285" xr:uid="{00000000-0005-0000-0000-0000796E0000}"/>
    <cellStyle name="Output 2 2 4 4 3 4" xfId="28286" xr:uid="{00000000-0005-0000-0000-00007A6E0000}"/>
    <cellStyle name="Output 2 2 4 4 3 5" xfId="28287" xr:uid="{00000000-0005-0000-0000-00007B6E0000}"/>
    <cellStyle name="Output 2 2 4 4 3 6" xfId="28288" xr:uid="{00000000-0005-0000-0000-00007C6E0000}"/>
    <cellStyle name="Output 2 2 4 4 4" xfId="28289" xr:uid="{00000000-0005-0000-0000-00007D6E0000}"/>
    <cellStyle name="Output 2 2 4 4 4 2" xfId="28290" xr:uid="{00000000-0005-0000-0000-00007E6E0000}"/>
    <cellStyle name="Output 2 2 4 4 4 2 2" xfId="28291" xr:uid="{00000000-0005-0000-0000-00007F6E0000}"/>
    <cellStyle name="Output 2 2 4 4 4 2 3" xfId="28292" xr:uid="{00000000-0005-0000-0000-0000806E0000}"/>
    <cellStyle name="Output 2 2 4 4 4 2 4" xfId="28293" xr:uid="{00000000-0005-0000-0000-0000816E0000}"/>
    <cellStyle name="Output 2 2 4 4 4 3" xfId="28294" xr:uid="{00000000-0005-0000-0000-0000826E0000}"/>
    <cellStyle name="Output 2 2 4 4 4 4" xfId="28295" xr:uid="{00000000-0005-0000-0000-0000836E0000}"/>
    <cellStyle name="Output 2 2 4 4 4 5" xfId="28296" xr:uid="{00000000-0005-0000-0000-0000846E0000}"/>
    <cellStyle name="Output 2 2 4 4 4 6" xfId="28297" xr:uid="{00000000-0005-0000-0000-0000856E0000}"/>
    <cellStyle name="Output 2 2 4 4 5" xfId="28298" xr:uid="{00000000-0005-0000-0000-0000866E0000}"/>
    <cellStyle name="Output 2 2 4 4 5 2" xfId="28299" xr:uid="{00000000-0005-0000-0000-0000876E0000}"/>
    <cellStyle name="Output 2 2 4 4 5 3" xfId="28300" xr:uid="{00000000-0005-0000-0000-0000886E0000}"/>
    <cellStyle name="Output 2 2 4 4 5 4" xfId="28301" xr:uid="{00000000-0005-0000-0000-0000896E0000}"/>
    <cellStyle name="Output 2 2 4 4 6" xfId="28302" xr:uid="{00000000-0005-0000-0000-00008A6E0000}"/>
    <cellStyle name="Output 2 2 4 4 6 2" xfId="28303" xr:uid="{00000000-0005-0000-0000-00008B6E0000}"/>
    <cellStyle name="Output 2 2 4 4 6 3" xfId="28304" xr:uid="{00000000-0005-0000-0000-00008C6E0000}"/>
    <cellStyle name="Output 2 2 4 4 6 4" xfId="28305" xr:uid="{00000000-0005-0000-0000-00008D6E0000}"/>
    <cellStyle name="Output 2 2 4 4 7" xfId="28306" xr:uid="{00000000-0005-0000-0000-00008E6E0000}"/>
    <cellStyle name="Output 2 2 4 4 8" xfId="28307" xr:uid="{00000000-0005-0000-0000-00008F6E0000}"/>
    <cellStyle name="Output 2 2 4 4 9" xfId="28308" xr:uid="{00000000-0005-0000-0000-0000906E0000}"/>
    <cellStyle name="Output 2 2 4 5" xfId="28309" xr:uid="{00000000-0005-0000-0000-0000916E0000}"/>
    <cellStyle name="Output 2 2 4 5 2" xfId="28310" xr:uid="{00000000-0005-0000-0000-0000926E0000}"/>
    <cellStyle name="Output 2 2 4 5 2 2" xfId="28311" xr:uid="{00000000-0005-0000-0000-0000936E0000}"/>
    <cellStyle name="Output 2 2 4 5 2 2 2" xfId="28312" xr:uid="{00000000-0005-0000-0000-0000946E0000}"/>
    <cellStyle name="Output 2 2 4 5 2 2 3" xfId="28313" xr:uid="{00000000-0005-0000-0000-0000956E0000}"/>
    <cellStyle name="Output 2 2 4 5 2 2 4" xfId="28314" xr:uid="{00000000-0005-0000-0000-0000966E0000}"/>
    <cellStyle name="Output 2 2 4 5 2 3" xfId="28315" xr:uid="{00000000-0005-0000-0000-0000976E0000}"/>
    <cellStyle name="Output 2 2 4 5 2 4" xfId="28316" xr:uid="{00000000-0005-0000-0000-0000986E0000}"/>
    <cellStyle name="Output 2 2 4 5 2 5" xfId="28317" xr:uid="{00000000-0005-0000-0000-0000996E0000}"/>
    <cellStyle name="Output 2 2 4 5 2 6" xfId="28318" xr:uid="{00000000-0005-0000-0000-00009A6E0000}"/>
    <cellStyle name="Output 2 2 4 5 3" xfId="28319" xr:uid="{00000000-0005-0000-0000-00009B6E0000}"/>
    <cellStyle name="Output 2 2 4 5 3 2" xfId="28320" xr:uid="{00000000-0005-0000-0000-00009C6E0000}"/>
    <cellStyle name="Output 2 2 4 5 3 2 2" xfId="28321" xr:uid="{00000000-0005-0000-0000-00009D6E0000}"/>
    <cellStyle name="Output 2 2 4 5 3 2 3" xfId="28322" xr:uid="{00000000-0005-0000-0000-00009E6E0000}"/>
    <cellStyle name="Output 2 2 4 5 3 2 4" xfId="28323" xr:uid="{00000000-0005-0000-0000-00009F6E0000}"/>
    <cellStyle name="Output 2 2 4 5 3 3" xfId="28324" xr:uid="{00000000-0005-0000-0000-0000A06E0000}"/>
    <cellStyle name="Output 2 2 4 5 3 4" xfId="28325" xr:uid="{00000000-0005-0000-0000-0000A16E0000}"/>
    <cellStyle name="Output 2 2 4 5 3 5" xfId="28326" xr:uid="{00000000-0005-0000-0000-0000A26E0000}"/>
    <cellStyle name="Output 2 2 4 5 3 6" xfId="28327" xr:uid="{00000000-0005-0000-0000-0000A36E0000}"/>
    <cellStyle name="Output 2 2 4 5 4" xfId="28328" xr:uid="{00000000-0005-0000-0000-0000A46E0000}"/>
    <cellStyle name="Output 2 2 4 5 4 2" xfId="28329" xr:uid="{00000000-0005-0000-0000-0000A56E0000}"/>
    <cellStyle name="Output 2 2 4 5 4 3" xfId="28330" xr:uid="{00000000-0005-0000-0000-0000A66E0000}"/>
    <cellStyle name="Output 2 2 4 5 4 4" xfId="28331" xr:uid="{00000000-0005-0000-0000-0000A76E0000}"/>
    <cellStyle name="Output 2 2 4 5 5" xfId="28332" xr:uid="{00000000-0005-0000-0000-0000A86E0000}"/>
    <cellStyle name="Output 2 2 4 5 5 2" xfId="28333" xr:uid="{00000000-0005-0000-0000-0000A96E0000}"/>
    <cellStyle name="Output 2 2 4 5 5 3" xfId="28334" xr:uid="{00000000-0005-0000-0000-0000AA6E0000}"/>
    <cellStyle name="Output 2 2 4 5 5 4" xfId="28335" xr:uid="{00000000-0005-0000-0000-0000AB6E0000}"/>
    <cellStyle name="Output 2 2 4 5 6" xfId="28336" xr:uid="{00000000-0005-0000-0000-0000AC6E0000}"/>
    <cellStyle name="Output 2 2 4 5 7" xfId="28337" xr:uid="{00000000-0005-0000-0000-0000AD6E0000}"/>
    <cellStyle name="Output 2 2 4 5 8" xfId="28338" xr:uid="{00000000-0005-0000-0000-0000AE6E0000}"/>
    <cellStyle name="Output 2 2 4 5 9" xfId="28339" xr:uid="{00000000-0005-0000-0000-0000AF6E0000}"/>
    <cellStyle name="Output 2 2 4 6" xfId="28340" xr:uid="{00000000-0005-0000-0000-0000B06E0000}"/>
    <cellStyle name="Output 2 2 4 6 2" xfId="28341" xr:uid="{00000000-0005-0000-0000-0000B16E0000}"/>
    <cellStyle name="Output 2 2 4 6 2 2" xfId="28342" xr:uid="{00000000-0005-0000-0000-0000B26E0000}"/>
    <cellStyle name="Output 2 2 4 6 2 2 2" xfId="28343" xr:uid="{00000000-0005-0000-0000-0000B36E0000}"/>
    <cellStyle name="Output 2 2 4 6 2 2 3" xfId="28344" xr:uid="{00000000-0005-0000-0000-0000B46E0000}"/>
    <cellStyle name="Output 2 2 4 6 2 2 4" xfId="28345" xr:uid="{00000000-0005-0000-0000-0000B56E0000}"/>
    <cellStyle name="Output 2 2 4 6 2 3" xfId="28346" xr:uid="{00000000-0005-0000-0000-0000B66E0000}"/>
    <cellStyle name="Output 2 2 4 6 2 4" xfId="28347" xr:uid="{00000000-0005-0000-0000-0000B76E0000}"/>
    <cellStyle name="Output 2 2 4 6 2 5" xfId="28348" xr:uid="{00000000-0005-0000-0000-0000B86E0000}"/>
    <cellStyle name="Output 2 2 4 6 2 6" xfId="28349" xr:uid="{00000000-0005-0000-0000-0000B96E0000}"/>
    <cellStyle name="Output 2 2 4 6 3" xfId="28350" xr:uid="{00000000-0005-0000-0000-0000BA6E0000}"/>
    <cellStyle name="Output 2 2 4 6 3 2" xfId="28351" xr:uid="{00000000-0005-0000-0000-0000BB6E0000}"/>
    <cellStyle name="Output 2 2 4 6 3 2 2" xfId="28352" xr:uid="{00000000-0005-0000-0000-0000BC6E0000}"/>
    <cellStyle name="Output 2 2 4 6 3 2 3" xfId="28353" xr:uid="{00000000-0005-0000-0000-0000BD6E0000}"/>
    <cellStyle name="Output 2 2 4 6 3 2 4" xfId="28354" xr:uid="{00000000-0005-0000-0000-0000BE6E0000}"/>
    <cellStyle name="Output 2 2 4 6 3 3" xfId="28355" xr:uid="{00000000-0005-0000-0000-0000BF6E0000}"/>
    <cellStyle name="Output 2 2 4 6 3 4" xfId="28356" xr:uid="{00000000-0005-0000-0000-0000C06E0000}"/>
    <cellStyle name="Output 2 2 4 6 3 5" xfId="28357" xr:uid="{00000000-0005-0000-0000-0000C16E0000}"/>
    <cellStyle name="Output 2 2 4 6 3 6" xfId="28358" xr:uid="{00000000-0005-0000-0000-0000C26E0000}"/>
    <cellStyle name="Output 2 2 4 6 4" xfId="28359" xr:uid="{00000000-0005-0000-0000-0000C36E0000}"/>
    <cellStyle name="Output 2 2 4 6 4 2" xfId="28360" xr:uid="{00000000-0005-0000-0000-0000C46E0000}"/>
    <cellStyle name="Output 2 2 4 6 4 2 2" xfId="28361" xr:uid="{00000000-0005-0000-0000-0000C56E0000}"/>
    <cellStyle name="Output 2 2 4 6 4 2 3" xfId="28362" xr:uid="{00000000-0005-0000-0000-0000C66E0000}"/>
    <cellStyle name="Output 2 2 4 6 4 2 4" xfId="28363" xr:uid="{00000000-0005-0000-0000-0000C76E0000}"/>
    <cellStyle name="Output 2 2 4 6 4 3" xfId="28364" xr:uid="{00000000-0005-0000-0000-0000C86E0000}"/>
    <cellStyle name="Output 2 2 4 6 4 4" xfId="28365" xr:uid="{00000000-0005-0000-0000-0000C96E0000}"/>
    <cellStyle name="Output 2 2 4 6 4 5" xfId="28366" xr:uid="{00000000-0005-0000-0000-0000CA6E0000}"/>
    <cellStyle name="Output 2 2 4 6 4 6" xfId="28367" xr:uid="{00000000-0005-0000-0000-0000CB6E0000}"/>
    <cellStyle name="Output 2 2 4 6 5" xfId="28368" xr:uid="{00000000-0005-0000-0000-0000CC6E0000}"/>
    <cellStyle name="Output 2 2 4 6 5 2" xfId="28369" xr:uid="{00000000-0005-0000-0000-0000CD6E0000}"/>
    <cellStyle name="Output 2 2 4 6 5 3" xfId="28370" xr:uid="{00000000-0005-0000-0000-0000CE6E0000}"/>
    <cellStyle name="Output 2 2 4 6 5 4" xfId="28371" xr:uid="{00000000-0005-0000-0000-0000CF6E0000}"/>
    <cellStyle name="Output 2 2 4 6 6" xfId="28372" xr:uid="{00000000-0005-0000-0000-0000D06E0000}"/>
    <cellStyle name="Output 2 2 4 6 6 2" xfId="28373" xr:uid="{00000000-0005-0000-0000-0000D16E0000}"/>
    <cellStyle name="Output 2 2 4 6 6 3" xfId="28374" xr:uid="{00000000-0005-0000-0000-0000D26E0000}"/>
    <cellStyle name="Output 2 2 4 6 6 4" xfId="28375" xr:uid="{00000000-0005-0000-0000-0000D36E0000}"/>
    <cellStyle name="Output 2 2 4 6 7" xfId="28376" xr:uid="{00000000-0005-0000-0000-0000D46E0000}"/>
    <cellStyle name="Output 2 2 4 6 8" xfId="28377" xr:uid="{00000000-0005-0000-0000-0000D56E0000}"/>
    <cellStyle name="Output 2 2 4 6 9" xfId="28378" xr:uid="{00000000-0005-0000-0000-0000D66E0000}"/>
    <cellStyle name="Output 2 2 4 7" xfId="28379" xr:uid="{00000000-0005-0000-0000-0000D76E0000}"/>
    <cellStyle name="Output 2 2 4 7 2" xfId="28380" xr:uid="{00000000-0005-0000-0000-0000D86E0000}"/>
    <cellStyle name="Output 2 2 4 7 2 2" xfId="28381" xr:uid="{00000000-0005-0000-0000-0000D96E0000}"/>
    <cellStyle name="Output 2 2 4 7 2 2 2" xfId="28382" xr:uid="{00000000-0005-0000-0000-0000DA6E0000}"/>
    <cellStyle name="Output 2 2 4 7 2 2 3" xfId="28383" xr:uid="{00000000-0005-0000-0000-0000DB6E0000}"/>
    <cellStyle name="Output 2 2 4 7 2 2 4" xfId="28384" xr:uid="{00000000-0005-0000-0000-0000DC6E0000}"/>
    <cellStyle name="Output 2 2 4 7 2 3" xfId="28385" xr:uid="{00000000-0005-0000-0000-0000DD6E0000}"/>
    <cellStyle name="Output 2 2 4 7 2 4" xfId="28386" xr:uid="{00000000-0005-0000-0000-0000DE6E0000}"/>
    <cellStyle name="Output 2 2 4 7 2 5" xfId="28387" xr:uid="{00000000-0005-0000-0000-0000DF6E0000}"/>
    <cellStyle name="Output 2 2 4 7 2 6" xfId="28388" xr:uid="{00000000-0005-0000-0000-0000E06E0000}"/>
    <cellStyle name="Output 2 2 4 7 3" xfId="28389" xr:uid="{00000000-0005-0000-0000-0000E16E0000}"/>
    <cellStyle name="Output 2 2 4 7 3 2" xfId="28390" xr:uid="{00000000-0005-0000-0000-0000E26E0000}"/>
    <cellStyle name="Output 2 2 4 7 3 3" xfId="28391" xr:uid="{00000000-0005-0000-0000-0000E36E0000}"/>
    <cellStyle name="Output 2 2 4 7 3 4" xfId="28392" xr:uid="{00000000-0005-0000-0000-0000E46E0000}"/>
    <cellStyle name="Output 2 2 4 7 4" xfId="28393" xr:uid="{00000000-0005-0000-0000-0000E56E0000}"/>
    <cellStyle name="Output 2 2 4 7 5" xfId="28394" xr:uid="{00000000-0005-0000-0000-0000E66E0000}"/>
    <cellStyle name="Output 2 2 4 7 6" xfId="28395" xr:uid="{00000000-0005-0000-0000-0000E76E0000}"/>
    <cellStyle name="Output 2 2 4 7 7" xfId="28396" xr:uid="{00000000-0005-0000-0000-0000E86E0000}"/>
    <cellStyle name="Output 2 2 4 8" xfId="28397" xr:uid="{00000000-0005-0000-0000-0000E96E0000}"/>
    <cellStyle name="Output 2 2 4 8 2" xfId="28398" xr:uid="{00000000-0005-0000-0000-0000EA6E0000}"/>
    <cellStyle name="Output 2 2 4 8 2 2" xfId="28399" xr:uid="{00000000-0005-0000-0000-0000EB6E0000}"/>
    <cellStyle name="Output 2 2 4 8 2 3" xfId="28400" xr:uid="{00000000-0005-0000-0000-0000EC6E0000}"/>
    <cellStyle name="Output 2 2 4 8 2 4" xfId="28401" xr:uid="{00000000-0005-0000-0000-0000ED6E0000}"/>
    <cellStyle name="Output 2 2 4 8 3" xfId="28402" xr:uid="{00000000-0005-0000-0000-0000EE6E0000}"/>
    <cellStyle name="Output 2 2 4 8 4" xfId="28403" xr:uid="{00000000-0005-0000-0000-0000EF6E0000}"/>
    <cellStyle name="Output 2 2 4 8 5" xfId="28404" xr:uid="{00000000-0005-0000-0000-0000F06E0000}"/>
    <cellStyle name="Output 2 2 4 8 6" xfId="28405" xr:uid="{00000000-0005-0000-0000-0000F16E0000}"/>
    <cellStyle name="Output 2 2 4 9" xfId="28406" xr:uid="{00000000-0005-0000-0000-0000F26E0000}"/>
    <cellStyle name="Output 2 2 4 9 2" xfId="28407" xr:uid="{00000000-0005-0000-0000-0000F36E0000}"/>
    <cellStyle name="Output 2 2 4 9 2 2" xfId="28408" xr:uid="{00000000-0005-0000-0000-0000F46E0000}"/>
    <cellStyle name="Output 2 2 4 9 2 3" xfId="28409" xr:uid="{00000000-0005-0000-0000-0000F56E0000}"/>
    <cellStyle name="Output 2 2 4 9 2 4" xfId="28410" xr:uid="{00000000-0005-0000-0000-0000F66E0000}"/>
    <cellStyle name="Output 2 2 4 9 3" xfId="28411" xr:uid="{00000000-0005-0000-0000-0000F76E0000}"/>
    <cellStyle name="Output 2 2 4 9 4" xfId="28412" xr:uid="{00000000-0005-0000-0000-0000F86E0000}"/>
    <cellStyle name="Output 2 2 4 9 5" xfId="28413" xr:uid="{00000000-0005-0000-0000-0000F96E0000}"/>
    <cellStyle name="Output 2 2 4 9 6" xfId="28414" xr:uid="{00000000-0005-0000-0000-0000FA6E0000}"/>
    <cellStyle name="Output 2 2 5" xfId="28415" xr:uid="{00000000-0005-0000-0000-0000FB6E0000}"/>
    <cellStyle name="Output 2 2 5 2" xfId="28416" xr:uid="{00000000-0005-0000-0000-0000FC6E0000}"/>
    <cellStyle name="Output 2 2 5 2 2" xfId="28417" xr:uid="{00000000-0005-0000-0000-0000FD6E0000}"/>
    <cellStyle name="Output 2 2 5 2 3" xfId="28418" xr:uid="{00000000-0005-0000-0000-0000FE6E0000}"/>
    <cellStyle name="Output 2 2 5 2 4" xfId="28419" xr:uid="{00000000-0005-0000-0000-0000FF6E0000}"/>
    <cellStyle name="Output 2 2 5 3" xfId="28420" xr:uid="{00000000-0005-0000-0000-0000006F0000}"/>
    <cellStyle name="Output 2 2 5 4" xfId="28421" xr:uid="{00000000-0005-0000-0000-0000016F0000}"/>
    <cellStyle name="Output 2 2 5 5" xfId="28422" xr:uid="{00000000-0005-0000-0000-0000026F0000}"/>
    <cellStyle name="Output 2 2 5 6" xfId="28423" xr:uid="{00000000-0005-0000-0000-0000036F0000}"/>
    <cellStyle name="Output 2 2 6" xfId="28424" xr:uid="{00000000-0005-0000-0000-0000046F0000}"/>
    <cellStyle name="Output 2 2 6 2" xfId="28425" xr:uid="{00000000-0005-0000-0000-0000056F0000}"/>
    <cellStyle name="Output 2 2 6 3" xfId="28426" xr:uid="{00000000-0005-0000-0000-0000066F0000}"/>
    <cellStyle name="Output 2 2 6 4" xfId="28427" xr:uid="{00000000-0005-0000-0000-0000076F0000}"/>
    <cellStyle name="Output 2 2 7" xfId="28428" xr:uid="{00000000-0005-0000-0000-0000086F0000}"/>
    <cellStyle name="Output 2 2 8" xfId="28429" xr:uid="{00000000-0005-0000-0000-0000096F0000}"/>
    <cellStyle name="Output 2 3" xfId="28430" xr:uid="{00000000-0005-0000-0000-00000A6F0000}"/>
    <cellStyle name="Output 2 3 2" xfId="28431" xr:uid="{00000000-0005-0000-0000-00000B6F0000}"/>
    <cellStyle name="Output 2 3 2 2" xfId="28432" xr:uid="{00000000-0005-0000-0000-00000C6F0000}"/>
    <cellStyle name="Output 2 3 2 2 10" xfId="28433" xr:uid="{00000000-0005-0000-0000-00000D6F0000}"/>
    <cellStyle name="Output 2 3 2 2 10 2" xfId="28434" xr:uid="{00000000-0005-0000-0000-00000E6F0000}"/>
    <cellStyle name="Output 2 3 2 2 10 3" xfId="28435" xr:uid="{00000000-0005-0000-0000-00000F6F0000}"/>
    <cellStyle name="Output 2 3 2 2 10 4" xfId="28436" xr:uid="{00000000-0005-0000-0000-0000106F0000}"/>
    <cellStyle name="Output 2 3 2 2 11" xfId="28437" xr:uid="{00000000-0005-0000-0000-0000116F0000}"/>
    <cellStyle name="Output 2 3 2 2 11 2" xfId="28438" xr:uid="{00000000-0005-0000-0000-0000126F0000}"/>
    <cellStyle name="Output 2 3 2 2 11 3" xfId="28439" xr:uid="{00000000-0005-0000-0000-0000136F0000}"/>
    <cellStyle name="Output 2 3 2 2 11 4" xfId="28440" xr:uid="{00000000-0005-0000-0000-0000146F0000}"/>
    <cellStyle name="Output 2 3 2 2 12" xfId="28441" xr:uid="{00000000-0005-0000-0000-0000156F0000}"/>
    <cellStyle name="Output 2 3 2 2 13" xfId="28442" xr:uid="{00000000-0005-0000-0000-0000166F0000}"/>
    <cellStyle name="Output 2 3 2 2 14" xfId="28443" xr:uid="{00000000-0005-0000-0000-0000176F0000}"/>
    <cellStyle name="Output 2 3 2 2 2" xfId="28444" xr:uid="{00000000-0005-0000-0000-0000186F0000}"/>
    <cellStyle name="Output 2 3 2 2 2 2" xfId="28445" xr:uid="{00000000-0005-0000-0000-0000196F0000}"/>
    <cellStyle name="Output 2 3 2 2 2 2 2" xfId="28446" xr:uid="{00000000-0005-0000-0000-00001A6F0000}"/>
    <cellStyle name="Output 2 3 2 2 2 2 2 2" xfId="28447" xr:uid="{00000000-0005-0000-0000-00001B6F0000}"/>
    <cellStyle name="Output 2 3 2 2 2 2 2 2 2" xfId="28448" xr:uid="{00000000-0005-0000-0000-00001C6F0000}"/>
    <cellStyle name="Output 2 3 2 2 2 2 2 2 3" xfId="28449" xr:uid="{00000000-0005-0000-0000-00001D6F0000}"/>
    <cellStyle name="Output 2 3 2 2 2 2 2 2 4" xfId="28450" xr:uid="{00000000-0005-0000-0000-00001E6F0000}"/>
    <cellStyle name="Output 2 3 2 2 2 2 2 3" xfId="28451" xr:uid="{00000000-0005-0000-0000-00001F6F0000}"/>
    <cellStyle name="Output 2 3 2 2 2 2 2 4" xfId="28452" xr:uid="{00000000-0005-0000-0000-0000206F0000}"/>
    <cellStyle name="Output 2 3 2 2 2 2 2 5" xfId="28453" xr:uid="{00000000-0005-0000-0000-0000216F0000}"/>
    <cellStyle name="Output 2 3 2 2 2 2 2 6" xfId="28454" xr:uid="{00000000-0005-0000-0000-0000226F0000}"/>
    <cellStyle name="Output 2 3 2 2 2 2 3" xfId="28455" xr:uid="{00000000-0005-0000-0000-0000236F0000}"/>
    <cellStyle name="Output 2 3 2 2 2 2 3 2" xfId="28456" xr:uid="{00000000-0005-0000-0000-0000246F0000}"/>
    <cellStyle name="Output 2 3 2 2 2 2 3 3" xfId="28457" xr:uid="{00000000-0005-0000-0000-0000256F0000}"/>
    <cellStyle name="Output 2 3 2 2 2 2 3 4" xfId="28458" xr:uid="{00000000-0005-0000-0000-0000266F0000}"/>
    <cellStyle name="Output 2 3 2 2 2 2 4" xfId="28459" xr:uid="{00000000-0005-0000-0000-0000276F0000}"/>
    <cellStyle name="Output 2 3 2 2 2 2 5" xfId="28460" xr:uid="{00000000-0005-0000-0000-0000286F0000}"/>
    <cellStyle name="Output 2 3 2 2 2 2 6" xfId="28461" xr:uid="{00000000-0005-0000-0000-0000296F0000}"/>
    <cellStyle name="Output 2 3 2 2 2 2 7" xfId="28462" xr:uid="{00000000-0005-0000-0000-00002A6F0000}"/>
    <cellStyle name="Output 2 3 2 2 2 3" xfId="28463" xr:uid="{00000000-0005-0000-0000-00002B6F0000}"/>
    <cellStyle name="Output 2 3 2 2 2 3 2" xfId="28464" xr:uid="{00000000-0005-0000-0000-00002C6F0000}"/>
    <cellStyle name="Output 2 3 2 2 2 3 2 2" xfId="28465" xr:uid="{00000000-0005-0000-0000-00002D6F0000}"/>
    <cellStyle name="Output 2 3 2 2 2 3 2 3" xfId="28466" xr:uid="{00000000-0005-0000-0000-00002E6F0000}"/>
    <cellStyle name="Output 2 3 2 2 2 3 2 4" xfId="28467" xr:uid="{00000000-0005-0000-0000-00002F6F0000}"/>
    <cellStyle name="Output 2 3 2 2 2 3 3" xfId="28468" xr:uid="{00000000-0005-0000-0000-0000306F0000}"/>
    <cellStyle name="Output 2 3 2 2 2 3 4" xfId="28469" xr:uid="{00000000-0005-0000-0000-0000316F0000}"/>
    <cellStyle name="Output 2 3 2 2 2 3 5" xfId="28470" xr:uid="{00000000-0005-0000-0000-0000326F0000}"/>
    <cellStyle name="Output 2 3 2 2 2 3 6" xfId="28471" xr:uid="{00000000-0005-0000-0000-0000336F0000}"/>
    <cellStyle name="Output 2 3 2 2 2 4" xfId="28472" xr:uid="{00000000-0005-0000-0000-0000346F0000}"/>
    <cellStyle name="Output 2 3 2 2 2 4 2" xfId="28473" xr:uid="{00000000-0005-0000-0000-0000356F0000}"/>
    <cellStyle name="Output 2 3 2 2 2 4 2 2" xfId="28474" xr:uid="{00000000-0005-0000-0000-0000366F0000}"/>
    <cellStyle name="Output 2 3 2 2 2 4 2 3" xfId="28475" xr:uid="{00000000-0005-0000-0000-0000376F0000}"/>
    <cellStyle name="Output 2 3 2 2 2 4 2 4" xfId="28476" xr:uid="{00000000-0005-0000-0000-0000386F0000}"/>
    <cellStyle name="Output 2 3 2 2 2 4 3" xfId="28477" xr:uid="{00000000-0005-0000-0000-0000396F0000}"/>
    <cellStyle name="Output 2 3 2 2 2 4 4" xfId="28478" xr:uid="{00000000-0005-0000-0000-00003A6F0000}"/>
    <cellStyle name="Output 2 3 2 2 2 4 5" xfId="28479" xr:uid="{00000000-0005-0000-0000-00003B6F0000}"/>
    <cellStyle name="Output 2 3 2 2 2 4 6" xfId="28480" xr:uid="{00000000-0005-0000-0000-00003C6F0000}"/>
    <cellStyle name="Output 2 3 2 2 2 5" xfId="28481" xr:uid="{00000000-0005-0000-0000-00003D6F0000}"/>
    <cellStyle name="Output 2 3 2 2 2 5 2" xfId="28482" xr:uid="{00000000-0005-0000-0000-00003E6F0000}"/>
    <cellStyle name="Output 2 3 2 2 2 5 3" xfId="28483" xr:uid="{00000000-0005-0000-0000-00003F6F0000}"/>
    <cellStyle name="Output 2 3 2 2 2 5 4" xfId="28484" xr:uid="{00000000-0005-0000-0000-0000406F0000}"/>
    <cellStyle name="Output 2 3 2 2 2 6" xfId="28485" xr:uid="{00000000-0005-0000-0000-0000416F0000}"/>
    <cellStyle name="Output 2 3 2 2 2 6 2" xfId="28486" xr:uid="{00000000-0005-0000-0000-0000426F0000}"/>
    <cellStyle name="Output 2 3 2 2 2 6 3" xfId="28487" xr:uid="{00000000-0005-0000-0000-0000436F0000}"/>
    <cellStyle name="Output 2 3 2 2 2 6 4" xfId="28488" xr:uid="{00000000-0005-0000-0000-0000446F0000}"/>
    <cellStyle name="Output 2 3 2 2 2 7" xfId="28489" xr:uid="{00000000-0005-0000-0000-0000456F0000}"/>
    <cellStyle name="Output 2 3 2 2 2 8" xfId="28490" xr:uid="{00000000-0005-0000-0000-0000466F0000}"/>
    <cellStyle name="Output 2 3 2 2 2 9" xfId="28491" xr:uid="{00000000-0005-0000-0000-0000476F0000}"/>
    <cellStyle name="Output 2 3 2 2 3" xfId="28492" xr:uid="{00000000-0005-0000-0000-0000486F0000}"/>
    <cellStyle name="Output 2 3 2 2 3 2" xfId="28493" xr:uid="{00000000-0005-0000-0000-0000496F0000}"/>
    <cellStyle name="Output 2 3 2 2 3 2 2" xfId="28494" xr:uid="{00000000-0005-0000-0000-00004A6F0000}"/>
    <cellStyle name="Output 2 3 2 2 3 2 2 2" xfId="28495" xr:uid="{00000000-0005-0000-0000-00004B6F0000}"/>
    <cellStyle name="Output 2 3 2 2 3 2 2 3" xfId="28496" xr:uid="{00000000-0005-0000-0000-00004C6F0000}"/>
    <cellStyle name="Output 2 3 2 2 3 2 2 4" xfId="28497" xr:uid="{00000000-0005-0000-0000-00004D6F0000}"/>
    <cellStyle name="Output 2 3 2 2 3 2 3" xfId="28498" xr:uid="{00000000-0005-0000-0000-00004E6F0000}"/>
    <cellStyle name="Output 2 3 2 2 3 2 4" xfId="28499" xr:uid="{00000000-0005-0000-0000-00004F6F0000}"/>
    <cellStyle name="Output 2 3 2 2 3 2 5" xfId="28500" xr:uid="{00000000-0005-0000-0000-0000506F0000}"/>
    <cellStyle name="Output 2 3 2 2 3 2 6" xfId="28501" xr:uid="{00000000-0005-0000-0000-0000516F0000}"/>
    <cellStyle name="Output 2 3 2 2 3 3" xfId="28502" xr:uid="{00000000-0005-0000-0000-0000526F0000}"/>
    <cellStyle name="Output 2 3 2 2 3 3 2" xfId="28503" xr:uid="{00000000-0005-0000-0000-0000536F0000}"/>
    <cellStyle name="Output 2 3 2 2 3 3 2 2" xfId="28504" xr:uid="{00000000-0005-0000-0000-0000546F0000}"/>
    <cellStyle name="Output 2 3 2 2 3 3 2 3" xfId="28505" xr:uid="{00000000-0005-0000-0000-0000556F0000}"/>
    <cellStyle name="Output 2 3 2 2 3 3 2 4" xfId="28506" xr:uid="{00000000-0005-0000-0000-0000566F0000}"/>
    <cellStyle name="Output 2 3 2 2 3 3 3" xfId="28507" xr:uid="{00000000-0005-0000-0000-0000576F0000}"/>
    <cellStyle name="Output 2 3 2 2 3 3 4" xfId="28508" xr:uid="{00000000-0005-0000-0000-0000586F0000}"/>
    <cellStyle name="Output 2 3 2 2 3 3 5" xfId="28509" xr:uid="{00000000-0005-0000-0000-0000596F0000}"/>
    <cellStyle name="Output 2 3 2 2 3 3 6" xfId="28510" xr:uid="{00000000-0005-0000-0000-00005A6F0000}"/>
    <cellStyle name="Output 2 3 2 2 3 4" xfId="28511" xr:uid="{00000000-0005-0000-0000-00005B6F0000}"/>
    <cellStyle name="Output 2 3 2 2 3 4 2" xfId="28512" xr:uid="{00000000-0005-0000-0000-00005C6F0000}"/>
    <cellStyle name="Output 2 3 2 2 3 4 2 2" xfId="28513" xr:uid="{00000000-0005-0000-0000-00005D6F0000}"/>
    <cellStyle name="Output 2 3 2 2 3 4 2 3" xfId="28514" xr:uid="{00000000-0005-0000-0000-00005E6F0000}"/>
    <cellStyle name="Output 2 3 2 2 3 4 2 4" xfId="28515" xr:uid="{00000000-0005-0000-0000-00005F6F0000}"/>
    <cellStyle name="Output 2 3 2 2 3 4 3" xfId="28516" xr:uid="{00000000-0005-0000-0000-0000606F0000}"/>
    <cellStyle name="Output 2 3 2 2 3 4 4" xfId="28517" xr:uid="{00000000-0005-0000-0000-0000616F0000}"/>
    <cellStyle name="Output 2 3 2 2 3 4 5" xfId="28518" xr:uid="{00000000-0005-0000-0000-0000626F0000}"/>
    <cellStyle name="Output 2 3 2 2 3 4 6" xfId="28519" xr:uid="{00000000-0005-0000-0000-0000636F0000}"/>
    <cellStyle name="Output 2 3 2 2 3 5" xfId="28520" xr:uid="{00000000-0005-0000-0000-0000646F0000}"/>
    <cellStyle name="Output 2 3 2 2 3 5 2" xfId="28521" xr:uid="{00000000-0005-0000-0000-0000656F0000}"/>
    <cellStyle name="Output 2 3 2 2 3 5 3" xfId="28522" xr:uid="{00000000-0005-0000-0000-0000666F0000}"/>
    <cellStyle name="Output 2 3 2 2 3 5 4" xfId="28523" xr:uid="{00000000-0005-0000-0000-0000676F0000}"/>
    <cellStyle name="Output 2 3 2 2 3 6" xfId="28524" xr:uid="{00000000-0005-0000-0000-0000686F0000}"/>
    <cellStyle name="Output 2 3 2 2 3 6 2" xfId="28525" xr:uid="{00000000-0005-0000-0000-0000696F0000}"/>
    <cellStyle name="Output 2 3 2 2 3 6 3" xfId="28526" xr:uid="{00000000-0005-0000-0000-00006A6F0000}"/>
    <cellStyle name="Output 2 3 2 2 3 6 4" xfId="28527" xr:uid="{00000000-0005-0000-0000-00006B6F0000}"/>
    <cellStyle name="Output 2 3 2 2 3 7" xfId="28528" xr:uid="{00000000-0005-0000-0000-00006C6F0000}"/>
    <cellStyle name="Output 2 3 2 2 3 8" xfId="28529" xr:uid="{00000000-0005-0000-0000-00006D6F0000}"/>
    <cellStyle name="Output 2 3 2 2 3 9" xfId="28530" xr:uid="{00000000-0005-0000-0000-00006E6F0000}"/>
    <cellStyle name="Output 2 3 2 2 4" xfId="28531" xr:uid="{00000000-0005-0000-0000-00006F6F0000}"/>
    <cellStyle name="Output 2 3 2 2 4 2" xfId="28532" xr:uid="{00000000-0005-0000-0000-0000706F0000}"/>
    <cellStyle name="Output 2 3 2 2 4 2 2" xfId="28533" xr:uid="{00000000-0005-0000-0000-0000716F0000}"/>
    <cellStyle name="Output 2 3 2 2 4 2 2 2" xfId="28534" xr:uid="{00000000-0005-0000-0000-0000726F0000}"/>
    <cellStyle name="Output 2 3 2 2 4 2 2 3" xfId="28535" xr:uid="{00000000-0005-0000-0000-0000736F0000}"/>
    <cellStyle name="Output 2 3 2 2 4 2 2 4" xfId="28536" xr:uid="{00000000-0005-0000-0000-0000746F0000}"/>
    <cellStyle name="Output 2 3 2 2 4 2 3" xfId="28537" xr:uid="{00000000-0005-0000-0000-0000756F0000}"/>
    <cellStyle name="Output 2 3 2 2 4 2 4" xfId="28538" xr:uid="{00000000-0005-0000-0000-0000766F0000}"/>
    <cellStyle name="Output 2 3 2 2 4 2 5" xfId="28539" xr:uid="{00000000-0005-0000-0000-0000776F0000}"/>
    <cellStyle name="Output 2 3 2 2 4 2 6" xfId="28540" xr:uid="{00000000-0005-0000-0000-0000786F0000}"/>
    <cellStyle name="Output 2 3 2 2 4 3" xfId="28541" xr:uid="{00000000-0005-0000-0000-0000796F0000}"/>
    <cellStyle name="Output 2 3 2 2 4 3 2" xfId="28542" xr:uid="{00000000-0005-0000-0000-00007A6F0000}"/>
    <cellStyle name="Output 2 3 2 2 4 3 2 2" xfId="28543" xr:uid="{00000000-0005-0000-0000-00007B6F0000}"/>
    <cellStyle name="Output 2 3 2 2 4 3 2 3" xfId="28544" xr:uid="{00000000-0005-0000-0000-00007C6F0000}"/>
    <cellStyle name="Output 2 3 2 2 4 3 2 4" xfId="28545" xr:uid="{00000000-0005-0000-0000-00007D6F0000}"/>
    <cellStyle name="Output 2 3 2 2 4 3 3" xfId="28546" xr:uid="{00000000-0005-0000-0000-00007E6F0000}"/>
    <cellStyle name="Output 2 3 2 2 4 3 4" xfId="28547" xr:uid="{00000000-0005-0000-0000-00007F6F0000}"/>
    <cellStyle name="Output 2 3 2 2 4 3 5" xfId="28548" xr:uid="{00000000-0005-0000-0000-0000806F0000}"/>
    <cellStyle name="Output 2 3 2 2 4 3 6" xfId="28549" xr:uid="{00000000-0005-0000-0000-0000816F0000}"/>
    <cellStyle name="Output 2 3 2 2 4 4" xfId="28550" xr:uid="{00000000-0005-0000-0000-0000826F0000}"/>
    <cellStyle name="Output 2 3 2 2 4 4 2" xfId="28551" xr:uid="{00000000-0005-0000-0000-0000836F0000}"/>
    <cellStyle name="Output 2 3 2 2 4 4 2 2" xfId="28552" xr:uid="{00000000-0005-0000-0000-0000846F0000}"/>
    <cellStyle name="Output 2 3 2 2 4 4 2 3" xfId="28553" xr:uid="{00000000-0005-0000-0000-0000856F0000}"/>
    <cellStyle name="Output 2 3 2 2 4 4 2 4" xfId="28554" xr:uid="{00000000-0005-0000-0000-0000866F0000}"/>
    <cellStyle name="Output 2 3 2 2 4 4 3" xfId="28555" xr:uid="{00000000-0005-0000-0000-0000876F0000}"/>
    <cellStyle name="Output 2 3 2 2 4 4 4" xfId="28556" xr:uid="{00000000-0005-0000-0000-0000886F0000}"/>
    <cellStyle name="Output 2 3 2 2 4 4 5" xfId="28557" xr:uid="{00000000-0005-0000-0000-0000896F0000}"/>
    <cellStyle name="Output 2 3 2 2 4 4 6" xfId="28558" xr:uid="{00000000-0005-0000-0000-00008A6F0000}"/>
    <cellStyle name="Output 2 3 2 2 4 5" xfId="28559" xr:uid="{00000000-0005-0000-0000-00008B6F0000}"/>
    <cellStyle name="Output 2 3 2 2 4 5 2" xfId="28560" xr:uid="{00000000-0005-0000-0000-00008C6F0000}"/>
    <cellStyle name="Output 2 3 2 2 4 5 3" xfId="28561" xr:uid="{00000000-0005-0000-0000-00008D6F0000}"/>
    <cellStyle name="Output 2 3 2 2 4 5 4" xfId="28562" xr:uid="{00000000-0005-0000-0000-00008E6F0000}"/>
    <cellStyle name="Output 2 3 2 2 4 6" xfId="28563" xr:uid="{00000000-0005-0000-0000-00008F6F0000}"/>
    <cellStyle name="Output 2 3 2 2 4 6 2" xfId="28564" xr:uid="{00000000-0005-0000-0000-0000906F0000}"/>
    <cellStyle name="Output 2 3 2 2 4 6 3" xfId="28565" xr:uid="{00000000-0005-0000-0000-0000916F0000}"/>
    <cellStyle name="Output 2 3 2 2 4 6 4" xfId="28566" xr:uid="{00000000-0005-0000-0000-0000926F0000}"/>
    <cellStyle name="Output 2 3 2 2 4 7" xfId="28567" xr:uid="{00000000-0005-0000-0000-0000936F0000}"/>
    <cellStyle name="Output 2 3 2 2 4 8" xfId="28568" xr:uid="{00000000-0005-0000-0000-0000946F0000}"/>
    <cellStyle name="Output 2 3 2 2 4 9" xfId="28569" xr:uid="{00000000-0005-0000-0000-0000956F0000}"/>
    <cellStyle name="Output 2 3 2 2 5" xfId="28570" xr:uid="{00000000-0005-0000-0000-0000966F0000}"/>
    <cellStyle name="Output 2 3 2 2 5 2" xfId="28571" xr:uid="{00000000-0005-0000-0000-0000976F0000}"/>
    <cellStyle name="Output 2 3 2 2 5 2 2" xfId="28572" xr:uid="{00000000-0005-0000-0000-0000986F0000}"/>
    <cellStyle name="Output 2 3 2 2 5 2 2 2" xfId="28573" xr:uid="{00000000-0005-0000-0000-0000996F0000}"/>
    <cellStyle name="Output 2 3 2 2 5 2 2 3" xfId="28574" xr:uid="{00000000-0005-0000-0000-00009A6F0000}"/>
    <cellStyle name="Output 2 3 2 2 5 2 2 4" xfId="28575" xr:uid="{00000000-0005-0000-0000-00009B6F0000}"/>
    <cellStyle name="Output 2 3 2 2 5 2 3" xfId="28576" xr:uid="{00000000-0005-0000-0000-00009C6F0000}"/>
    <cellStyle name="Output 2 3 2 2 5 2 4" xfId="28577" xr:uid="{00000000-0005-0000-0000-00009D6F0000}"/>
    <cellStyle name="Output 2 3 2 2 5 2 5" xfId="28578" xr:uid="{00000000-0005-0000-0000-00009E6F0000}"/>
    <cellStyle name="Output 2 3 2 2 5 2 6" xfId="28579" xr:uid="{00000000-0005-0000-0000-00009F6F0000}"/>
    <cellStyle name="Output 2 3 2 2 5 3" xfId="28580" xr:uid="{00000000-0005-0000-0000-0000A06F0000}"/>
    <cellStyle name="Output 2 3 2 2 5 3 2" xfId="28581" xr:uid="{00000000-0005-0000-0000-0000A16F0000}"/>
    <cellStyle name="Output 2 3 2 2 5 3 2 2" xfId="28582" xr:uid="{00000000-0005-0000-0000-0000A26F0000}"/>
    <cellStyle name="Output 2 3 2 2 5 3 2 3" xfId="28583" xr:uid="{00000000-0005-0000-0000-0000A36F0000}"/>
    <cellStyle name="Output 2 3 2 2 5 3 2 4" xfId="28584" xr:uid="{00000000-0005-0000-0000-0000A46F0000}"/>
    <cellStyle name="Output 2 3 2 2 5 3 3" xfId="28585" xr:uid="{00000000-0005-0000-0000-0000A56F0000}"/>
    <cellStyle name="Output 2 3 2 2 5 3 4" xfId="28586" xr:uid="{00000000-0005-0000-0000-0000A66F0000}"/>
    <cellStyle name="Output 2 3 2 2 5 3 5" xfId="28587" xr:uid="{00000000-0005-0000-0000-0000A76F0000}"/>
    <cellStyle name="Output 2 3 2 2 5 3 6" xfId="28588" xr:uid="{00000000-0005-0000-0000-0000A86F0000}"/>
    <cellStyle name="Output 2 3 2 2 5 4" xfId="28589" xr:uid="{00000000-0005-0000-0000-0000A96F0000}"/>
    <cellStyle name="Output 2 3 2 2 5 4 2" xfId="28590" xr:uid="{00000000-0005-0000-0000-0000AA6F0000}"/>
    <cellStyle name="Output 2 3 2 2 5 4 3" xfId="28591" xr:uid="{00000000-0005-0000-0000-0000AB6F0000}"/>
    <cellStyle name="Output 2 3 2 2 5 4 4" xfId="28592" xr:uid="{00000000-0005-0000-0000-0000AC6F0000}"/>
    <cellStyle name="Output 2 3 2 2 5 5" xfId="28593" xr:uid="{00000000-0005-0000-0000-0000AD6F0000}"/>
    <cellStyle name="Output 2 3 2 2 5 5 2" xfId="28594" xr:uid="{00000000-0005-0000-0000-0000AE6F0000}"/>
    <cellStyle name="Output 2 3 2 2 5 5 3" xfId="28595" xr:uid="{00000000-0005-0000-0000-0000AF6F0000}"/>
    <cellStyle name="Output 2 3 2 2 5 5 4" xfId="28596" xr:uid="{00000000-0005-0000-0000-0000B06F0000}"/>
    <cellStyle name="Output 2 3 2 2 5 6" xfId="28597" xr:uid="{00000000-0005-0000-0000-0000B16F0000}"/>
    <cellStyle name="Output 2 3 2 2 5 7" xfId="28598" xr:uid="{00000000-0005-0000-0000-0000B26F0000}"/>
    <cellStyle name="Output 2 3 2 2 5 8" xfId="28599" xr:uid="{00000000-0005-0000-0000-0000B36F0000}"/>
    <cellStyle name="Output 2 3 2 2 5 9" xfId="28600" xr:uid="{00000000-0005-0000-0000-0000B46F0000}"/>
    <cellStyle name="Output 2 3 2 2 6" xfId="28601" xr:uid="{00000000-0005-0000-0000-0000B56F0000}"/>
    <cellStyle name="Output 2 3 2 2 6 2" xfId="28602" xr:uid="{00000000-0005-0000-0000-0000B66F0000}"/>
    <cellStyle name="Output 2 3 2 2 6 2 2" xfId="28603" xr:uid="{00000000-0005-0000-0000-0000B76F0000}"/>
    <cellStyle name="Output 2 3 2 2 6 2 2 2" xfId="28604" xr:uid="{00000000-0005-0000-0000-0000B86F0000}"/>
    <cellStyle name="Output 2 3 2 2 6 2 2 3" xfId="28605" xr:uid="{00000000-0005-0000-0000-0000B96F0000}"/>
    <cellStyle name="Output 2 3 2 2 6 2 2 4" xfId="28606" xr:uid="{00000000-0005-0000-0000-0000BA6F0000}"/>
    <cellStyle name="Output 2 3 2 2 6 2 3" xfId="28607" xr:uid="{00000000-0005-0000-0000-0000BB6F0000}"/>
    <cellStyle name="Output 2 3 2 2 6 2 4" xfId="28608" xr:uid="{00000000-0005-0000-0000-0000BC6F0000}"/>
    <cellStyle name="Output 2 3 2 2 6 2 5" xfId="28609" xr:uid="{00000000-0005-0000-0000-0000BD6F0000}"/>
    <cellStyle name="Output 2 3 2 2 6 2 6" xfId="28610" xr:uid="{00000000-0005-0000-0000-0000BE6F0000}"/>
    <cellStyle name="Output 2 3 2 2 6 3" xfId="28611" xr:uid="{00000000-0005-0000-0000-0000BF6F0000}"/>
    <cellStyle name="Output 2 3 2 2 6 3 2" xfId="28612" xr:uid="{00000000-0005-0000-0000-0000C06F0000}"/>
    <cellStyle name="Output 2 3 2 2 6 3 2 2" xfId="28613" xr:uid="{00000000-0005-0000-0000-0000C16F0000}"/>
    <cellStyle name="Output 2 3 2 2 6 3 2 3" xfId="28614" xr:uid="{00000000-0005-0000-0000-0000C26F0000}"/>
    <cellStyle name="Output 2 3 2 2 6 3 2 4" xfId="28615" xr:uid="{00000000-0005-0000-0000-0000C36F0000}"/>
    <cellStyle name="Output 2 3 2 2 6 3 3" xfId="28616" xr:uid="{00000000-0005-0000-0000-0000C46F0000}"/>
    <cellStyle name="Output 2 3 2 2 6 3 4" xfId="28617" xr:uid="{00000000-0005-0000-0000-0000C56F0000}"/>
    <cellStyle name="Output 2 3 2 2 6 3 5" xfId="28618" xr:uid="{00000000-0005-0000-0000-0000C66F0000}"/>
    <cellStyle name="Output 2 3 2 2 6 3 6" xfId="28619" xr:uid="{00000000-0005-0000-0000-0000C76F0000}"/>
    <cellStyle name="Output 2 3 2 2 6 4" xfId="28620" xr:uid="{00000000-0005-0000-0000-0000C86F0000}"/>
    <cellStyle name="Output 2 3 2 2 6 4 2" xfId="28621" xr:uid="{00000000-0005-0000-0000-0000C96F0000}"/>
    <cellStyle name="Output 2 3 2 2 6 4 2 2" xfId="28622" xr:uid="{00000000-0005-0000-0000-0000CA6F0000}"/>
    <cellStyle name="Output 2 3 2 2 6 4 2 3" xfId="28623" xr:uid="{00000000-0005-0000-0000-0000CB6F0000}"/>
    <cellStyle name="Output 2 3 2 2 6 4 2 4" xfId="28624" xr:uid="{00000000-0005-0000-0000-0000CC6F0000}"/>
    <cellStyle name="Output 2 3 2 2 6 4 3" xfId="28625" xr:uid="{00000000-0005-0000-0000-0000CD6F0000}"/>
    <cellStyle name="Output 2 3 2 2 6 4 4" xfId="28626" xr:uid="{00000000-0005-0000-0000-0000CE6F0000}"/>
    <cellStyle name="Output 2 3 2 2 6 4 5" xfId="28627" xr:uid="{00000000-0005-0000-0000-0000CF6F0000}"/>
    <cellStyle name="Output 2 3 2 2 6 4 6" xfId="28628" xr:uid="{00000000-0005-0000-0000-0000D06F0000}"/>
    <cellStyle name="Output 2 3 2 2 6 5" xfId="28629" xr:uid="{00000000-0005-0000-0000-0000D16F0000}"/>
    <cellStyle name="Output 2 3 2 2 6 5 2" xfId="28630" xr:uid="{00000000-0005-0000-0000-0000D26F0000}"/>
    <cellStyle name="Output 2 3 2 2 6 5 3" xfId="28631" xr:uid="{00000000-0005-0000-0000-0000D36F0000}"/>
    <cellStyle name="Output 2 3 2 2 6 5 4" xfId="28632" xr:uid="{00000000-0005-0000-0000-0000D46F0000}"/>
    <cellStyle name="Output 2 3 2 2 6 6" xfId="28633" xr:uid="{00000000-0005-0000-0000-0000D56F0000}"/>
    <cellStyle name="Output 2 3 2 2 6 6 2" xfId="28634" xr:uid="{00000000-0005-0000-0000-0000D66F0000}"/>
    <cellStyle name="Output 2 3 2 2 6 6 3" xfId="28635" xr:uid="{00000000-0005-0000-0000-0000D76F0000}"/>
    <cellStyle name="Output 2 3 2 2 6 6 4" xfId="28636" xr:uid="{00000000-0005-0000-0000-0000D86F0000}"/>
    <cellStyle name="Output 2 3 2 2 6 7" xfId="28637" xr:uid="{00000000-0005-0000-0000-0000D96F0000}"/>
    <cellStyle name="Output 2 3 2 2 6 8" xfId="28638" xr:uid="{00000000-0005-0000-0000-0000DA6F0000}"/>
    <cellStyle name="Output 2 3 2 2 6 9" xfId="28639" xr:uid="{00000000-0005-0000-0000-0000DB6F0000}"/>
    <cellStyle name="Output 2 3 2 2 7" xfId="28640" xr:uid="{00000000-0005-0000-0000-0000DC6F0000}"/>
    <cellStyle name="Output 2 3 2 2 7 2" xfId="28641" xr:uid="{00000000-0005-0000-0000-0000DD6F0000}"/>
    <cellStyle name="Output 2 3 2 2 7 2 2" xfId="28642" xr:uid="{00000000-0005-0000-0000-0000DE6F0000}"/>
    <cellStyle name="Output 2 3 2 2 7 2 2 2" xfId="28643" xr:uid="{00000000-0005-0000-0000-0000DF6F0000}"/>
    <cellStyle name="Output 2 3 2 2 7 2 2 3" xfId="28644" xr:uid="{00000000-0005-0000-0000-0000E06F0000}"/>
    <cellStyle name="Output 2 3 2 2 7 2 2 4" xfId="28645" xr:uid="{00000000-0005-0000-0000-0000E16F0000}"/>
    <cellStyle name="Output 2 3 2 2 7 2 3" xfId="28646" xr:uid="{00000000-0005-0000-0000-0000E26F0000}"/>
    <cellStyle name="Output 2 3 2 2 7 2 4" xfId="28647" xr:uid="{00000000-0005-0000-0000-0000E36F0000}"/>
    <cellStyle name="Output 2 3 2 2 7 2 5" xfId="28648" xr:uid="{00000000-0005-0000-0000-0000E46F0000}"/>
    <cellStyle name="Output 2 3 2 2 7 2 6" xfId="28649" xr:uid="{00000000-0005-0000-0000-0000E56F0000}"/>
    <cellStyle name="Output 2 3 2 2 7 3" xfId="28650" xr:uid="{00000000-0005-0000-0000-0000E66F0000}"/>
    <cellStyle name="Output 2 3 2 2 7 3 2" xfId="28651" xr:uid="{00000000-0005-0000-0000-0000E76F0000}"/>
    <cellStyle name="Output 2 3 2 2 7 3 3" xfId="28652" xr:uid="{00000000-0005-0000-0000-0000E86F0000}"/>
    <cellStyle name="Output 2 3 2 2 7 3 4" xfId="28653" xr:uid="{00000000-0005-0000-0000-0000E96F0000}"/>
    <cellStyle name="Output 2 3 2 2 7 4" xfId="28654" xr:uid="{00000000-0005-0000-0000-0000EA6F0000}"/>
    <cellStyle name="Output 2 3 2 2 7 5" xfId="28655" xr:uid="{00000000-0005-0000-0000-0000EB6F0000}"/>
    <cellStyle name="Output 2 3 2 2 7 6" xfId="28656" xr:uid="{00000000-0005-0000-0000-0000EC6F0000}"/>
    <cellStyle name="Output 2 3 2 2 7 7" xfId="28657" xr:uid="{00000000-0005-0000-0000-0000ED6F0000}"/>
    <cellStyle name="Output 2 3 2 2 8" xfId="28658" xr:uid="{00000000-0005-0000-0000-0000EE6F0000}"/>
    <cellStyle name="Output 2 3 2 2 8 2" xfId="28659" xr:uid="{00000000-0005-0000-0000-0000EF6F0000}"/>
    <cellStyle name="Output 2 3 2 2 8 2 2" xfId="28660" xr:uid="{00000000-0005-0000-0000-0000F06F0000}"/>
    <cellStyle name="Output 2 3 2 2 8 2 3" xfId="28661" xr:uid="{00000000-0005-0000-0000-0000F16F0000}"/>
    <cellStyle name="Output 2 3 2 2 8 2 4" xfId="28662" xr:uid="{00000000-0005-0000-0000-0000F26F0000}"/>
    <cellStyle name="Output 2 3 2 2 8 3" xfId="28663" xr:uid="{00000000-0005-0000-0000-0000F36F0000}"/>
    <cellStyle name="Output 2 3 2 2 8 4" xfId="28664" xr:uid="{00000000-0005-0000-0000-0000F46F0000}"/>
    <cellStyle name="Output 2 3 2 2 8 5" xfId="28665" xr:uid="{00000000-0005-0000-0000-0000F56F0000}"/>
    <cellStyle name="Output 2 3 2 2 8 6" xfId="28666" xr:uid="{00000000-0005-0000-0000-0000F66F0000}"/>
    <cellStyle name="Output 2 3 2 2 9" xfId="28667" xr:uid="{00000000-0005-0000-0000-0000F76F0000}"/>
    <cellStyle name="Output 2 3 2 2 9 2" xfId="28668" xr:uid="{00000000-0005-0000-0000-0000F86F0000}"/>
    <cellStyle name="Output 2 3 2 2 9 2 2" xfId="28669" xr:uid="{00000000-0005-0000-0000-0000F96F0000}"/>
    <cellStyle name="Output 2 3 2 2 9 2 3" xfId="28670" xr:uid="{00000000-0005-0000-0000-0000FA6F0000}"/>
    <cellStyle name="Output 2 3 2 2 9 2 4" xfId="28671" xr:uid="{00000000-0005-0000-0000-0000FB6F0000}"/>
    <cellStyle name="Output 2 3 2 2 9 3" xfId="28672" xr:uid="{00000000-0005-0000-0000-0000FC6F0000}"/>
    <cellStyle name="Output 2 3 2 2 9 4" xfId="28673" xr:uid="{00000000-0005-0000-0000-0000FD6F0000}"/>
    <cellStyle name="Output 2 3 2 2 9 5" xfId="28674" xr:uid="{00000000-0005-0000-0000-0000FE6F0000}"/>
    <cellStyle name="Output 2 3 2 2 9 6" xfId="28675" xr:uid="{00000000-0005-0000-0000-0000FF6F0000}"/>
    <cellStyle name="Output 2 3 2 3" xfId="28676" xr:uid="{00000000-0005-0000-0000-000000700000}"/>
    <cellStyle name="Output 2 3 2 3 2" xfId="28677" xr:uid="{00000000-0005-0000-0000-000001700000}"/>
    <cellStyle name="Output 2 3 2 3 2 2" xfId="28678" xr:uid="{00000000-0005-0000-0000-000002700000}"/>
    <cellStyle name="Output 2 3 2 3 2 3" xfId="28679" xr:uid="{00000000-0005-0000-0000-000003700000}"/>
    <cellStyle name="Output 2 3 2 3 2 4" xfId="28680" xr:uid="{00000000-0005-0000-0000-000004700000}"/>
    <cellStyle name="Output 2 3 2 3 3" xfId="28681" xr:uid="{00000000-0005-0000-0000-000005700000}"/>
    <cellStyle name="Output 2 3 2 3 4" xfId="28682" xr:uid="{00000000-0005-0000-0000-000006700000}"/>
    <cellStyle name="Output 2 3 2 3 5" xfId="28683" xr:uid="{00000000-0005-0000-0000-000007700000}"/>
    <cellStyle name="Output 2 3 2 3 6" xfId="28684" xr:uid="{00000000-0005-0000-0000-000008700000}"/>
    <cellStyle name="Output 2 3 2 4" xfId="28685" xr:uid="{00000000-0005-0000-0000-000009700000}"/>
    <cellStyle name="Output 2 3 2 4 2" xfId="28686" xr:uid="{00000000-0005-0000-0000-00000A700000}"/>
    <cellStyle name="Output 2 3 2 4 3" xfId="28687" xr:uid="{00000000-0005-0000-0000-00000B700000}"/>
    <cellStyle name="Output 2 3 2 4 4" xfId="28688" xr:uid="{00000000-0005-0000-0000-00000C700000}"/>
    <cellStyle name="Output 2 3 2 5" xfId="28689" xr:uid="{00000000-0005-0000-0000-00000D700000}"/>
    <cellStyle name="Output 2 3 2 6" xfId="28690" xr:uid="{00000000-0005-0000-0000-00000E700000}"/>
    <cellStyle name="Output 2 3 3" xfId="28691" xr:uid="{00000000-0005-0000-0000-00000F700000}"/>
    <cellStyle name="Output 2 3 4" xfId="28692" xr:uid="{00000000-0005-0000-0000-000010700000}"/>
    <cellStyle name="Output 2 3 4 2" xfId="28693" xr:uid="{00000000-0005-0000-0000-000011700000}"/>
    <cellStyle name="Output 2 3 4 2 10" xfId="28694" xr:uid="{00000000-0005-0000-0000-000012700000}"/>
    <cellStyle name="Output 2 3 4 2 10 2" xfId="28695" xr:uid="{00000000-0005-0000-0000-000013700000}"/>
    <cellStyle name="Output 2 3 4 2 10 3" xfId="28696" xr:uid="{00000000-0005-0000-0000-000014700000}"/>
    <cellStyle name="Output 2 3 4 2 10 4" xfId="28697" xr:uid="{00000000-0005-0000-0000-000015700000}"/>
    <cellStyle name="Output 2 3 4 2 11" xfId="28698" xr:uid="{00000000-0005-0000-0000-000016700000}"/>
    <cellStyle name="Output 2 3 4 2 11 2" xfId="28699" xr:uid="{00000000-0005-0000-0000-000017700000}"/>
    <cellStyle name="Output 2 3 4 2 11 3" xfId="28700" xr:uid="{00000000-0005-0000-0000-000018700000}"/>
    <cellStyle name="Output 2 3 4 2 11 4" xfId="28701" xr:uid="{00000000-0005-0000-0000-000019700000}"/>
    <cellStyle name="Output 2 3 4 2 12" xfId="28702" xr:uid="{00000000-0005-0000-0000-00001A700000}"/>
    <cellStyle name="Output 2 3 4 2 13" xfId="28703" xr:uid="{00000000-0005-0000-0000-00001B700000}"/>
    <cellStyle name="Output 2 3 4 2 14" xfId="28704" xr:uid="{00000000-0005-0000-0000-00001C700000}"/>
    <cellStyle name="Output 2 3 4 2 2" xfId="28705" xr:uid="{00000000-0005-0000-0000-00001D700000}"/>
    <cellStyle name="Output 2 3 4 2 2 2" xfId="28706" xr:uid="{00000000-0005-0000-0000-00001E700000}"/>
    <cellStyle name="Output 2 3 4 2 2 2 2" xfId="28707" xr:uid="{00000000-0005-0000-0000-00001F700000}"/>
    <cellStyle name="Output 2 3 4 2 2 2 2 2" xfId="28708" xr:uid="{00000000-0005-0000-0000-000020700000}"/>
    <cellStyle name="Output 2 3 4 2 2 2 2 2 2" xfId="28709" xr:uid="{00000000-0005-0000-0000-000021700000}"/>
    <cellStyle name="Output 2 3 4 2 2 2 2 2 3" xfId="28710" xr:uid="{00000000-0005-0000-0000-000022700000}"/>
    <cellStyle name="Output 2 3 4 2 2 2 2 2 4" xfId="28711" xr:uid="{00000000-0005-0000-0000-000023700000}"/>
    <cellStyle name="Output 2 3 4 2 2 2 2 3" xfId="28712" xr:uid="{00000000-0005-0000-0000-000024700000}"/>
    <cellStyle name="Output 2 3 4 2 2 2 2 4" xfId="28713" xr:uid="{00000000-0005-0000-0000-000025700000}"/>
    <cellStyle name="Output 2 3 4 2 2 2 2 5" xfId="28714" xr:uid="{00000000-0005-0000-0000-000026700000}"/>
    <cellStyle name="Output 2 3 4 2 2 2 2 6" xfId="28715" xr:uid="{00000000-0005-0000-0000-000027700000}"/>
    <cellStyle name="Output 2 3 4 2 2 2 3" xfId="28716" xr:uid="{00000000-0005-0000-0000-000028700000}"/>
    <cellStyle name="Output 2 3 4 2 2 2 3 2" xfId="28717" xr:uid="{00000000-0005-0000-0000-000029700000}"/>
    <cellStyle name="Output 2 3 4 2 2 2 3 3" xfId="28718" xr:uid="{00000000-0005-0000-0000-00002A700000}"/>
    <cellStyle name="Output 2 3 4 2 2 2 3 4" xfId="28719" xr:uid="{00000000-0005-0000-0000-00002B700000}"/>
    <cellStyle name="Output 2 3 4 2 2 2 4" xfId="28720" xr:uid="{00000000-0005-0000-0000-00002C700000}"/>
    <cellStyle name="Output 2 3 4 2 2 2 5" xfId="28721" xr:uid="{00000000-0005-0000-0000-00002D700000}"/>
    <cellStyle name="Output 2 3 4 2 2 2 6" xfId="28722" xr:uid="{00000000-0005-0000-0000-00002E700000}"/>
    <cellStyle name="Output 2 3 4 2 2 2 7" xfId="28723" xr:uid="{00000000-0005-0000-0000-00002F700000}"/>
    <cellStyle name="Output 2 3 4 2 2 3" xfId="28724" xr:uid="{00000000-0005-0000-0000-000030700000}"/>
    <cellStyle name="Output 2 3 4 2 2 3 2" xfId="28725" xr:uid="{00000000-0005-0000-0000-000031700000}"/>
    <cellStyle name="Output 2 3 4 2 2 3 2 2" xfId="28726" xr:uid="{00000000-0005-0000-0000-000032700000}"/>
    <cellStyle name="Output 2 3 4 2 2 3 2 3" xfId="28727" xr:uid="{00000000-0005-0000-0000-000033700000}"/>
    <cellStyle name="Output 2 3 4 2 2 3 2 4" xfId="28728" xr:uid="{00000000-0005-0000-0000-000034700000}"/>
    <cellStyle name="Output 2 3 4 2 2 3 3" xfId="28729" xr:uid="{00000000-0005-0000-0000-000035700000}"/>
    <cellStyle name="Output 2 3 4 2 2 3 4" xfId="28730" xr:uid="{00000000-0005-0000-0000-000036700000}"/>
    <cellStyle name="Output 2 3 4 2 2 3 5" xfId="28731" xr:uid="{00000000-0005-0000-0000-000037700000}"/>
    <cellStyle name="Output 2 3 4 2 2 3 6" xfId="28732" xr:uid="{00000000-0005-0000-0000-000038700000}"/>
    <cellStyle name="Output 2 3 4 2 2 4" xfId="28733" xr:uid="{00000000-0005-0000-0000-000039700000}"/>
    <cellStyle name="Output 2 3 4 2 2 4 2" xfId="28734" xr:uid="{00000000-0005-0000-0000-00003A700000}"/>
    <cellStyle name="Output 2 3 4 2 2 4 2 2" xfId="28735" xr:uid="{00000000-0005-0000-0000-00003B700000}"/>
    <cellStyle name="Output 2 3 4 2 2 4 2 3" xfId="28736" xr:uid="{00000000-0005-0000-0000-00003C700000}"/>
    <cellStyle name="Output 2 3 4 2 2 4 2 4" xfId="28737" xr:uid="{00000000-0005-0000-0000-00003D700000}"/>
    <cellStyle name="Output 2 3 4 2 2 4 3" xfId="28738" xr:uid="{00000000-0005-0000-0000-00003E700000}"/>
    <cellStyle name="Output 2 3 4 2 2 4 4" xfId="28739" xr:uid="{00000000-0005-0000-0000-00003F700000}"/>
    <cellStyle name="Output 2 3 4 2 2 4 5" xfId="28740" xr:uid="{00000000-0005-0000-0000-000040700000}"/>
    <cellStyle name="Output 2 3 4 2 2 4 6" xfId="28741" xr:uid="{00000000-0005-0000-0000-000041700000}"/>
    <cellStyle name="Output 2 3 4 2 2 5" xfId="28742" xr:uid="{00000000-0005-0000-0000-000042700000}"/>
    <cellStyle name="Output 2 3 4 2 2 5 2" xfId="28743" xr:uid="{00000000-0005-0000-0000-000043700000}"/>
    <cellStyle name="Output 2 3 4 2 2 5 3" xfId="28744" xr:uid="{00000000-0005-0000-0000-000044700000}"/>
    <cellStyle name="Output 2 3 4 2 2 5 4" xfId="28745" xr:uid="{00000000-0005-0000-0000-000045700000}"/>
    <cellStyle name="Output 2 3 4 2 2 6" xfId="28746" xr:uid="{00000000-0005-0000-0000-000046700000}"/>
    <cellStyle name="Output 2 3 4 2 2 6 2" xfId="28747" xr:uid="{00000000-0005-0000-0000-000047700000}"/>
    <cellStyle name="Output 2 3 4 2 2 6 3" xfId="28748" xr:uid="{00000000-0005-0000-0000-000048700000}"/>
    <cellStyle name="Output 2 3 4 2 2 6 4" xfId="28749" xr:uid="{00000000-0005-0000-0000-000049700000}"/>
    <cellStyle name="Output 2 3 4 2 2 7" xfId="28750" xr:uid="{00000000-0005-0000-0000-00004A700000}"/>
    <cellStyle name="Output 2 3 4 2 2 8" xfId="28751" xr:uid="{00000000-0005-0000-0000-00004B700000}"/>
    <cellStyle name="Output 2 3 4 2 2 9" xfId="28752" xr:uid="{00000000-0005-0000-0000-00004C700000}"/>
    <cellStyle name="Output 2 3 4 2 3" xfId="28753" xr:uid="{00000000-0005-0000-0000-00004D700000}"/>
    <cellStyle name="Output 2 3 4 2 3 2" xfId="28754" xr:uid="{00000000-0005-0000-0000-00004E700000}"/>
    <cellStyle name="Output 2 3 4 2 3 2 2" xfId="28755" xr:uid="{00000000-0005-0000-0000-00004F700000}"/>
    <cellStyle name="Output 2 3 4 2 3 2 2 2" xfId="28756" xr:uid="{00000000-0005-0000-0000-000050700000}"/>
    <cellStyle name="Output 2 3 4 2 3 2 2 3" xfId="28757" xr:uid="{00000000-0005-0000-0000-000051700000}"/>
    <cellStyle name="Output 2 3 4 2 3 2 2 4" xfId="28758" xr:uid="{00000000-0005-0000-0000-000052700000}"/>
    <cellStyle name="Output 2 3 4 2 3 2 3" xfId="28759" xr:uid="{00000000-0005-0000-0000-000053700000}"/>
    <cellStyle name="Output 2 3 4 2 3 2 4" xfId="28760" xr:uid="{00000000-0005-0000-0000-000054700000}"/>
    <cellStyle name="Output 2 3 4 2 3 2 5" xfId="28761" xr:uid="{00000000-0005-0000-0000-000055700000}"/>
    <cellStyle name="Output 2 3 4 2 3 2 6" xfId="28762" xr:uid="{00000000-0005-0000-0000-000056700000}"/>
    <cellStyle name="Output 2 3 4 2 3 3" xfId="28763" xr:uid="{00000000-0005-0000-0000-000057700000}"/>
    <cellStyle name="Output 2 3 4 2 3 3 2" xfId="28764" xr:uid="{00000000-0005-0000-0000-000058700000}"/>
    <cellStyle name="Output 2 3 4 2 3 3 2 2" xfId="28765" xr:uid="{00000000-0005-0000-0000-000059700000}"/>
    <cellStyle name="Output 2 3 4 2 3 3 2 3" xfId="28766" xr:uid="{00000000-0005-0000-0000-00005A700000}"/>
    <cellStyle name="Output 2 3 4 2 3 3 2 4" xfId="28767" xr:uid="{00000000-0005-0000-0000-00005B700000}"/>
    <cellStyle name="Output 2 3 4 2 3 3 3" xfId="28768" xr:uid="{00000000-0005-0000-0000-00005C700000}"/>
    <cellStyle name="Output 2 3 4 2 3 3 4" xfId="28769" xr:uid="{00000000-0005-0000-0000-00005D700000}"/>
    <cellStyle name="Output 2 3 4 2 3 3 5" xfId="28770" xr:uid="{00000000-0005-0000-0000-00005E700000}"/>
    <cellStyle name="Output 2 3 4 2 3 3 6" xfId="28771" xr:uid="{00000000-0005-0000-0000-00005F700000}"/>
    <cellStyle name="Output 2 3 4 2 3 4" xfId="28772" xr:uid="{00000000-0005-0000-0000-000060700000}"/>
    <cellStyle name="Output 2 3 4 2 3 4 2" xfId="28773" xr:uid="{00000000-0005-0000-0000-000061700000}"/>
    <cellStyle name="Output 2 3 4 2 3 4 2 2" xfId="28774" xr:uid="{00000000-0005-0000-0000-000062700000}"/>
    <cellStyle name="Output 2 3 4 2 3 4 2 3" xfId="28775" xr:uid="{00000000-0005-0000-0000-000063700000}"/>
    <cellStyle name="Output 2 3 4 2 3 4 2 4" xfId="28776" xr:uid="{00000000-0005-0000-0000-000064700000}"/>
    <cellStyle name="Output 2 3 4 2 3 4 3" xfId="28777" xr:uid="{00000000-0005-0000-0000-000065700000}"/>
    <cellStyle name="Output 2 3 4 2 3 4 4" xfId="28778" xr:uid="{00000000-0005-0000-0000-000066700000}"/>
    <cellStyle name="Output 2 3 4 2 3 4 5" xfId="28779" xr:uid="{00000000-0005-0000-0000-000067700000}"/>
    <cellStyle name="Output 2 3 4 2 3 4 6" xfId="28780" xr:uid="{00000000-0005-0000-0000-000068700000}"/>
    <cellStyle name="Output 2 3 4 2 3 5" xfId="28781" xr:uid="{00000000-0005-0000-0000-000069700000}"/>
    <cellStyle name="Output 2 3 4 2 3 5 2" xfId="28782" xr:uid="{00000000-0005-0000-0000-00006A700000}"/>
    <cellStyle name="Output 2 3 4 2 3 5 3" xfId="28783" xr:uid="{00000000-0005-0000-0000-00006B700000}"/>
    <cellStyle name="Output 2 3 4 2 3 5 4" xfId="28784" xr:uid="{00000000-0005-0000-0000-00006C700000}"/>
    <cellStyle name="Output 2 3 4 2 3 6" xfId="28785" xr:uid="{00000000-0005-0000-0000-00006D700000}"/>
    <cellStyle name="Output 2 3 4 2 3 6 2" xfId="28786" xr:uid="{00000000-0005-0000-0000-00006E700000}"/>
    <cellStyle name="Output 2 3 4 2 3 6 3" xfId="28787" xr:uid="{00000000-0005-0000-0000-00006F700000}"/>
    <cellStyle name="Output 2 3 4 2 3 6 4" xfId="28788" xr:uid="{00000000-0005-0000-0000-000070700000}"/>
    <cellStyle name="Output 2 3 4 2 3 7" xfId="28789" xr:uid="{00000000-0005-0000-0000-000071700000}"/>
    <cellStyle name="Output 2 3 4 2 3 8" xfId="28790" xr:uid="{00000000-0005-0000-0000-000072700000}"/>
    <cellStyle name="Output 2 3 4 2 3 9" xfId="28791" xr:uid="{00000000-0005-0000-0000-000073700000}"/>
    <cellStyle name="Output 2 3 4 2 4" xfId="28792" xr:uid="{00000000-0005-0000-0000-000074700000}"/>
    <cellStyle name="Output 2 3 4 2 4 2" xfId="28793" xr:uid="{00000000-0005-0000-0000-000075700000}"/>
    <cellStyle name="Output 2 3 4 2 4 2 2" xfId="28794" xr:uid="{00000000-0005-0000-0000-000076700000}"/>
    <cellStyle name="Output 2 3 4 2 4 2 2 2" xfId="28795" xr:uid="{00000000-0005-0000-0000-000077700000}"/>
    <cellStyle name="Output 2 3 4 2 4 2 2 3" xfId="28796" xr:uid="{00000000-0005-0000-0000-000078700000}"/>
    <cellStyle name="Output 2 3 4 2 4 2 2 4" xfId="28797" xr:uid="{00000000-0005-0000-0000-000079700000}"/>
    <cellStyle name="Output 2 3 4 2 4 2 3" xfId="28798" xr:uid="{00000000-0005-0000-0000-00007A700000}"/>
    <cellStyle name="Output 2 3 4 2 4 2 4" xfId="28799" xr:uid="{00000000-0005-0000-0000-00007B700000}"/>
    <cellStyle name="Output 2 3 4 2 4 2 5" xfId="28800" xr:uid="{00000000-0005-0000-0000-00007C700000}"/>
    <cellStyle name="Output 2 3 4 2 4 2 6" xfId="28801" xr:uid="{00000000-0005-0000-0000-00007D700000}"/>
    <cellStyle name="Output 2 3 4 2 4 3" xfId="28802" xr:uid="{00000000-0005-0000-0000-00007E700000}"/>
    <cellStyle name="Output 2 3 4 2 4 3 2" xfId="28803" xr:uid="{00000000-0005-0000-0000-00007F700000}"/>
    <cellStyle name="Output 2 3 4 2 4 3 2 2" xfId="28804" xr:uid="{00000000-0005-0000-0000-000080700000}"/>
    <cellStyle name="Output 2 3 4 2 4 3 2 3" xfId="28805" xr:uid="{00000000-0005-0000-0000-000081700000}"/>
    <cellStyle name="Output 2 3 4 2 4 3 2 4" xfId="28806" xr:uid="{00000000-0005-0000-0000-000082700000}"/>
    <cellStyle name="Output 2 3 4 2 4 3 3" xfId="28807" xr:uid="{00000000-0005-0000-0000-000083700000}"/>
    <cellStyle name="Output 2 3 4 2 4 3 4" xfId="28808" xr:uid="{00000000-0005-0000-0000-000084700000}"/>
    <cellStyle name="Output 2 3 4 2 4 3 5" xfId="28809" xr:uid="{00000000-0005-0000-0000-000085700000}"/>
    <cellStyle name="Output 2 3 4 2 4 3 6" xfId="28810" xr:uid="{00000000-0005-0000-0000-000086700000}"/>
    <cellStyle name="Output 2 3 4 2 4 4" xfId="28811" xr:uid="{00000000-0005-0000-0000-000087700000}"/>
    <cellStyle name="Output 2 3 4 2 4 4 2" xfId="28812" xr:uid="{00000000-0005-0000-0000-000088700000}"/>
    <cellStyle name="Output 2 3 4 2 4 4 2 2" xfId="28813" xr:uid="{00000000-0005-0000-0000-000089700000}"/>
    <cellStyle name="Output 2 3 4 2 4 4 2 3" xfId="28814" xr:uid="{00000000-0005-0000-0000-00008A700000}"/>
    <cellStyle name="Output 2 3 4 2 4 4 2 4" xfId="28815" xr:uid="{00000000-0005-0000-0000-00008B700000}"/>
    <cellStyle name="Output 2 3 4 2 4 4 3" xfId="28816" xr:uid="{00000000-0005-0000-0000-00008C700000}"/>
    <cellStyle name="Output 2 3 4 2 4 4 4" xfId="28817" xr:uid="{00000000-0005-0000-0000-00008D700000}"/>
    <cellStyle name="Output 2 3 4 2 4 4 5" xfId="28818" xr:uid="{00000000-0005-0000-0000-00008E700000}"/>
    <cellStyle name="Output 2 3 4 2 4 4 6" xfId="28819" xr:uid="{00000000-0005-0000-0000-00008F700000}"/>
    <cellStyle name="Output 2 3 4 2 4 5" xfId="28820" xr:uid="{00000000-0005-0000-0000-000090700000}"/>
    <cellStyle name="Output 2 3 4 2 4 5 2" xfId="28821" xr:uid="{00000000-0005-0000-0000-000091700000}"/>
    <cellStyle name="Output 2 3 4 2 4 5 3" xfId="28822" xr:uid="{00000000-0005-0000-0000-000092700000}"/>
    <cellStyle name="Output 2 3 4 2 4 5 4" xfId="28823" xr:uid="{00000000-0005-0000-0000-000093700000}"/>
    <cellStyle name="Output 2 3 4 2 4 6" xfId="28824" xr:uid="{00000000-0005-0000-0000-000094700000}"/>
    <cellStyle name="Output 2 3 4 2 4 6 2" xfId="28825" xr:uid="{00000000-0005-0000-0000-000095700000}"/>
    <cellStyle name="Output 2 3 4 2 4 6 3" xfId="28826" xr:uid="{00000000-0005-0000-0000-000096700000}"/>
    <cellStyle name="Output 2 3 4 2 4 6 4" xfId="28827" xr:uid="{00000000-0005-0000-0000-000097700000}"/>
    <cellStyle name="Output 2 3 4 2 4 7" xfId="28828" xr:uid="{00000000-0005-0000-0000-000098700000}"/>
    <cellStyle name="Output 2 3 4 2 4 8" xfId="28829" xr:uid="{00000000-0005-0000-0000-000099700000}"/>
    <cellStyle name="Output 2 3 4 2 4 9" xfId="28830" xr:uid="{00000000-0005-0000-0000-00009A700000}"/>
    <cellStyle name="Output 2 3 4 2 5" xfId="28831" xr:uid="{00000000-0005-0000-0000-00009B700000}"/>
    <cellStyle name="Output 2 3 4 2 5 2" xfId="28832" xr:uid="{00000000-0005-0000-0000-00009C700000}"/>
    <cellStyle name="Output 2 3 4 2 5 2 2" xfId="28833" xr:uid="{00000000-0005-0000-0000-00009D700000}"/>
    <cellStyle name="Output 2 3 4 2 5 2 2 2" xfId="28834" xr:uid="{00000000-0005-0000-0000-00009E700000}"/>
    <cellStyle name="Output 2 3 4 2 5 2 2 3" xfId="28835" xr:uid="{00000000-0005-0000-0000-00009F700000}"/>
    <cellStyle name="Output 2 3 4 2 5 2 2 4" xfId="28836" xr:uid="{00000000-0005-0000-0000-0000A0700000}"/>
    <cellStyle name="Output 2 3 4 2 5 2 3" xfId="28837" xr:uid="{00000000-0005-0000-0000-0000A1700000}"/>
    <cellStyle name="Output 2 3 4 2 5 2 4" xfId="28838" xr:uid="{00000000-0005-0000-0000-0000A2700000}"/>
    <cellStyle name="Output 2 3 4 2 5 2 5" xfId="28839" xr:uid="{00000000-0005-0000-0000-0000A3700000}"/>
    <cellStyle name="Output 2 3 4 2 5 2 6" xfId="28840" xr:uid="{00000000-0005-0000-0000-0000A4700000}"/>
    <cellStyle name="Output 2 3 4 2 5 3" xfId="28841" xr:uid="{00000000-0005-0000-0000-0000A5700000}"/>
    <cellStyle name="Output 2 3 4 2 5 3 2" xfId="28842" xr:uid="{00000000-0005-0000-0000-0000A6700000}"/>
    <cellStyle name="Output 2 3 4 2 5 3 2 2" xfId="28843" xr:uid="{00000000-0005-0000-0000-0000A7700000}"/>
    <cellStyle name="Output 2 3 4 2 5 3 2 3" xfId="28844" xr:uid="{00000000-0005-0000-0000-0000A8700000}"/>
    <cellStyle name="Output 2 3 4 2 5 3 2 4" xfId="28845" xr:uid="{00000000-0005-0000-0000-0000A9700000}"/>
    <cellStyle name="Output 2 3 4 2 5 3 3" xfId="28846" xr:uid="{00000000-0005-0000-0000-0000AA700000}"/>
    <cellStyle name="Output 2 3 4 2 5 3 4" xfId="28847" xr:uid="{00000000-0005-0000-0000-0000AB700000}"/>
    <cellStyle name="Output 2 3 4 2 5 3 5" xfId="28848" xr:uid="{00000000-0005-0000-0000-0000AC700000}"/>
    <cellStyle name="Output 2 3 4 2 5 3 6" xfId="28849" xr:uid="{00000000-0005-0000-0000-0000AD700000}"/>
    <cellStyle name="Output 2 3 4 2 5 4" xfId="28850" xr:uid="{00000000-0005-0000-0000-0000AE700000}"/>
    <cellStyle name="Output 2 3 4 2 5 4 2" xfId="28851" xr:uid="{00000000-0005-0000-0000-0000AF700000}"/>
    <cellStyle name="Output 2 3 4 2 5 4 3" xfId="28852" xr:uid="{00000000-0005-0000-0000-0000B0700000}"/>
    <cellStyle name="Output 2 3 4 2 5 4 4" xfId="28853" xr:uid="{00000000-0005-0000-0000-0000B1700000}"/>
    <cellStyle name="Output 2 3 4 2 5 5" xfId="28854" xr:uid="{00000000-0005-0000-0000-0000B2700000}"/>
    <cellStyle name="Output 2 3 4 2 5 5 2" xfId="28855" xr:uid="{00000000-0005-0000-0000-0000B3700000}"/>
    <cellStyle name="Output 2 3 4 2 5 5 3" xfId="28856" xr:uid="{00000000-0005-0000-0000-0000B4700000}"/>
    <cellStyle name="Output 2 3 4 2 5 5 4" xfId="28857" xr:uid="{00000000-0005-0000-0000-0000B5700000}"/>
    <cellStyle name="Output 2 3 4 2 5 6" xfId="28858" xr:uid="{00000000-0005-0000-0000-0000B6700000}"/>
    <cellStyle name="Output 2 3 4 2 5 7" xfId="28859" xr:uid="{00000000-0005-0000-0000-0000B7700000}"/>
    <cellStyle name="Output 2 3 4 2 5 8" xfId="28860" xr:uid="{00000000-0005-0000-0000-0000B8700000}"/>
    <cellStyle name="Output 2 3 4 2 5 9" xfId="28861" xr:uid="{00000000-0005-0000-0000-0000B9700000}"/>
    <cellStyle name="Output 2 3 4 2 6" xfId="28862" xr:uid="{00000000-0005-0000-0000-0000BA700000}"/>
    <cellStyle name="Output 2 3 4 2 6 2" xfId="28863" xr:uid="{00000000-0005-0000-0000-0000BB700000}"/>
    <cellStyle name="Output 2 3 4 2 6 2 2" xfId="28864" xr:uid="{00000000-0005-0000-0000-0000BC700000}"/>
    <cellStyle name="Output 2 3 4 2 6 2 2 2" xfId="28865" xr:uid="{00000000-0005-0000-0000-0000BD700000}"/>
    <cellStyle name="Output 2 3 4 2 6 2 2 3" xfId="28866" xr:uid="{00000000-0005-0000-0000-0000BE700000}"/>
    <cellStyle name="Output 2 3 4 2 6 2 2 4" xfId="28867" xr:uid="{00000000-0005-0000-0000-0000BF700000}"/>
    <cellStyle name="Output 2 3 4 2 6 2 3" xfId="28868" xr:uid="{00000000-0005-0000-0000-0000C0700000}"/>
    <cellStyle name="Output 2 3 4 2 6 2 4" xfId="28869" xr:uid="{00000000-0005-0000-0000-0000C1700000}"/>
    <cellStyle name="Output 2 3 4 2 6 2 5" xfId="28870" xr:uid="{00000000-0005-0000-0000-0000C2700000}"/>
    <cellStyle name="Output 2 3 4 2 6 2 6" xfId="28871" xr:uid="{00000000-0005-0000-0000-0000C3700000}"/>
    <cellStyle name="Output 2 3 4 2 6 3" xfId="28872" xr:uid="{00000000-0005-0000-0000-0000C4700000}"/>
    <cellStyle name="Output 2 3 4 2 6 3 2" xfId="28873" xr:uid="{00000000-0005-0000-0000-0000C5700000}"/>
    <cellStyle name="Output 2 3 4 2 6 3 2 2" xfId="28874" xr:uid="{00000000-0005-0000-0000-0000C6700000}"/>
    <cellStyle name="Output 2 3 4 2 6 3 2 3" xfId="28875" xr:uid="{00000000-0005-0000-0000-0000C7700000}"/>
    <cellStyle name="Output 2 3 4 2 6 3 2 4" xfId="28876" xr:uid="{00000000-0005-0000-0000-0000C8700000}"/>
    <cellStyle name="Output 2 3 4 2 6 3 3" xfId="28877" xr:uid="{00000000-0005-0000-0000-0000C9700000}"/>
    <cellStyle name="Output 2 3 4 2 6 3 4" xfId="28878" xr:uid="{00000000-0005-0000-0000-0000CA700000}"/>
    <cellStyle name="Output 2 3 4 2 6 3 5" xfId="28879" xr:uid="{00000000-0005-0000-0000-0000CB700000}"/>
    <cellStyle name="Output 2 3 4 2 6 3 6" xfId="28880" xr:uid="{00000000-0005-0000-0000-0000CC700000}"/>
    <cellStyle name="Output 2 3 4 2 6 4" xfId="28881" xr:uid="{00000000-0005-0000-0000-0000CD700000}"/>
    <cellStyle name="Output 2 3 4 2 6 4 2" xfId="28882" xr:uid="{00000000-0005-0000-0000-0000CE700000}"/>
    <cellStyle name="Output 2 3 4 2 6 4 2 2" xfId="28883" xr:uid="{00000000-0005-0000-0000-0000CF700000}"/>
    <cellStyle name="Output 2 3 4 2 6 4 2 3" xfId="28884" xr:uid="{00000000-0005-0000-0000-0000D0700000}"/>
    <cellStyle name="Output 2 3 4 2 6 4 2 4" xfId="28885" xr:uid="{00000000-0005-0000-0000-0000D1700000}"/>
    <cellStyle name="Output 2 3 4 2 6 4 3" xfId="28886" xr:uid="{00000000-0005-0000-0000-0000D2700000}"/>
    <cellStyle name="Output 2 3 4 2 6 4 4" xfId="28887" xr:uid="{00000000-0005-0000-0000-0000D3700000}"/>
    <cellStyle name="Output 2 3 4 2 6 4 5" xfId="28888" xr:uid="{00000000-0005-0000-0000-0000D4700000}"/>
    <cellStyle name="Output 2 3 4 2 6 4 6" xfId="28889" xr:uid="{00000000-0005-0000-0000-0000D5700000}"/>
    <cellStyle name="Output 2 3 4 2 6 5" xfId="28890" xr:uid="{00000000-0005-0000-0000-0000D6700000}"/>
    <cellStyle name="Output 2 3 4 2 6 5 2" xfId="28891" xr:uid="{00000000-0005-0000-0000-0000D7700000}"/>
    <cellStyle name="Output 2 3 4 2 6 5 3" xfId="28892" xr:uid="{00000000-0005-0000-0000-0000D8700000}"/>
    <cellStyle name="Output 2 3 4 2 6 5 4" xfId="28893" xr:uid="{00000000-0005-0000-0000-0000D9700000}"/>
    <cellStyle name="Output 2 3 4 2 6 6" xfId="28894" xr:uid="{00000000-0005-0000-0000-0000DA700000}"/>
    <cellStyle name="Output 2 3 4 2 6 6 2" xfId="28895" xr:uid="{00000000-0005-0000-0000-0000DB700000}"/>
    <cellStyle name="Output 2 3 4 2 6 6 3" xfId="28896" xr:uid="{00000000-0005-0000-0000-0000DC700000}"/>
    <cellStyle name="Output 2 3 4 2 6 6 4" xfId="28897" xr:uid="{00000000-0005-0000-0000-0000DD700000}"/>
    <cellStyle name="Output 2 3 4 2 6 7" xfId="28898" xr:uid="{00000000-0005-0000-0000-0000DE700000}"/>
    <cellStyle name="Output 2 3 4 2 6 8" xfId="28899" xr:uid="{00000000-0005-0000-0000-0000DF700000}"/>
    <cellStyle name="Output 2 3 4 2 6 9" xfId="28900" xr:uid="{00000000-0005-0000-0000-0000E0700000}"/>
    <cellStyle name="Output 2 3 4 2 7" xfId="28901" xr:uid="{00000000-0005-0000-0000-0000E1700000}"/>
    <cellStyle name="Output 2 3 4 2 7 2" xfId="28902" xr:uid="{00000000-0005-0000-0000-0000E2700000}"/>
    <cellStyle name="Output 2 3 4 2 7 2 2" xfId="28903" xr:uid="{00000000-0005-0000-0000-0000E3700000}"/>
    <cellStyle name="Output 2 3 4 2 7 2 2 2" xfId="28904" xr:uid="{00000000-0005-0000-0000-0000E4700000}"/>
    <cellStyle name="Output 2 3 4 2 7 2 2 3" xfId="28905" xr:uid="{00000000-0005-0000-0000-0000E5700000}"/>
    <cellStyle name="Output 2 3 4 2 7 2 2 4" xfId="28906" xr:uid="{00000000-0005-0000-0000-0000E6700000}"/>
    <cellStyle name="Output 2 3 4 2 7 2 3" xfId="28907" xr:uid="{00000000-0005-0000-0000-0000E7700000}"/>
    <cellStyle name="Output 2 3 4 2 7 2 4" xfId="28908" xr:uid="{00000000-0005-0000-0000-0000E8700000}"/>
    <cellStyle name="Output 2 3 4 2 7 2 5" xfId="28909" xr:uid="{00000000-0005-0000-0000-0000E9700000}"/>
    <cellStyle name="Output 2 3 4 2 7 2 6" xfId="28910" xr:uid="{00000000-0005-0000-0000-0000EA700000}"/>
    <cellStyle name="Output 2 3 4 2 7 3" xfId="28911" xr:uid="{00000000-0005-0000-0000-0000EB700000}"/>
    <cellStyle name="Output 2 3 4 2 7 3 2" xfId="28912" xr:uid="{00000000-0005-0000-0000-0000EC700000}"/>
    <cellStyle name="Output 2 3 4 2 7 3 3" xfId="28913" xr:uid="{00000000-0005-0000-0000-0000ED700000}"/>
    <cellStyle name="Output 2 3 4 2 7 3 4" xfId="28914" xr:uid="{00000000-0005-0000-0000-0000EE700000}"/>
    <cellStyle name="Output 2 3 4 2 7 4" xfId="28915" xr:uid="{00000000-0005-0000-0000-0000EF700000}"/>
    <cellStyle name="Output 2 3 4 2 7 5" xfId="28916" xr:uid="{00000000-0005-0000-0000-0000F0700000}"/>
    <cellStyle name="Output 2 3 4 2 7 6" xfId="28917" xr:uid="{00000000-0005-0000-0000-0000F1700000}"/>
    <cellStyle name="Output 2 3 4 2 7 7" xfId="28918" xr:uid="{00000000-0005-0000-0000-0000F2700000}"/>
    <cellStyle name="Output 2 3 4 2 8" xfId="28919" xr:uid="{00000000-0005-0000-0000-0000F3700000}"/>
    <cellStyle name="Output 2 3 4 2 8 2" xfId="28920" xr:uid="{00000000-0005-0000-0000-0000F4700000}"/>
    <cellStyle name="Output 2 3 4 2 8 2 2" xfId="28921" xr:uid="{00000000-0005-0000-0000-0000F5700000}"/>
    <cellStyle name="Output 2 3 4 2 8 2 3" xfId="28922" xr:uid="{00000000-0005-0000-0000-0000F6700000}"/>
    <cellStyle name="Output 2 3 4 2 8 2 4" xfId="28923" xr:uid="{00000000-0005-0000-0000-0000F7700000}"/>
    <cellStyle name="Output 2 3 4 2 8 3" xfId="28924" xr:uid="{00000000-0005-0000-0000-0000F8700000}"/>
    <cellStyle name="Output 2 3 4 2 8 4" xfId="28925" xr:uid="{00000000-0005-0000-0000-0000F9700000}"/>
    <cellStyle name="Output 2 3 4 2 8 5" xfId="28926" xr:uid="{00000000-0005-0000-0000-0000FA700000}"/>
    <cellStyle name="Output 2 3 4 2 8 6" xfId="28927" xr:uid="{00000000-0005-0000-0000-0000FB700000}"/>
    <cellStyle name="Output 2 3 4 2 9" xfId="28928" xr:uid="{00000000-0005-0000-0000-0000FC700000}"/>
    <cellStyle name="Output 2 3 4 2 9 2" xfId="28929" xr:uid="{00000000-0005-0000-0000-0000FD700000}"/>
    <cellStyle name="Output 2 3 4 2 9 2 2" xfId="28930" xr:uid="{00000000-0005-0000-0000-0000FE700000}"/>
    <cellStyle name="Output 2 3 4 2 9 2 3" xfId="28931" xr:uid="{00000000-0005-0000-0000-0000FF700000}"/>
    <cellStyle name="Output 2 3 4 2 9 2 4" xfId="28932" xr:uid="{00000000-0005-0000-0000-000000710000}"/>
    <cellStyle name="Output 2 3 4 2 9 3" xfId="28933" xr:uid="{00000000-0005-0000-0000-000001710000}"/>
    <cellStyle name="Output 2 3 4 2 9 4" xfId="28934" xr:uid="{00000000-0005-0000-0000-000002710000}"/>
    <cellStyle name="Output 2 3 4 2 9 5" xfId="28935" xr:uid="{00000000-0005-0000-0000-000003710000}"/>
    <cellStyle name="Output 2 3 4 2 9 6" xfId="28936" xr:uid="{00000000-0005-0000-0000-000004710000}"/>
    <cellStyle name="Output 2 3 4 3" xfId="28937" xr:uid="{00000000-0005-0000-0000-000005710000}"/>
    <cellStyle name="Output 2 3 4 3 2" xfId="28938" xr:uid="{00000000-0005-0000-0000-000006710000}"/>
    <cellStyle name="Output 2 3 4 3 2 2" xfId="28939" xr:uid="{00000000-0005-0000-0000-000007710000}"/>
    <cellStyle name="Output 2 3 4 3 2 3" xfId="28940" xr:uid="{00000000-0005-0000-0000-000008710000}"/>
    <cellStyle name="Output 2 3 4 3 2 4" xfId="28941" xr:uid="{00000000-0005-0000-0000-000009710000}"/>
    <cellStyle name="Output 2 3 4 3 3" xfId="28942" xr:uid="{00000000-0005-0000-0000-00000A710000}"/>
    <cellStyle name="Output 2 3 4 3 4" xfId="28943" xr:uid="{00000000-0005-0000-0000-00000B710000}"/>
    <cellStyle name="Output 2 3 4 3 5" xfId="28944" xr:uid="{00000000-0005-0000-0000-00000C710000}"/>
    <cellStyle name="Output 2 3 4 3 6" xfId="28945" xr:uid="{00000000-0005-0000-0000-00000D710000}"/>
    <cellStyle name="Output 2 3 4 4" xfId="28946" xr:uid="{00000000-0005-0000-0000-00000E710000}"/>
    <cellStyle name="Output 2 3 4 4 2" xfId="28947" xr:uid="{00000000-0005-0000-0000-00000F710000}"/>
    <cellStyle name="Output 2 3 4 4 3" xfId="28948" xr:uid="{00000000-0005-0000-0000-000010710000}"/>
    <cellStyle name="Output 2 3 4 4 4" xfId="28949" xr:uid="{00000000-0005-0000-0000-000011710000}"/>
    <cellStyle name="Output 2 3 4 5" xfId="28950" xr:uid="{00000000-0005-0000-0000-000012710000}"/>
    <cellStyle name="Output 2 3 4 6" xfId="28951" xr:uid="{00000000-0005-0000-0000-000013710000}"/>
    <cellStyle name="Output 2 3 5" xfId="28952" xr:uid="{00000000-0005-0000-0000-000014710000}"/>
    <cellStyle name="Output 2 3 5 2" xfId="28953" xr:uid="{00000000-0005-0000-0000-000015710000}"/>
    <cellStyle name="Output 2 3 5 2 10" xfId="28954" xr:uid="{00000000-0005-0000-0000-000016710000}"/>
    <cellStyle name="Output 2 3 5 2 10 2" xfId="28955" xr:uid="{00000000-0005-0000-0000-000017710000}"/>
    <cellStyle name="Output 2 3 5 2 10 3" xfId="28956" xr:uid="{00000000-0005-0000-0000-000018710000}"/>
    <cellStyle name="Output 2 3 5 2 10 4" xfId="28957" xr:uid="{00000000-0005-0000-0000-000019710000}"/>
    <cellStyle name="Output 2 3 5 2 11" xfId="28958" xr:uid="{00000000-0005-0000-0000-00001A710000}"/>
    <cellStyle name="Output 2 3 5 2 11 2" xfId="28959" xr:uid="{00000000-0005-0000-0000-00001B710000}"/>
    <cellStyle name="Output 2 3 5 2 11 3" xfId="28960" xr:uid="{00000000-0005-0000-0000-00001C710000}"/>
    <cellStyle name="Output 2 3 5 2 11 4" xfId="28961" xr:uid="{00000000-0005-0000-0000-00001D710000}"/>
    <cellStyle name="Output 2 3 5 2 12" xfId="28962" xr:uid="{00000000-0005-0000-0000-00001E710000}"/>
    <cellStyle name="Output 2 3 5 2 13" xfId="28963" xr:uid="{00000000-0005-0000-0000-00001F710000}"/>
    <cellStyle name="Output 2 3 5 2 14" xfId="28964" xr:uid="{00000000-0005-0000-0000-000020710000}"/>
    <cellStyle name="Output 2 3 5 2 2" xfId="28965" xr:uid="{00000000-0005-0000-0000-000021710000}"/>
    <cellStyle name="Output 2 3 5 2 2 2" xfId="28966" xr:uid="{00000000-0005-0000-0000-000022710000}"/>
    <cellStyle name="Output 2 3 5 2 2 2 2" xfId="28967" xr:uid="{00000000-0005-0000-0000-000023710000}"/>
    <cellStyle name="Output 2 3 5 2 2 2 2 2" xfId="28968" xr:uid="{00000000-0005-0000-0000-000024710000}"/>
    <cellStyle name="Output 2 3 5 2 2 2 2 2 2" xfId="28969" xr:uid="{00000000-0005-0000-0000-000025710000}"/>
    <cellStyle name="Output 2 3 5 2 2 2 2 2 3" xfId="28970" xr:uid="{00000000-0005-0000-0000-000026710000}"/>
    <cellStyle name="Output 2 3 5 2 2 2 2 2 4" xfId="28971" xr:uid="{00000000-0005-0000-0000-000027710000}"/>
    <cellStyle name="Output 2 3 5 2 2 2 2 3" xfId="28972" xr:uid="{00000000-0005-0000-0000-000028710000}"/>
    <cellStyle name="Output 2 3 5 2 2 2 2 4" xfId="28973" xr:uid="{00000000-0005-0000-0000-000029710000}"/>
    <cellStyle name="Output 2 3 5 2 2 2 2 5" xfId="28974" xr:uid="{00000000-0005-0000-0000-00002A710000}"/>
    <cellStyle name="Output 2 3 5 2 2 2 2 6" xfId="28975" xr:uid="{00000000-0005-0000-0000-00002B710000}"/>
    <cellStyle name="Output 2 3 5 2 2 2 3" xfId="28976" xr:uid="{00000000-0005-0000-0000-00002C710000}"/>
    <cellStyle name="Output 2 3 5 2 2 2 3 2" xfId="28977" xr:uid="{00000000-0005-0000-0000-00002D710000}"/>
    <cellStyle name="Output 2 3 5 2 2 2 3 3" xfId="28978" xr:uid="{00000000-0005-0000-0000-00002E710000}"/>
    <cellStyle name="Output 2 3 5 2 2 2 3 4" xfId="28979" xr:uid="{00000000-0005-0000-0000-00002F710000}"/>
    <cellStyle name="Output 2 3 5 2 2 2 4" xfId="28980" xr:uid="{00000000-0005-0000-0000-000030710000}"/>
    <cellStyle name="Output 2 3 5 2 2 2 5" xfId="28981" xr:uid="{00000000-0005-0000-0000-000031710000}"/>
    <cellStyle name="Output 2 3 5 2 2 2 6" xfId="28982" xr:uid="{00000000-0005-0000-0000-000032710000}"/>
    <cellStyle name="Output 2 3 5 2 2 2 7" xfId="28983" xr:uid="{00000000-0005-0000-0000-000033710000}"/>
    <cellStyle name="Output 2 3 5 2 2 3" xfId="28984" xr:uid="{00000000-0005-0000-0000-000034710000}"/>
    <cellStyle name="Output 2 3 5 2 2 3 2" xfId="28985" xr:uid="{00000000-0005-0000-0000-000035710000}"/>
    <cellStyle name="Output 2 3 5 2 2 3 2 2" xfId="28986" xr:uid="{00000000-0005-0000-0000-000036710000}"/>
    <cellStyle name="Output 2 3 5 2 2 3 2 3" xfId="28987" xr:uid="{00000000-0005-0000-0000-000037710000}"/>
    <cellStyle name="Output 2 3 5 2 2 3 2 4" xfId="28988" xr:uid="{00000000-0005-0000-0000-000038710000}"/>
    <cellStyle name="Output 2 3 5 2 2 3 3" xfId="28989" xr:uid="{00000000-0005-0000-0000-000039710000}"/>
    <cellStyle name="Output 2 3 5 2 2 3 4" xfId="28990" xr:uid="{00000000-0005-0000-0000-00003A710000}"/>
    <cellStyle name="Output 2 3 5 2 2 3 5" xfId="28991" xr:uid="{00000000-0005-0000-0000-00003B710000}"/>
    <cellStyle name="Output 2 3 5 2 2 3 6" xfId="28992" xr:uid="{00000000-0005-0000-0000-00003C710000}"/>
    <cellStyle name="Output 2 3 5 2 2 4" xfId="28993" xr:uid="{00000000-0005-0000-0000-00003D710000}"/>
    <cellStyle name="Output 2 3 5 2 2 4 2" xfId="28994" xr:uid="{00000000-0005-0000-0000-00003E710000}"/>
    <cellStyle name="Output 2 3 5 2 2 4 2 2" xfId="28995" xr:uid="{00000000-0005-0000-0000-00003F710000}"/>
    <cellStyle name="Output 2 3 5 2 2 4 2 3" xfId="28996" xr:uid="{00000000-0005-0000-0000-000040710000}"/>
    <cellStyle name="Output 2 3 5 2 2 4 2 4" xfId="28997" xr:uid="{00000000-0005-0000-0000-000041710000}"/>
    <cellStyle name="Output 2 3 5 2 2 4 3" xfId="28998" xr:uid="{00000000-0005-0000-0000-000042710000}"/>
    <cellStyle name="Output 2 3 5 2 2 4 4" xfId="28999" xr:uid="{00000000-0005-0000-0000-000043710000}"/>
    <cellStyle name="Output 2 3 5 2 2 4 5" xfId="29000" xr:uid="{00000000-0005-0000-0000-000044710000}"/>
    <cellStyle name="Output 2 3 5 2 2 4 6" xfId="29001" xr:uid="{00000000-0005-0000-0000-000045710000}"/>
    <cellStyle name="Output 2 3 5 2 2 5" xfId="29002" xr:uid="{00000000-0005-0000-0000-000046710000}"/>
    <cellStyle name="Output 2 3 5 2 2 5 2" xfId="29003" xr:uid="{00000000-0005-0000-0000-000047710000}"/>
    <cellStyle name="Output 2 3 5 2 2 5 3" xfId="29004" xr:uid="{00000000-0005-0000-0000-000048710000}"/>
    <cellStyle name="Output 2 3 5 2 2 5 4" xfId="29005" xr:uid="{00000000-0005-0000-0000-000049710000}"/>
    <cellStyle name="Output 2 3 5 2 2 6" xfId="29006" xr:uid="{00000000-0005-0000-0000-00004A710000}"/>
    <cellStyle name="Output 2 3 5 2 2 6 2" xfId="29007" xr:uid="{00000000-0005-0000-0000-00004B710000}"/>
    <cellStyle name="Output 2 3 5 2 2 6 3" xfId="29008" xr:uid="{00000000-0005-0000-0000-00004C710000}"/>
    <cellStyle name="Output 2 3 5 2 2 6 4" xfId="29009" xr:uid="{00000000-0005-0000-0000-00004D710000}"/>
    <cellStyle name="Output 2 3 5 2 2 7" xfId="29010" xr:uid="{00000000-0005-0000-0000-00004E710000}"/>
    <cellStyle name="Output 2 3 5 2 2 8" xfId="29011" xr:uid="{00000000-0005-0000-0000-00004F710000}"/>
    <cellStyle name="Output 2 3 5 2 2 9" xfId="29012" xr:uid="{00000000-0005-0000-0000-000050710000}"/>
    <cellStyle name="Output 2 3 5 2 3" xfId="29013" xr:uid="{00000000-0005-0000-0000-000051710000}"/>
    <cellStyle name="Output 2 3 5 2 3 2" xfId="29014" xr:uid="{00000000-0005-0000-0000-000052710000}"/>
    <cellStyle name="Output 2 3 5 2 3 2 2" xfId="29015" xr:uid="{00000000-0005-0000-0000-000053710000}"/>
    <cellStyle name="Output 2 3 5 2 3 2 2 2" xfId="29016" xr:uid="{00000000-0005-0000-0000-000054710000}"/>
    <cellStyle name="Output 2 3 5 2 3 2 2 3" xfId="29017" xr:uid="{00000000-0005-0000-0000-000055710000}"/>
    <cellStyle name="Output 2 3 5 2 3 2 2 4" xfId="29018" xr:uid="{00000000-0005-0000-0000-000056710000}"/>
    <cellStyle name="Output 2 3 5 2 3 2 3" xfId="29019" xr:uid="{00000000-0005-0000-0000-000057710000}"/>
    <cellStyle name="Output 2 3 5 2 3 2 4" xfId="29020" xr:uid="{00000000-0005-0000-0000-000058710000}"/>
    <cellStyle name="Output 2 3 5 2 3 2 5" xfId="29021" xr:uid="{00000000-0005-0000-0000-000059710000}"/>
    <cellStyle name="Output 2 3 5 2 3 2 6" xfId="29022" xr:uid="{00000000-0005-0000-0000-00005A710000}"/>
    <cellStyle name="Output 2 3 5 2 3 3" xfId="29023" xr:uid="{00000000-0005-0000-0000-00005B710000}"/>
    <cellStyle name="Output 2 3 5 2 3 3 2" xfId="29024" xr:uid="{00000000-0005-0000-0000-00005C710000}"/>
    <cellStyle name="Output 2 3 5 2 3 3 2 2" xfId="29025" xr:uid="{00000000-0005-0000-0000-00005D710000}"/>
    <cellStyle name="Output 2 3 5 2 3 3 2 3" xfId="29026" xr:uid="{00000000-0005-0000-0000-00005E710000}"/>
    <cellStyle name="Output 2 3 5 2 3 3 2 4" xfId="29027" xr:uid="{00000000-0005-0000-0000-00005F710000}"/>
    <cellStyle name="Output 2 3 5 2 3 3 3" xfId="29028" xr:uid="{00000000-0005-0000-0000-000060710000}"/>
    <cellStyle name="Output 2 3 5 2 3 3 4" xfId="29029" xr:uid="{00000000-0005-0000-0000-000061710000}"/>
    <cellStyle name="Output 2 3 5 2 3 3 5" xfId="29030" xr:uid="{00000000-0005-0000-0000-000062710000}"/>
    <cellStyle name="Output 2 3 5 2 3 3 6" xfId="29031" xr:uid="{00000000-0005-0000-0000-000063710000}"/>
    <cellStyle name="Output 2 3 5 2 3 4" xfId="29032" xr:uid="{00000000-0005-0000-0000-000064710000}"/>
    <cellStyle name="Output 2 3 5 2 3 4 2" xfId="29033" xr:uid="{00000000-0005-0000-0000-000065710000}"/>
    <cellStyle name="Output 2 3 5 2 3 4 2 2" xfId="29034" xr:uid="{00000000-0005-0000-0000-000066710000}"/>
    <cellStyle name="Output 2 3 5 2 3 4 2 3" xfId="29035" xr:uid="{00000000-0005-0000-0000-000067710000}"/>
    <cellStyle name="Output 2 3 5 2 3 4 2 4" xfId="29036" xr:uid="{00000000-0005-0000-0000-000068710000}"/>
    <cellStyle name="Output 2 3 5 2 3 4 3" xfId="29037" xr:uid="{00000000-0005-0000-0000-000069710000}"/>
    <cellStyle name="Output 2 3 5 2 3 4 4" xfId="29038" xr:uid="{00000000-0005-0000-0000-00006A710000}"/>
    <cellStyle name="Output 2 3 5 2 3 4 5" xfId="29039" xr:uid="{00000000-0005-0000-0000-00006B710000}"/>
    <cellStyle name="Output 2 3 5 2 3 4 6" xfId="29040" xr:uid="{00000000-0005-0000-0000-00006C710000}"/>
    <cellStyle name="Output 2 3 5 2 3 5" xfId="29041" xr:uid="{00000000-0005-0000-0000-00006D710000}"/>
    <cellStyle name="Output 2 3 5 2 3 5 2" xfId="29042" xr:uid="{00000000-0005-0000-0000-00006E710000}"/>
    <cellStyle name="Output 2 3 5 2 3 5 3" xfId="29043" xr:uid="{00000000-0005-0000-0000-00006F710000}"/>
    <cellStyle name="Output 2 3 5 2 3 5 4" xfId="29044" xr:uid="{00000000-0005-0000-0000-000070710000}"/>
    <cellStyle name="Output 2 3 5 2 3 6" xfId="29045" xr:uid="{00000000-0005-0000-0000-000071710000}"/>
    <cellStyle name="Output 2 3 5 2 3 6 2" xfId="29046" xr:uid="{00000000-0005-0000-0000-000072710000}"/>
    <cellStyle name="Output 2 3 5 2 3 6 3" xfId="29047" xr:uid="{00000000-0005-0000-0000-000073710000}"/>
    <cellStyle name="Output 2 3 5 2 3 6 4" xfId="29048" xr:uid="{00000000-0005-0000-0000-000074710000}"/>
    <cellStyle name="Output 2 3 5 2 3 7" xfId="29049" xr:uid="{00000000-0005-0000-0000-000075710000}"/>
    <cellStyle name="Output 2 3 5 2 3 8" xfId="29050" xr:uid="{00000000-0005-0000-0000-000076710000}"/>
    <cellStyle name="Output 2 3 5 2 3 9" xfId="29051" xr:uid="{00000000-0005-0000-0000-000077710000}"/>
    <cellStyle name="Output 2 3 5 2 4" xfId="29052" xr:uid="{00000000-0005-0000-0000-000078710000}"/>
    <cellStyle name="Output 2 3 5 2 4 2" xfId="29053" xr:uid="{00000000-0005-0000-0000-000079710000}"/>
    <cellStyle name="Output 2 3 5 2 4 2 2" xfId="29054" xr:uid="{00000000-0005-0000-0000-00007A710000}"/>
    <cellStyle name="Output 2 3 5 2 4 2 2 2" xfId="29055" xr:uid="{00000000-0005-0000-0000-00007B710000}"/>
    <cellStyle name="Output 2 3 5 2 4 2 2 3" xfId="29056" xr:uid="{00000000-0005-0000-0000-00007C710000}"/>
    <cellStyle name="Output 2 3 5 2 4 2 2 4" xfId="29057" xr:uid="{00000000-0005-0000-0000-00007D710000}"/>
    <cellStyle name="Output 2 3 5 2 4 2 3" xfId="29058" xr:uid="{00000000-0005-0000-0000-00007E710000}"/>
    <cellStyle name="Output 2 3 5 2 4 2 4" xfId="29059" xr:uid="{00000000-0005-0000-0000-00007F710000}"/>
    <cellStyle name="Output 2 3 5 2 4 2 5" xfId="29060" xr:uid="{00000000-0005-0000-0000-000080710000}"/>
    <cellStyle name="Output 2 3 5 2 4 2 6" xfId="29061" xr:uid="{00000000-0005-0000-0000-000081710000}"/>
    <cellStyle name="Output 2 3 5 2 4 3" xfId="29062" xr:uid="{00000000-0005-0000-0000-000082710000}"/>
    <cellStyle name="Output 2 3 5 2 4 3 2" xfId="29063" xr:uid="{00000000-0005-0000-0000-000083710000}"/>
    <cellStyle name="Output 2 3 5 2 4 3 2 2" xfId="29064" xr:uid="{00000000-0005-0000-0000-000084710000}"/>
    <cellStyle name="Output 2 3 5 2 4 3 2 3" xfId="29065" xr:uid="{00000000-0005-0000-0000-000085710000}"/>
    <cellStyle name="Output 2 3 5 2 4 3 2 4" xfId="29066" xr:uid="{00000000-0005-0000-0000-000086710000}"/>
    <cellStyle name="Output 2 3 5 2 4 3 3" xfId="29067" xr:uid="{00000000-0005-0000-0000-000087710000}"/>
    <cellStyle name="Output 2 3 5 2 4 3 4" xfId="29068" xr:uid="{00000000-0005-0000-0000-000088710000}"/>
    <cellStyle name="Output 2 3 5 2 4 3 5" xfId="29069" xr:uid="{00000000-0005-0000-0000-000089710000}"/>
    <cellStyle name="Output 2 3 5 2 4 3 6" xfId="29070" xr:uid="{00000000-0005-0000-0000-00008A710000}"/>
    <cellStyle name="Output 2 3 5 2 4 4" xfId="29071" xr:uid="{00000000-0005-0000-0000-00008B710000}"/>
    <cellStyle name="Output 2 3 5 2 4 4 2" xfId="29072" xr:uid="{00000000-0005-0000-0000-00008C710000}"/>
    <cellStyle name="Output 2 3 5 2 4 4 2 2" xfId="29073" xr:uid="{00000000-0005-0000-0000-00008D710000}"/>
    <cellStyle name="Output 2 3 5 2 4 4 2 3" xfId="29074" xr:uid="{00000000-0005-0000-0000-00008E710000}"/>
    <cellStyle name="Output 2 3 5 2 4 4 2 4" xfId="29075" xr:uid="{00000000-0005-0000-0000-00008F710000}"/>
    <cellStyle name="Output 2 3 5 2 4 4 3" xfId="29076" xr:uid="{00000000-0005-0000-0000-000090710000}"/>
    <cellStyle name="Output 2 3 5 2 4 4 4" xfId="29077" xr:uid="{00000000-0005-0000-0000-000091710000}"/>
    <cellStyle name="Output 2 3 5 2 4 4 5" xfId="29078" xr:uid="{00000000-0005-0000-0000-000092710000}"/>
    <cellStyle name="Output 2 3 5 2 4 4 6" xfId="29079" xr:uid="{00000000-0005-0000-0000-000093710000}"/>
    <cellStyle name="Output 2 3 5 2 4 5" xfId="29080" xr:uid="{00000000-0005-0000-0000-000094710000}"/>
    <cellStyle name="Output 2 3 5 2 4 5 2" xfId="29081" xr:uid="{00000000-0005-0000-0000-000095710000}"/>
    <cellStyle name="Output 2 3 5 2 4 5 3" xfId="29082" xr:uid="{00000000-0005-0000-0000-000096710000}"/>
    <cellStyle name="Output 2 3 5 2 4 5 4" xfId="29083" xr:uid="{00000000-0005-0000-0000-000097710000}"/>
    <cellStyle name="Output 2 3 5 2 4 6" xfId="29084" xr:uid="{00000000-0005-0000-0000-000098710000}"/>
    <cellStyle name="Output 2 3 5 2 4 6 2" xfId="29085" xr:uid="{00000000-0005-0000-0000-000099710000}"/>
    <cellStyle name="Output 2 3 5 2 4 6 3" xfId="29086" xr:uid="{00000000-0005-0000-0000-00009A710000}"/>
    <cellStyle name="Output 2 3 5 2 4 6 4" xfId="29087" xr:uid="{00000000-0005-0000-0000-00009B710000}"/>
    <cellStyle name="Output 2 3 5 2 4 7" xfId="29088" xr:uid="{00000000-0005-0000-0000-00009C710000}"/>
    <cellStyle name="Output 2 3 5 2 4 8" xfId="29089" xr:uid="{00000000-0005-0000-0000-00009D710000}"/>
    <cellStyle name="Output 2 3 5 2 4 9" xfId="29090" xr:uid="{00000000-0005-0000-0000-00009E710000}"/>
    <cellStyle name="Output 2 3 5 2 5" xfId="29091" xr:uid="{00000000-0005-0000-0000-00009F710000}"/>
    <cellStyle name="Output 2 3 5 2 5 2" xfId="29092" xr:uid="{00000000-0005-0000-0000-0000A0710000}"/>
    <cellStyle name="Output 2 3 5 2 5 2 2" xfId="29093" xr:uid="{00000000-0005-0000-0000-0000A1710000}"/>
    <cellStyle name="Output 2 3 5 2 5 2 2 2" xfId="29094" xr:uid="{00000000-0005-0000-0000-0000A2710000}"/>
    <cellStyle name="Output 2 3 5 2 5 2 2 3" xfId="29095" xr:uid="{00000000-0005-0000-0000-0000A3710000}"/>
    <cellStyle name="Output 2 3 5 2 5 2 2 4" xfId="29096" xr:uid="{00000000-0005-0000-0000-0000A4710000}"/>
    <cellStyle name="Output 2 3 5 2 5 2 3" xfId="29097" xr:uid="{00000000-0005-0000-0000-0000A5710000}"/>
    <cellStyle name="Output 2 3 5 2 5 2 4" xfId="29098" xr:uid="{00000000-0005-0000-0000-0000A6710000}"/>
    <cellStyle name="Output 2 3 5 2 5 2 5" xfId="29099" xr:uid="{00000000-0005-0000-0000-0000A7710000}"/>
    <cellStyle name="Output 2 3 5 2 5 2 6" xfId="29100" xr:uid="{00000000-0005-0000-0000-0000A8710000}"/>
    <cellStyle name="Output 2 3 5 2 5 3" xfId="29101" xr:uid="{00000000-0005-0000-0000-0000A9710000}"/>
    <cellStyle name="Output 2 3 5 2 5 3 2" xfId="29102" xr:uid="{00000000-0005-0000-0000-0000AA710000}"/>
    <cellStyle name="Output 2 3 5 2 5 3 2 2" xfId="29103" xr:uid="{00000000-0005-0000-0000-0000AB710000}"/>
    <cellStyle name="Output 2 3 5 2 5 3 2 3" xfId="29104" xr:uid="{00000000-0005-0000-0000-0000AC710000}"/>
    <cellStyle name="Output 2 3 5 2 5 3 2 4" xfId="29105" xr:uid="{00000000-0005-0000-0000-0000AD710000}"/>
    <cellStyle name="Output 2 3 5 2 5 3 3" xfId="29106" xr:uid="{00000000-0005-0000-0000-0000AE710000}"/>
    <cellStyle name="Output 2 3 5 2 5 3 4" xfId="29107" xr:uid="{00000000-0005-0000-0000-0000AF710000}"/>
    <cellStyle name="Output 2 3 5 2 5 3 5" xfId="29108" xr:uid="{00000000-0005-0000-0000-0000B0710000}"/>
    <cellStyle name="Output 2 3 5 2 5 3 6" xfId="29109" xr:uid="{00000000-0005-0000-0000-0000B1710000}"/>
    <cellStyle name="Output 2 3 5 2 5 4" xfId="29110" xr:uid="{00000000-0005-0000-0000-0000B2710000}"/>
    <cellStyle name="Output 2 3 5 2 5 4 2" xfId="29111" xr:uid="{00000000-0005-0000-0000-0000B3710000}"/>
    <cellStyle name="Output 2 3 5 2 5 4 3" xfId="29112" xr:uid="{00000000-0005-0000-0000-0000B4710000}"/>
    <cellStyle name="Output 2 3 5 2 5 4 4" xfId="29113" xr:uid="{00000000-0005-0000-0000-0000B5710000}"/>
    <cellStyle name="Output 2 3 5 2 5 5" xfId="29114" xr:uid="{00000000-0005-0000-0000-0000B6710000}"/>
    <cellStyle name="Output 2 3 5 2 5 5 2" xfId="29115" xr:uid="{00000000-0005-0000-0000-0000B7710000}"/>
    <cellStyle name="Output 2 3 5 2 5 5 3" xfId="29116" xr:uid="{00000000-0005-0000-0000-0000B8710000}"/>
    <cellStyle name="Output 2 3 5 2 5 5 4" xfId="29117" xr:uid="{00000000-0005-0000-0000-0000B9710000}"/>
    <cellStyle name="Output 2 3 5 2 5 6" xfId="29118" xr:uid="{00000000-0005-0000-0000-0000BA710000}"/>
    <cellStyle name="Output 2 3 5 2 5 7" xfId="29119" xr:uid="{00000000-0005-0000-0000-0000BB710000}"/>
    <cellStyle name="Output 2 3 5 2 5 8" xfId="29120" xr:uid="{00000000-0005-0000-0000-0000BC710000}"/>
    <cellStyle name="Output 2 3 5 2 5 9" xfId="29121" xr:uid="{00000000-0005-0000-0000-0000BD710000}"/>
    <cellStyle name="Output 2 3 5 2 6" xfId="29122" xr:uid="{00000000-0005-0000-0000-0000BE710000}"/>
    <cellStyle name="Output 2 3 5 2 6 2" xfId="29123" xr:uid="{00000000-0005-0000-0000-0000BF710000}"/>
    <cellStyle name="Output 2 3 5 2 6 2 2" xfId="29124" xr:uid="{00000000-0005-0000-0000-0000C0710000}"/>
    <cellStyle name="Output 2 3 5 2 6 2 2 2" xfId="29125" xr:uid="{00000000-0005-0000-0000-0000C1710000}"/>
    <cellStyle name="Output 2 3 5 2 6 2 2 3" xfId="29126" xr:uid="{00000000-0005-0000-0000-0000C2710000}"/>
    <cellStyle name="Output 2 3 5 2 6 2 2 4" xfId="29127" xr:uid="{00000000-0005-0000-0000-0000C3710000}"/>
    <cellStyle name="Output 2 3 5 2 6 2 3" xfId="29128" xr:uid="{00000000-0005-0000-0000-0000C4710000}"/>
    <cellStyle name="Output 2 3 5 2 6 2 4" xfId="29129" xr:uid="{00000000-0005-0000-0000-0000C5710000}"/>
    <cellStyle name="Output 2 3 5 2 6 2 5" xfId="29130" xr:uid="{00000000-0005-0000-0000-0000C6710000}"/>
    <cellStyle name="Output 2 3 5 2 6 2 6" xfId="29131" xr:uid="{00000000-0005-0000-0000-0000C7710000}"/>
    <cellStyle name="Output 2 3 5 2 6 3" xfId="29132" xr:uid="{00000000-0005-0000-0000-0000C8710000}"/>
    <cellStyle name="Output 2 3 5 2 6 3 2" xfId="29133" xr:uid="{00000000-0005-0000-0000-0000C9710000}"/>
    <cellStyle name="Output 2 3 5 2 6 3 2 2" xfId="29134" xr:uid="{00000000-0005-0000-0000-0000CA710000}"/>
    <cellStyle name="Output 2 3 5 2 6 3 2 3" xfId="29135" xr:uid="{00000000-0005-0000-0000-0000CB710000}"/>
    <cellStyle name="Output 2 3 5 2 6 3 2 4" xfId="29136" xr:uid="{00000000-0005-0000-0000-0000CC710000}"/>
    <cellStyle name="Output 2 3 5 2 6 3 3" xfId="29137" xr:uid="{00000000-0005-0000-0000-0000CD710000}"/>
    <cellStyle name="Output 2 3 5 2 6 3 4" xfId="29138" xr:uid="{00000000-0005-0000-0000-0000CE710000}"/>
    <cellStyle name="Output 2 3 5 2 6 3 5" xfId="29139" xr:uid="{00000000-0005-0000-0000-0000CF710000}"/>
    <cellStyle name="Output 2 3 5 2 6 3 6" xfId="29140" xr:uid="{00000000-0005-0000-0000-0000D0710000}"/>
    <cellStyle name="Output 2 3 5 2 6 4" xfId="29141" xr:uid="{00000000-0005-0000-0000-0000D1710000}"/>
    <cellStyle name="Output 2 3 5 2 6 4 2" xfId="29142" xr:uid="{00000000-0005-0000-0000-0000D2710000}"/>
    <cellStyle name="Output 2 3 5 2 6 4 2 2" xfId="29143" xr:uid="{00000000-0005-0000-0000-0000D3710000}"/>
    <cellStyle name="Output 2 3 5 2 6 4 2 3" xfId="29144" xr:uid="{00000000-0005-0000-0000-0000D4710000}"/>
    <cellStyle name="Output 2 3 5 2 6 4 2 4" xfId="29145" xr:uid="{00000000-0005-0000-0000-0000D5710000}"/>
    <cellStyle name="Output 2 3 5 2 6 4 3" xfId="29146" xr:uid="{00000000-0005-0000-0000-0000D6710000}"/>
    <cellStyle name="Output 2 3 5 2 6 4 4" xfId="29147" xr:uid="{00000000-0005-0000-0000-0000D7710000}"/>
    <cellStyle name="Output 2 3 5 2 6 4 5" xfId="29148" xr:uid="{00000000-0005-0000-0000-0000D8710000}"/>
    <cellStyle name="Output 2 3 5 2 6 4 6" xfId="29149" xr:uid="{00000000-0005-0000-0000-0000D9710000}"/>
    <cellStyle name="Output 2 3 5 2 6 5" xfId="29150" xr:uid="{00000000-0005-0000-0000-0000DA710000}"/>
    <cellStyle name="Output 2 3 5 2 6 5 2" xfId="29151" xr:uid="{00000000-0005-0000-0000-0000DB710000}"/>
    <cellStyle name="Output 2 3 5 2 6 5 3" xfId="29152" xr:uid="{00000000-0005-0000-0000-0000DC710000}"/>
    <cellStyle name="Output 2 3 5 2 6 5 4" xfId="29153" xr:uid="{00000000-0005-0000-0000-0000DD710000}"/>
    <cellStyle name="Output 2 3 5 2 6 6" xfId="29154" xr:uid="{00000000-0005-0000-0000-0000DE710000}"/>
    <cellStyle name="Output 2 3 5 2 6 6 2" xfId="29155" xr:uid="{00000000-0005-0000-0000-0000DF710000}"/>
    <cellStyle name="Output 2 3 5 2 6 6 3" xfId="29156" xr:uid="{00000000-0005-0000-0000-0000E0710000}"/>
    <cellStyle name="Output 2 3 5 2 6 6 4" xfId="29157" xr:uid="{00000000-0005-0000-0000-0000E1710000}"/>
    <cellStyle name="Output 2 3 5 2 6 7" xfId="29158" xr:uid="{00000000-0005-0000-0000-0000E2710000}"/>
    <cellStyle name="Output 2 3 5 2 6 8" xfId="29159" xr:uid="{00000000-0005-0000-0000-0000E3710000}"/>
    <cellStyle name="Output 2 3 5 2 6 9" xfId="29160" xr:uid="{00000000-0005-0000-0000-0000E4710000}"/>
    <cellStyle name="Output 2 3 5 2 7" xfId="29161" xr:uid="{00000000-0005-0000-0000-0000E5710000}"/>
    <cellStyle name="Output 2 3 5 2 7 2" xfId="29162" xr:uid="{00000000-0005-0000-0000-0000E6710000}"/>
    <cellStyle name="Output 2 3 5 2 7 2 2" xfId="29163" xr:uid="{00000000-0005-0000-0000-0000E7710000}"/>
    <cellStyle name="Output 2 3 5 2 7 2 2 2" xfId="29164" xr:uid="{00000000-0005-0000-0000-0000E8710000}"/>
    <cellStyle name="Output 2 3 5 2 7 2 2 3" xfId="29165" xr:uid="{00000000-0005-0000-0000-0000E9710000}"/>
    <cellStyle name="Output 2 3 5 2 7 2 2 4" xfId="29166" xr:uid="{00000000-0005-0000-0000-0000EA710000}"/>
    <cellStyle name="Output 2 3 5 2 7 2 3" xfId="29167" xr:uid="{00000000-0005-0000-0000-0000EB710000}"/>
    <cellStyle name="Output 2 3 5 2 7 2 4" xfId="29168" xr:uid="{00000000-0005-0000-0000-0000EC710000}"/>
    <cellStyle name="Output 2 3 5 2 7 2 5" xfId="29169" xr:uid="{00000000-0005-0000-0000-0000ED710000}"/>
    <cellStyle name="Output 2 3 5 2 7 2 6" xfId="29170" xr:uid="{00000000-0005-0000-0000-0000EE710000}"/>
    <cellStyle name="Output 2 3 5 2 7 3" xfId="29171" xr:uid="{00000000-0005-0000-0000-0000EF710000}"/>
    <cellStyle name="Output 2 3 5 2 7 3 2" xfId="29172" xr:uid="{00000000-0005-0000-0000-0000F0710000}"/>
    <cellStyle name="Output 2 3 5 2 7 3 3" xfId="29173" xr:uid="{00000000-0005-0000-0000-0000F1710000}"/>
    <cellStyle name="Output 2 3 5 2 7 3 4" xfId="29174" xr:uid="{00000000-0005-0000-0000-0000F2710000}"/>
    <cellStyle name="Output 2 3 5 2 7 4" xfId="29175" xr:uid="{00000000-0005-0000-0000-0000F3710000}"/>
    <cellStyle name="Output 2 3 5 2 7 5" xfId="29176" xr:uid="{00000000-0005-0000-0000-0000F4710000}"/>
    <cellStyle name="Output 2 3 5 2 7 6" xfId="29177" xr:uid="{00000000-0005-0000-0000-0000F5710000}"/>
    <cellStyle name="Output 2 3 5 2 7 7" xfId="29178" xr:uid="{00000000-0005-0000-0000-0000F6710000}"/>
    <cellStyle name="Output 2 3 5 2 8" xfId="29179" xr:uid="{00000000-0005-0000-0000-0000F7710000}"/>
    <cellStyle name="Output 2 3 5 2 8 2" xfId="29180" xr:uid="{00000000-0005-0000-0000-0000F8710000}"/>
    <cellStyle name="Output 2 3 5 2 8 2 2" xfId="29181" xr:uid="{00000000-0005-0000-0000-0000F9710000}"/>
    <cellStyle name="Output 2 3 5 2 8 2 3" xfId="29182" xr:uid="{00000000-0005-0000-0000-0000FA710000}"/>
    <cellStyle name="Output 2 3 5 2 8 2 4" xfId="29183" xr:uid="{00000000-0005-0000-0000-0000FB710000}"/>
    <cellStyle name="Output 2 3 5 2 8 3" xfId="29184" xr:uid="{00000000-0005-0000-0000-0000FC710000}"/>
    <cellStyle name="Output 2 3 5 2 8 4" xfId="29185" xr:uid="{00000000-0005-0000-0000-0000FD710000}"/>
    <cellStyle name="Output 2 3 5 2 8 5" xfId="29186" xr:uid="{00000000-0005-0000-0000-0000FE710000}"/>
    <cellStyle name="Output 2 3 5 2 8 6" xfId="29187" xr:uid="{00000000-0005-0000-0000-0000FF710000}"/>
    <cellStyle name="Output 2 3 5 2 9" xfId="29188" xr:uid="{00000000-0005-0000-0000-000000720000}"/>
    <cellStyle name="Output 2 3 5 2 9 2" xfId="29189" xr:uid="{00000000-0005-0000-0000-000001720000}"/>
    <cellStyle name="Output 2 3 5 2 9 2 2" xfId="29190" xr:uid="{00000000-0005-0000-0000-000002720000}"/>
    <cellStyle name="Output 2 3 5 2 9 2 3" xfId="29191" xr:uid="{00000000-0005-0000-0000-000003720000}"/>
    <cellStyle name="Output 2 3 5 2 9 2 4" xfId="29192" xr:uid="{00000000-0005-0000-0000-000004720000}"/>
    <cellStyle name="Output 2 3 5 2 9 3" xfId="29193" xr:uid="{00000000-0005-0000-0000-000005720000}"/>
    <cellStyle name="Output 2 3 5 2 9 4" xfId="29194" xr:uid="{00000000-0005-0000-0000-000006720000}"/>
    <cellStyle name="Output 2 3 5 2 9 5" xfId="29195" xr:uid="{00000000-0005-0000-0000-000007720000}"/>
    <cellStyle name="Output 2 3 5 2 9 6" xfId="29196" xr:uid="{00000000-0005-0000-0000-000008720000}"/>
    <cellStyle name="Output 2 3 5 3" xfId="29197" xr:uid="{00000000-0005-0000-0000-000009720000}"/>
    <cellStyle name="Output 2 3 5 3 2" xfId="29198" xr:uid="{00000000-0005-0000-0000-00000A720000}"/>
    <cellStyle name="Output 2 3 5 3 2 2" xfId="29199" xr:uid="{00000000-0005-0000-0000-00000B720000}"/>
    <cellStyle name="Output 2 3 5 3 2 3" xfId="29200" xr:uid="{00000000-0005-0000-0000-00000C720000}"/>
    <cellStyle name="Output 2 3 5 3 2 4" xfId="29201" xr:uid="{00000000-0005-0000-0000-00000D720000}"/>
    <cellStyle name="Output 2 3 5 3 3" xfId="29202" xr:uid="{00000000-0005-0000-0000-00000E720000}"/>
    <cellStyle name="Output 2 3 5 3 4" xfId="29203" xr:uid="{00000000-0005-0000-0000-00000F720000}"/>
    <cellStyle name="Output 2 3 5 3 5" xfId="29204" xr:uid="{00000000-0005-0000-0000-000010720000}"/>
    <cellStyle name="Output 2 3 5 3 6" xfId="29205" xr:uid="{00000000-0005-0000-0000-000011720000}"/>
    <cellStyle name="Output 2 3 5 4" xfId="29206" xr:uid="{00000000-0005-0000-0000-000012720000}"/>
    <cellStyle name="Output 2 3 5 4 2" xfId="29207" xr:uid="{00000000-0005-0000-0000-000013720000}"/>
    <cellStyle name="Output 2 3 5 4 3" xfId="29208" xr:uid="{00000000-0005-0000-0000-000014720000}"/>
    <cellStyle name="Output 2 3 5 4 4" xfId="29209" xr:uid="{00000000-0005-0000-0000-000015720000}"/>
    <cellStyle name="Output 2 3 5 5" xfId="29210" xr:uid="{00000000-0005-0000-0000-000016720000}"/>
    <cellStyle name="Output 2 3 5 6" xfId="29211" xr:uid="{00000000-0005-0000-0000-000017720000}"/>
    <cellStyle name="Output 2 4" xfId="29212" xr:uid="{00000000-0005-0000-0000-000018720000}"/>
    <cellStyle name="Output 2 5" xfId="29213" xr:uid="{00000000-0005-0000-0000-000019720000}"/>
    <cellStyle name="Output 2 5 2" xfId="29214" xr:uid="{00000000-0005-0000-0000-00001A720000}"/>
    <cellStyle name="Output 2 5 2 10" xfId="29215" xr:uid="{00000000-0005-0000-0000-00001B720000}"/>
    <cellStyle name="Output 2 5 2 10 2" xfId="29216" xr:uid="{00000000-0005-0000-0000-00001C720000}"/>
    <cellStyle name="Output 2 5 2 10 3" xfId="29217" xr:uid="{00000000-0005-0000-0000-00001D720000}"/>
    <cellStyle name="Output 2 5 2 10 4" xfId="29218" xr:uid="{00000000-0005-0000-0000-00001E720000}"/>
    <cellStyle name="Output 2 5 2 11" xfId="29219" xr:uid="{00000000-0005-0000-0000-00001F720000}"/>
    <cellStyle name="Output 2 5 2 11 2" xfId="29220" xr:uid="{00000000-0005-0000-0000-000020720000}"/>
    <cellStyle name="Output 2 5 2 11 3" xfId="29221" xr:uid="{00000000-0005-0000-0000-000021720000}"/>
    <cellStyle name="Output 2 5 2 11 4" xfId="29222" xr:uid="{00000000-0005-0000-0000-000022720000}"/>
    <cellStyle name="Output 2 5 2 12" xfId="29223" xr:uid="{00000000-0005-0000-0000-000023720000}"/>
    <cellStyle name="Output 2 5 2 13" xfId="29224" xr:uid="{00000000-0005-0000-0000-000024720000}"/>
    <cellStyle name="Output 2 5 2 14" xfId="29225" xr:uid="{00000000-0005-0000-0000-000025720000}"/>
    <cellStyle name="Output 2 5 2 2" xfId="29226" xr:uid="{00000000-0005-0000-0000-000026720000}"/>
    <cellStyle name="Output 2 5 2 2 2" xfId="29227" xr:uid="{00000000-0005-0000-0000-000027720000}"/>
    <cellStyle name="Output 2 5 2 2 2 2" xfId="29228" xr:uid="{00000000-0005-0000-0000-000028720000}"/>
    <cellStyle name="Output 2 5 2 2 2 2 2" xfId="29229" xr:uid="{00000000-0005-0000-0000-000029720000}"/>
    <cellStyle name="Output 2 5 2 2 2 2 2 2" xfId="29230" xr:uid="{00000000-0005-0000-0000-00002A720000}"/>
    <cellStyle name="Output 2 5 2 2 2 2 2 3" xfId="29231" xr:uid="{00000000-0005-0000-0000-00002B720000}"/>
    <cellStyle name="Output 2 5 2 2 2 2 2 4" xfId="29232" xr:uid="{00000000-0005-0000-0000-00002C720000}"/>
    <cellStyle name="Output 2 5 2 2 2 2 3" xfId="29233" xr:uid="{00000000-0005-0000-0000-00002D720000}"/>
    <cellStyle name="Output 2 5 2 2 2 2 4" xfId="29234" xr:uid="{00000000-0005-0000-0000-00002E720000}"/>
    <cellStyle name="Output 2 5 2 2 2 2 5" xfId="29235" xr:uid="{00000000-0005-0000-0000-00002F720000}"/>
    <cellStyle name="Output 2 5 2 2 2 2 6" xfId="29236" xr:uid="{00000000-0005-0000-0000-000030720000}"/>
    <cellStyle name="Output 2 5 2 2 2 3" xfId="29237" xr:uid="{00000000-0005-0000-0000-000031720000}"/>
    <cellStyle name="Output 2 5 2 2 2 3 2" xfId="29238" xr:uid="{00000000-0005-0000-0000-000032720000}"/>
    <cellStyle name="Output 2 5 2 2 2 3 3" xfId="29239" xr:uid="{00000000-0005-0000-0000-000033720000}"/>
    <cellStyle name="Output 2 5 2 2 2 3 4" xfId="29240" xr:uid="{00000000-0005-0000-0000-000034720000}"/>
    <cellStyle name="Output 2 5 2 2 2 4" xfId="29241" xr:uid="{00000000-0005-0000-0000-000035720000}"/>
    <cellStyle name="Output 2 5 2 2 2 5" xfId="29242" xr:uid="{00000000-0005-0000-0000-000036720000}"/>
    <cellStyle name="Output 2 5 2 2 2 6" xfId="29243" xr:uid="{00000000-0005-0000-0000-000037720000}"/>
    <cellStyle name="Output 2 5 2 2 2 7" xfId="29244" xr:uid="{00000000-0005-0000-0000-000038720000}"/>
    <cellStyle name="Output 2 5 2 2 3" xfId="29245" xr:uid="{00000000-0005-0000-0000-000039720000}"/>
    <cellStyle name="Output 2 5 2 2 3 2" xfId="29246" xr:uid="{00000000-0005-0000-0000-00003A720000}"/>
    <cellStyle name="Output 2 5 2 2 3 2 2" xfId="29247" xr:uid="{00000000-0005-0000-0000-00003B720000}"/>
    <cellStyle name="Output 2 5 2 2 3 2 3" xfId="29248" xr:uid="{00000000-0005-0000-0000-00003C720000}"/>
    <cellStyle name="Output 2 5 2 2 3 2 4" xfId="29249" xr:uid="{00000000-0005-0000-0000-00003D720000}"/>
    <cellStyle name="Output 2 5 2 2 3 3" xfId="29250" xr:uid="{00000000-0005-0000-0000-00003E720000}"/>
    <cellStyle name="Output 2 5 2 2 3 4" xfId="29251" xr:uid="{00000000-0005-0000-0000-00003F720000}"/>
    <cellStyle name="Output 2 5 2 2 3 5" xfId="29252" xr:uid="{00000000-0005-0000-0000-000040720000}"/>
    <cellStyle name="Output 2 5 2 2 3 6" xfId="29253" xr:uid="{00000000-0005-0000-0000-000041720000}"/>
    <cellStyle name="Output 2 5 2 2 4" xfId="29254" xr:uid="{00000000-0005-0000-0000-000042720000}"/>
    <cellStyle name="Output 2 5 2 2 4 2" xfId="29255" xr:uid="{00000000-0005-0000-0000-000043720000}"/>
    <cellStyle name="Output 2 5 2 2 4 2 2" xfId="29256" xr:uid="{00000000-0005-0000-0000-000044720000}"/>
    <cellStyle name="Output 2 5 2 2 4 2 3" xfId="29257" xr:uid="{00000000-0005-0000-0000-000045720000}"/>
    <cellStyle name="Output 2 5 2 2 4 2 4" xfId="29258" xr:uid="{00000000-0005-0000-0000-000046720000}"/>
    <cellStyle name="Output 2 5 2 2 4 3" xfId="29259" xr:uid="{00000000-0005-0000-0000-000047720000}"/>
    <cellStyle name="Output 2 5 2 2 4 4" xfId="29260" xr:uid="{00000000-0005-0000-0000-000048720000}"/>
    <cellStyle name="Output 2 5 2 2 4 5" xfId="29261" xr:uid="{00000000-0005-0000-0000-000049720000}"/>
    <cellStyle name="Output 2 5 2 2 4 6" xfId="29262" xr:uid="{00000000-0005-0000-0000-00004A720000}"/>
    <cellStyle name="Output 2 5 2 2 5" xfId="29263" xr:uid="{00000000-0005-0000-0000-00004B720000}"/>
    <cellStyle name="Output 2 5 2 2 5 2" xfId="29264" xr:uid="{00000000-0005-0000-0000-00004C720000}"/>
    <cellStyle name="Output 2 5 2 2 5 3" xfId="29265" xr:uid="{00000000-0005-0000-0000-00004D720000}"/>
    <cellStyle name="Output 2 5 2 2 5 4" xfId="29266" xr:uid="{00000000-0005-0000-0000-00004E720000}"/>
    <cellStyle name="Output 2 5 2 2 6" xfId="29267" xr:uid="{00000000-0005-0000-0000-00004F720000}"/>
    <cellStyle name="Output 2 5 2 2 6 2" xfId="29268" xr:uid="{00000000-0005-0000-0000-000050720000}"/>
    <cellStyle name="Output 2 5 2 2 6 3" xfId="29269" xr:uid="{00000000-0005-0000-0000-000051720000}"/>
    <cellStyle name="Output 2 5 2 2 6 4" xfId="29270" xr:uid="{00000000-0005-0000-0000-000052720000}"/>
    <cellStyle name="Output 2 5 2 2 7" xfId="29271" xr:uid="{00000000-0005-0000-0000-000053720000}"/>
    <cellStyle name="Output 2 5 2 2 8" xfId="29272" xr:uid="{00000000-0005-0000-0000-000054720000}"/>
    <cellStyle name="Output 2 5 2 2 9" xfId="29273" xr:uid="{00000000-0005-0000-0000-000055720000}"/>
    <cellStyle name="Output 2 5 2 3" xfId="29274" xr:uid="{00000000-0005-0000-0000-000056720000}"/>
    <cellStyle name="Output 2 5 2 3 2" xfId="29275" xr:uid="{00000000-0005-0000-0000-000057720000}"/>
    <cellStyle name="Output 2 5 2 3 2 2" xfId="29276" xr:uid="{00000000-0005-0000-0000-000058720000}"/>
    <cellStyle name="Output 2 5 2 3 2 2 2" xfId="29277" xr:uid="{00000000-0005-0000-0000-000059720000}"/>
    <cellStyle name="Output 2 5 2 3 2 2 3" xfId="29278" xr:uid="{00000000-0005-0000-0000-00005A720000}"/>
    <cellStyle name="Output 2 5 2 3 2 2 4" xfId="29279" xr:uid="{00000000-0005-0000-0000-00005B720000}"/>
    <cellStyle name="Output 2 5 2 3 2 3" xfId="29280" xr:uid="{00000000-0005-0000-0000-00005C720000}"/>
    <cellStyle name="Output 2 5 2 3 2 4" xfId="29281" xr:uid="{00000000-0005-0000-0000-00005D720000}"/>
    <cellStyle name="Output 2 5 2 3 2 5" xfId="29282" xr:uid="{00000000-0005-0000-0000-00005E720000}"/>
    <cellStyle name="Output 2 5 2 3 2 6" xfId="29283" xr:uid="{00000000-0005-0000-0000-00005F720000}"/>
    <cellStyle name="Output 2 5 2 3 3" xfId="29284" xr:uid="{00000000-0005-0000-0000-000060720000}"/>
    <cellStyle name="Output 2 5 2 3 3 2" xfId="29285" xr:uid="{00000000-0005-0000-0000-000061720000}"/>
    <cellStyle name="Output 2 5 2 3 3 2 2" xfId="29286" xr:uid="{00000000-0005-0000-0000-000062720000}"/>
    <cellStyle name="Output 2 5 2 3 3 2 3" xfId="29287" xr:uid="{00000000-0005-0000-0000-000063720000}"/>
    <cellStyle name="Output 2 5 2 3 3 2 4" xfId="29288" xr:uid="{00000000-0005-0000-0000-000064720000}"/>
    <cellStyle name="Output 2 5 2 3 3 3" xfId="29289" xr:uid="{00000000-0005-0000-0000-000065720000}"/>
    <cellStyle name="Output 2 5 2 3 3 4" xfId="29290" xr:uid="{00000000-0005-0000-0000-000066720000}"/>
    <cellStyle name="Output 2 5 2 3 3 5" xfId="29291" xr:uid="{00000000-0005-0000-0000-000067720000}"/>
    <cellStyle name="Output 2 5 2 3 3 6" xfId="29292" xr:uid="{00000000-0005-0000-0000-000068720000}"/>
    <cellStyle name="Output 2 5 2 3 4" xfId="29293" xr:uid="{00000000-0005-0000-0000-000069720000}"/>
    <cellStyle name="Output 2 5 2 3 4 2" xfId="29294" xr:uid="{00000000-0005-0000-0000-00006A720000}"/>
    <cellStyle name="Output 2 5 2 3 4 2 2" xfId="29295" xr:uid="{00000000-0005-0000-0000-00006B720000}"/>
    <cellStyle name="Output 2 5 2 3 4 2 3" xfId="29296" xr:uid="{00000000-0005-0000-0000-00006C720000}"/>
    <cellStyle name="Output 2 5 2 3 4 2 4" xfId="29297" xr:uid="{00000000-0005-0000-0000-00006D720000}"/>
    <cellStyle name="Output 2 5 2 3 4 3" xfId="29298" xr:uid="{00000000-0005-0000-0000-00006E720000}"/>
    <cellStyle name="Output 2 5 2 3 4 4" xfId="29299" xr:uid="{00000000-0005-0000-0000-00006F720000}"/>
    <cellStyle name="Output 2 5 2 3 4 5" xfId="29300" xr:uid="{00000000-0005-0000-0000-000070720000}"/>
    <cellStyle name="Output 2 5 2 3 4 6" xfId="29301" xr:uid="{00000000-0005-0000-0000-000071720000}"/>
    <cellStyle name="Output 2 5 2 3 5" xfId="29302" xr:uid="{00000000-0005-0000-0000-000072720000}"/>
    <cellStyle name="Output 2 5 2 3 5 2" xfId="29303" xr:uid="{00000000-0005-0000-0000-000073720000}"/>
    <cellStyle name="Output 2 5 2 3 5 3" xfId="29304" xr:uid="{00000000-0005-0000-0000-000074720000}"/>
    <cellStyle name="Output 2 5 2 3 5 4" xfId="29305" xr:uid="{00000000-0005-0000-0000-000075720000}"/>
    <cellStyle name="Output 2 5 2 3 6" xfId="29306" xr:uid="{00000000-0005-0000-0000-000076720000}"/>
    <cellStyle name="Output 2 5 2 3 6 2" xfId="29307" xr:uid="{00000000-0005-0000-0000-000077720000}"/>
    <cellStyle name="Output 2 5 2 3 6 3" xfId="29308" xr:uid="{00000000-0005-0000-0000-000078720000}"/>
    <cellStyle name="Output 2 5 2 3 6 4" xfId="29309" xr:uid="{00000000-0005-0000-0000-000079720000}"/>
    <cellStyle name="Output 2 5 2 3 7" xfId="29310" xr:uid="{00000000-0005-0000-0000-00007A720000}"/>
    <cellStyle name="Output 2 5 2 3 8" xfId="29311" xr:uid="{00000000-0005-0000-0000-00007B720000}"/>
    <cellStyle name="Output 2 5 2 3 9" xfId="29312" xr:uid="{00000000-0005-0000-0000-00007C720000}"/>
    <cellStyle name="Output 2 5 2 4" xfId="29313" xr:uid="{00000000-0005-0000-0000-00007D720000}"/>
    <cellStyle name="Output 2 5 2 4 2" xfId="29314" xr:uid="{00000000-0005-0000-0000-00007E720000}"/>
    <cellStyle name="Output 2 5 2 4 2 2" xfId="29315" xr:uid="{00000000-0005-0000-0000-00007F720000}"/>
    <cellStyle name="Output 2 5 2 4 2 2 2" xfId="29316" xr:uid="{00000000-0005-0000-0000-000080720000}"/>
    <cellStyle name="Output 2 5 2 4 2 2 3" xfId="29317" xr:uid="{00000000-0005-0000-0000-000081720000}"/>
    <cellStyle name="Output 2 5 2 4 2 2 4" xfId="29318" xr:uid="{00000000-0005-0000-0000-000082720000}"/>
    <cellStyle name="Output 2 5 2 4 2 3" xfId="29319" xr:uid="{00000000-0005-0000-0000-000083720000}"/>
    <cellStyle name="Output 2 5 2 4 2 4" xfId="29320" xr:uid="{00000000-0005-0000-0000-000084720000}"/>
    <cellStyle name="Output 2 5 2 4 2 5" xfId="29321" xr:uid="{00000000-0005-0000-0000-000085720000}"/>
    <cellStyle name="Output 2 5 2 4 2 6" xfId="29322" xr:uid="{00000000-0005-0000-0000-000086720000}"/>
    <cellStyle name="Output 2 5 2 4 3" xfId="29323" xr:uid="{00000000-0005-0000-0000-000087720000}"/>
    <cellStyle name="Output 2 5 2 4 3 2" xfId="29324" xr:uid="{00000000-0005-0000-0000-000088720000}"/>
    <cellStyle name="Output 2 5 2 4 3 2 2" xfId="29325" xr:uid="{00000000-0005-0000-0000-000089720000}"/>
    <cellStyle name="Output 2 5 2 4 3 2 3" xfId="29326" xr:uid="{00000000-0005-0000-0000-00008A720000}"/>
    <cellStyle name="Output 2 5 2 4 3 2 4" xfId="29327" xr:uid="{00000000-0005-0000-0000-00008B720000}"/>
    <cellStyle name="Output 2 5 2 4 3 3" xfId="29328" xr:uid="{00000000-0005-0000-0000-00008C720000}"/>
    <cellStyle name="Output 2 5 2 4 3 4" xfId="29329" xr:uid="{00000000-0005-0000-0000-00008D720000}"/>
    <cellStyle name="Output 2 5 2 4 3 5" xfId="29330" xr:uid="{00000000-0005-0000-0000-00008E720000}"/>
    <cellStyle name="Output 2 5 2 4 3 6" xfId="29331" xr:uid="{00000000-0005-0000-0000-00008F720000}"/>
    <cellStyle name="Output 2 5 2 4 4" xfId="29332" xr:uid="{00000000-0005-0000-0000-000090720000}"/>
    <cellStyle name="Output 2 5 2 4 4 2" xfId="29333" xr:uid="{00000000-0005-0000-0000-000091720000}"/>
    <cellStyle name="Output 2 5 2 4 4 2 2" xfId="29334" xr:uid="{00000000-0005-0000-0000-000092720000}"/>
    <cellStyle name="Output 2 5 2 4 4 2 3" xfId="29335" xr:uid="{00000000-0005-0000-0000-000093720000}"/>
    <cellStyle name="Output 2 5 2 4 4 2 4" xfId="29336" xr:uid="{00000000-0005-0000-0000-000094720000}"/>
    <cellStyle name="Output 2 5 2 4 4 3" xfId="29337" xr:uid="{00000000-0005-0000-0000-000095720000}"/>
    <cellStyle name="Output 2 5 2 4 4 4" xfId="29338" xr:uid="{00000000-0005-0000-0000-000096720000}"/>
    <cellStyle name="Output 2 5 2 4 4 5" xfId="29339" xr:uid="{00000000-0005-0000-0000-000097720000}"/>
    <cellStyle name="Output 2 5 2 4 4 6" xfId="29340" xr:uid="{00000000-0005-0000-0000-000098720000}"/>
    <cellStyle name="Output 2 5 2 4 5" xfId="29341" xr:uid="{00000000-0005-0000-0000-000099720000}"/>
    <cellStyle name="Output 2 5 2 4 5 2" xfId="29342" xr:uid="{00000000-0005-0000-0000-00009A720000}"/>
    <cellStyle name="Output 2 5 2 4 5 3" xfId="29343" xr:uid="{00000000-0005-0000-0000-00009B720000}"/>
    <cellStyle name="Output 2 5 2 4 5 4" xfId="29344" xr:uid="{00000000-0005-0000-0000-00009C720000}"/>
    <cellStyle name="Output 2 5 2 4 6" xfId="29345" xr:uid="{00000000-0005-0000-0000-00009D720000}"/>
    <cellStyle name="Output 2 5 2 4 6 2" xfId="29346" xr:uid="{00000000-0005-0000-0000-00009E720000}"/>
    <cellStyle name="Output 2 5 2 4 6 3" xfId="29347" xr:uid="{00000000-0005-0000-0000-00009F720000}"/>
    <cellStyle name="Output 2 5 2 4 6 4" xfId="29348" xr:uid="{00000000-0005-0000-0000-0000A0720000}"/>
    <cellStyle name="Output 2 5 2 4 7" xfId="29349" xr:uid="{00000000-0005-0000-0000-0000A1720000}"/>
    <cellStyle name="Output 2 5 2 4 8" xfId="29350" xr:uid="{00000000-0005-0000-0000-0000A2720000}"/>
    <cellStyle name="Output 2 5 2 4 9" xfId="29351" xr:uid="{00000000-0005-0000-0000-0000A3720000}"/>
    <cellStyle name="Output 2 5 2 5" xfId="29352" xr:uid="{00000000-0005-0000-0000-0000A4720000}"/>
    <cellStyle name="Output 2 5 2 5 2" xfId="29353" xr:uid="{00000000-0005-0000-0000-0000A5720000}"/>
    <cellStyle name="Output 2 5 2 5 2 2" xfId="29354" xr:uid="{00000000-0005-0000-0000-0000A6720000}"/>
    <cellStyle name="Output 2 5 2 5 2 2 2" xfId="29355" xr:uid="{00000000-0005-0000-0000-0000A7720000}"/>
    <cellStyle name="Output 2 5 2 5 2 2 3" xfId="29356" xr:uid="{00000000-0005-0000-0000-0000A8720000}"/>
    <cellStyle name="Output 2 5 2 5 2 2 4" xfId="29357" xr:uid="{00000000-0005-0000-0000-0000A9720000}"/>
    <cellStyle name="Output 2 5 2 5 2 3" xfId="29358" xr:uid="{00000000-0005-0000-0000-0000AA720000}"/>
    <cellStyle name="Output 2 5 2 5 2 4" xfId="29359" xr:uid="{00000000-0005-0000-0000-0000AB720000}"/>
    <cellStyle name="Output 2 5 2 5 2 5" xfId="29360" xr:uid="{00000000-0005-0000-0000-0000AC720000}"/>
    <cellStyle name="Output 2 5 2 5 2 6" xfId="29361" xr:uid="{00000000-0005-0000-0000-0000AD720000}"/>
    <cellStyle name="Output 2 5 2 5 3" xfId="29362" xr:uid="{00000000-0005-0000-0000-0000AE720000}"/>
    <cellStyle name="Output 2 5 2 5 3 2" xfId="29363" xr:uid="{00000000-0005-0000-0000-0000AF720000}"/>
    <cellStyle name="Output 2 5 2 5 3 2 2" xfId="29364" xr:uid="{00000000-0005-0000-0000-0000B0720000}"/>
    <cellStyle name="Output 2 5 2 5 3 2 3" xfId="29365" xr:uid="{00000000-0005-0000-0000-0000B1720000}"/>
    <cellStyle name="Output 2 5 2 5 3 2 4" xfId="29366" xr:uid="{00000000-0005-0000-0000-0000B2720000}"/>
    <cellStyle name="Output 2 5 2 5 3 3" xfId="29367" xr:uid="{00000000-0005-0000-0000-0000B3720000}"/>
    <cellStyle name="Output 2 5 2 5 3 4" xfId="29368" xr:uid="{00000000-0005-0000-0000-0000B4720000}"/>
    <cellStyle name="Output 2 5 2 5 3 5" xfId="29369" xr:uid="{00000000-0005-0000-0000-0000B5720000}"/>
    <cellStyle name="Output 2 5 2 5 3 6" xfId="29370" xr:uid="{00000000-0005-0000-0000-0000B6720000}"/>
    <cellStyle name="Output 2 5 2 5 4" xfId="29371" xr:uid="{00000000-0005-0000-0000-0000B7720000}"/>
    <cellStyle name="Output 2 5 2 5 4 2" xfId="29372" xr:uid="{00000000-0005-0000-0000-0000B8720000}"/>
    <cellStyle name="Output 2 5 2 5 4 3" xfId="29373" xr:uid="{00000000-0005-0000-0000-0000B9720000}"/>
    <cellStyle name="Output 2 5 2 5 4 4" xfId="29374" xr:uid="{00000000-0005-0000-0000-0000BA720000}"/>
    <cellStyle name="Output 2 5 2 5 5" xfId="29375" xr:uid="{00000000-0005-0000-0000-0000BB720000}"/>
    <cellStyle name="Output 2 5 2 5 5 2" xfId="29376" xr:uid="{00000000-0005-0000-0000-0000BC720000}"/>
    <cellStyle name="Output 2 5 2 5 5 3" xfId="29377" xr:uid="{00000000-0005-0000-0000-0000BD720000}"/>
    <cellStyle name="Output 2 5 2 5 5 4" xfId="29378" xr:uid="{00000000-0005-0000-0000-0000BE720000}"/>
    <cellStyle name="Output 2 5 2 5 6" xfId="29379" xr:uid="{00000000-0005-0000-0000-0000BF720000}"/>
    <cellStyle name="Output 2 5 2 5 7" xfId="29380" xr:uid="{00000000-0005-0000-0000-0000C0720000}"/>
    <cellStyle name="Output 2 5 2 5 8" xfId="29381" xr:uid="{00000000-0005-0000-0000-0000C1720000}"/>
    <cellStyle name="Output 2 5 2 5 9" xfId="29382" xr:uid="{00000000-0005-0000-0000-0000C2720000}"/>
    <cellStyle name="Output 2 5 2 6" xfId="29383" xr:uid="{00000000-0005-0000-0000-0000C3720000}"/>
    <cellStyle name="Output 2 5 2 6 2" xfId="29384" xr:uid="{00000000-0005-0000-0000-0000C4720000}"/>
    <cellStyle name="Output 2 5 2 6 2 2" xfId="29385" xr:uid="{00000000-0005-0000-0000-0000C5720000}"/>
    <cellStyle name="Output 2 5 2 6 2 2 2" xfId="29386" xr:uid="{00000000-0005-0000-0000-0000C6720000}"/>
    <cellStyle name="Output 2 5 2 6 2 2 3" xfId="29387" xr:uid="{00000000-0005-0000-0000-0000C7720000}"/>
    <cellStyle name="Output 2 5 2 6 2 2 4" xfId="29388" xr:uid="{00000000-0005-0000-0000-0000C8720000}"/>
    <cellStyle name="Output 2 5 2 6 2 3" xfId="29389" xr:uid="{00000000-0005-0000-0000-0000C9720000}"/>
    <cellStyle name="Output 2 5 2 6 2 4" xfId="29390" xr:uid="{00000000-0005-0000-0000-0000CA720000}"/>
    <cellStyle name="Output 2 5 2 6 2 5" xfId="29391" xr:uid="{00000000-0005-0000-0000-0000CB720000}"/>
    <cellStyle name="Output 2 5 2 6 2 6" xfId="29392" xr:uid="{00000000-0005-0000-0000-0000CC720000}"/>
    <cellStyle name="Output 2 5 2 6 3" xfId="29393" xr:uid="{00000000-0005-0000-0000-0000CD720000}"/>
    <cellStyle name="Output 2 5 2 6 3 2" xfId="29394" xr:uid="{00000000-0005-0000-0000-0000CE720000}"/>
    <cellStyle name="Output 2 5 2 6 3 2 2" xfId="29395" xr:uid="{00000000-0005-0000-0000-0000CF720000}"/>
    <cellStyle name="Output 2 5 2 6 3 2 3" xfId="29396" xr:uid="{00000000-0005-0000-0000-0000D0720000}"/>
    <cellStyle name="Output 2 5 2 6 3 2 4" xfId="29397" xr:uid="{00000000-0005-0000-0000-0000D1720000}"/>
    <cellStyle name="Output 2 5 2 6 3 3" xfId="29398" xr:uid="{00000000-0005-0000-0000-0000D2720000}"/>
    <cellStyle name="Output 2 5 2 6 3 4" xfId="29399" xr:uid="{00000000-0005-0000-0000-0000D3720000}"/>
    <cellStyle name="Output 2 5 2 6 3 5" xfId="29400" xr:uid="{00000000-0005-0000-0000-0000D4720000}"/>
    <cellStyle name="Output 2 5 2 6 3 6" xfId="29401" xr:uid="{00000000-0005-0000-0000-0000D5720000}"/>
    <cellStyle name="Output 2 5 2 6 4" xfId="29402" xr:uid="{00000000-0005-0000-0000-0000D6720000}"/>
    <cellStyle name="Output 2 5 2 6 4 2" xfId="29403" xr:uid="{00000000-0005-0000-0000-0000D7720000}"/>
    <cellStyle name="Output 2 5 2 6 4 2 2" xfId="29404" xr:uid="{00000000-0005-0000-0000-0000D8720000}"/>
    <cellStyle name="Output 2 5 2 6 4 2 3" xfId="29405" xr:uid="{00000000-0005-0000-0000-0000D9720000}"/>
    <cellStyle name="Output 2 5 2 6 4 2 4" xfId="29406" xr:uid="{00000000-0005-0000-0000-0000DA720000}"/>
    <cellStyle name="Output 2 5 2 6 4 3" xfId="29407" xr:uid="{00000000-0005-0000-0000-0000DB720000}"/>
    <cellStyle name="Output 2 5 2 6 4 4" xfId="29408" xr:uid="{00000000-0005-0000-0000-0000DC720000}"/>
    <cellStyle name="Output 2 5 2 6 4 5" xfId="29409" xr:uid="{00000000-0005-0000-0000-0000DD720000}"/>
    <cellStyle name="Output 2 5 2 6 4 6" xfId="29410" xr:uid="{00000000-0005-0000-0000-0000DE720000}"/>
    <cellStyle name="Output 2 5 2 6 5" xfId="29411" xr:uid="{00000000-0005-0000-0000-0000DF720000}"/>
    <cellStyle name="Output 2 5 2 6 5 2" xfId="29412" xr:uid="{00000000-0005-0000-0000-0000E0720000}"/>
    <cellStyle name="Output 2 5 2 6 5 3" xfId="29413" xr:uid="{00000000-0005-0000-0000-0000E1720000}"/>
    <cellStyle name="Output 2 5 2 6 5 4" xfId="29414" xr:uid="{00000000-0005-0000-0000-0000E2720000}"/>
    <cellStyle name="Output 2 5 2 6 6" xfId="29415" xr:uid="{00000000-0005-0000-0000-0000E3720000}"/>
    <cellStyle name="Output 2 5 2 6 6 2" xfId="29416" xr:uid="{00000000-0005-0000-0000-0000E4720000}"/>
    <cellStyle name="Output 2 5 2 6 6 3" xfId="29417" xr:uid="{00000000-0005-0000-0000-0000E5720000}"/>
    <cellStyle name="Output 2 5 2 6 6 4" xfId="29418" xr:uid="{00000000-0005-0000-0000-0000E6720000}"/>
    <cellStyle name="Output 2 5 2 6 7" xfId="29419" xr:uid="{00000000-0005-0000-0000-0000E7720000}"/>
    <cellStyle name="Output 2 5 2 6 8" xfId="29420" xr:uid="{00000000-0005-0000-0000-0000E8720000}"/>
    <cellStyle name="Output 2 5 2 6 9" xfId="29421" xr:uid="{00000000-0005-0000-0000-0000E9720000}"/>
    <cellStyle name="Output 2 5 2 7" xfId="29422" xr:uid="{00000000-0005-0000-0000-0000EA720000}"/>
    <cellStyle name="Output 2 5 2 7 2" xfId="29423" xr:uid="{00000000-0005-0000-0000-0000EB720000}"/>
    <cellStyle name="Output 2 5 2 7 2 2" xfId="29424" xr:uid="{00000000-0005-0000-0000-0000EC720000}"/>
    <cellStyle name="Output 2 5 2 7 2 2 2" xfId="29425" xr:uid="{00000000-0005-0000-0000-0000ED720000}"/>
    <cellStyle name="Output 2 5 2 7 2 2 3" xfId="29426" xr:uid="{00000000-0005-0000-0000-0000EE720000}"/>
    <cellStyle name="Output 2 5 2 7 2 2 4" xfId="29427" xr:uid="{00000000-0005-0000-0000-0000EF720000}"/>
    <cellStyle name="Output 2 5 2 7 2 3" xfId="29428" xr:uid="{00000000-0005-0000-0000-0000F0720000}"/>
    <cellStyle name="Output 2 5 2 7 2 4" xfId="29429" xr:uid="{00000000-0005-0000-0000-0000F1720000}"/>
    <cellStyle name="Output 2 5 2 7 2 5" xfId="29430" xr:uid="{00000000-0005-0000-0000-0000F2720000}"/>
    <cellStyle name="Output 2 5 2 7 2 6" xfId="29431" xr:uid="{00000000-0005-0000-0000-0000F3720000}"/>
    <cellStyle name="Output 2 5 2 7 3" xfId="29432" xr:uid="{00000000-0005-0000-0000-0000F4720000}"/>
    <cellStyle name="Output 2 5 2 7 3 2" xfId="29433" xr:uid="{00000000-0005-0000-0000-0000F5720000}"/>
    <cellStyle name="Output 2 5 2 7 3 3" xfId="29434" xr:uid="{00000000-0005-0000-0000-0000F6720000}"/>
    <cellStyle name="Output 2 5 2 7 3 4" xfId="29435" xr:uid="{00000000-0005-0000-0000-0000F7720000}"/>
    <cellStyle name="Output 2 5 2 7 4" xfId="29436" xr:uid="{00000000-0005-0000-0000-0000F8720000}"/>
    <cellStyle name="Output 2 5 2 7 5" xfId="29437" xr:uid="{00000000-0005-0000-0000-0000F9720000}"/>
    <cellStyle name="Output 2 5 2 7 6" xfId="29438" xr:uid="{00000000-0005-0000-0000-0000FA720000}"/>
    <cellStyle name="Output 2 5 2 7 7" xfId="29439" xr:uid="{00000000-0005-0000-0000-0000FB720000}"/>
    <cellStyle name="Output 2 5 2 8" xfId="29440" xr:uid="{00000000-0005-0000-0000-0000FC720000}"/>
    <cellStyle name="Output 2 5 2 8 2" xfId="29441" xr:uid="{00000000-0005-0000-0000-0000FD720000}"/>
    <cellStyle name="Output 2 5 2 8 2 2" xfId="29442" xr:uid="{00000000-0005-0000-0000-0000FE720000}"/>
    <cellStyle name="Output 2 5 2 8 2 3" xfId="29443" xr:uid="{00000000-0005-0000-0000-0000FF720000}"/>
    <cellStyle name="Output 2 5 2 8 2 4" xfId="29444" xr:uid="{00000000-0005-0000-0000-000000730000}"/>
    <cellStyle name="Output 2 5 2 8 3" xfId="29445" xr:uid="{00000000-0005-0000-0000-000001730000}"/>
    <cellStyle name="Output 2 5 2 8 4" xfId="29446" xr:uid="{00000000-0005-0000-0000-000002730000}"/>
    <cellStyle name="Output 2 5 2 8 5" xfId="29447" xr:uid="{00000000-0005-0000-0000-000003730000}"/>
    <cellStyle name="Output 2 5 2 8 6" xfId="29448" xr:uid="{00000000-0005-0000-0000-000004730000}"/>
    <cellStyle name="Output 2 5 2 9" xfId="29449" xr:uid="{00000000-0005-0000-0000-000005730000}"/>
    <cellStyle name="Output 2 5 2 9 2" xfId="29450" xr:uid="{00000000-0005-0000-0000-000006730000}"/>
    <cellStyle name="Output 2 5 2 9 2 2" xfId="29451" xr:uid="{00000000-0005-0000-0000-000007730000}"/>
    <cellStyle name="Output 2 5 2 9 2 3" xfId="29452" xr:uid="{00000000-0005-0000-0000-000008730000}"/>
    <cellStyle name="Output 2 5 2 9 2 4" xfId="29453" xr:uid="{00000000-0005-0000-0000-000009730000}"/>
    <cellStyle name="Output 2 5 2 9 3" xfId="29454" xr:uid="{00000000-0005-0000-0000-00000A730000}"/>
    <cellStyle name="Output 2 5 2 9 4" xfId="29455" xr:uid="{00000000-0005-0000-0000-00000B730000}"/>
    <cellStyle name="Output 2 5 2 9 5" xfId="29456" xr:uid="{00000000-0005-0000-0000-00000C730000}"/>
    <cellStyle name="Output 2 5 2 9 6" xfId="29457" xr:uid="{00000000-0005-0000-0000-00000D730000}"/>
    <cellStyle name="Output 2 5 3" xfId="29458" xr:uid="{00000000-0005-0000-0000-00000E730000}"/>
    <cellStyle name="Output 2 5 3 2" xfId="29459" xr:uid="{00000000-0005-0000-0000-00000F730000}"/>
    <cellStyle name="Output 2 5 3 2 2" xfId="29460" xr:uid="{00000000-0005-0000-0000-000010730000}"/>
    <cellStyle name="Output 2 5 3 2 3" xfId="29461" xr:uid="{00000000-0005-0000-0000-000011730000}"/>
    <cellStyle name="Output 2 5 3 2 4" xfId="29462" xr:uid="{00000000-0005-0000-0000-000012730000}"/>
    <cellStyle name="Output 2 5 3 3" xfId="29463" xr:uid="{00000000-0005-0000-0000-000013730000}"/>
    <cellStyle name="Output 2 5 3 4" xfId="29464" xr:uid="{00000000-0005-0000-0000-000014730000}"/>
    <cellStyle name="Output 2 5 3 5" xfId="29465" xr:uid="{00000000-0005-0000-0000-000015730000}"/>
    <cellStyle name="Output 2 5 3 6" xfId="29466" xr:uid="{00000000-0005-0000-0000-000016730000}"/>
    <cellStyle name="Output 2 5 4" xfId="29467" xr:uid="{00000000-0005-0000-0000-000017730000}"/>
    <cellStyle name="Output 2 5 4 2" xfId="29468" xr:uid="{00000000-0005-0000-0000-000018730000}"/>
    <cellStyle name="Output 2 5 4 3" xfId="29469" xr:uid="{00000000-0005-0000-0000-000019730000}"/>
    <cellStyle name="Output 2 5 4 4" xfId="29470" xr:uid="{00000000-0005-0000-0000-00001A730000}"/>
    <cellStyle name="Output 2 5 5" xfId="29471" xr:uid="{00000000-0005-0000-0000-00001B730000}"/>
    <cellStyle name="Output 2 5 6" xfId="29472" xr:uid="{00000000-0005-0000-0000-00001C730000}"/>
    <cellStyle name="Output 2 6" xfId="29473" xr:uid="{00000000-0005-0000-0000-00001D730000}"/>
    <cellStyle name="Output 2 7" xfId="29474" xr:uid="{00000000-0005-0000-0000-00001E730000}"/>
    <cellStyle name="Output 2 7 2" xfId="29475" xr:uid="{00000000-0005-0000-0000-00001F730000}"/>
    <cellStyle name="Output 2 7 2 10" xfId="29476" xr:uid="{00000000-0005-0000-0000-000020730000}"/>
    <cellStyle name="Output 2 7 2 10 2" xfId="29477" xr:uid="{00000000-0005-0000-0000-000021730000}"/>
    <cellStyle name="Output 2 7 2 10 3" xfId="29478" xr:uid="{00000000-0005-0000-0000-000022730000}"/>
    <cellStyle name="Output 2 7 2 10 4" xfId="29479" xr:uid="{00000000-0005-0000-0000-000023730000}"/>
    <cellStyle name="Output 2 7 2 11" xfId="29480" xr:uid="{00000000-0005-0000-0000-000024730000}"/>
    <cellStyle name="Output 2 7 2 11 2" xfId="29481" xr:uid="{00000000-0005-0000-0000-000025730000}"/>
    <cellStyle name="Output 2 7 2 11 3" xfId="29482" xr:uid="{00000000-0005-0000-0000-000026730000}"/>
    <cellStyle name="Output 2 7 2 11 4" xfId="29483" xr:uid="{00000000-0005-0000-0000-000027730000}"/>
    <cellStyle name="Output 2 7 2 12" xfId="29484" xr:uid="{00000000-0005-0000-0000-000028730000}"/>
    <cellStyle name="Output 2 7 2 13" xfId="29485" xr:uid="{00000000-0005-0000-0000-000029730000}"/>
    <cellStyle name="Output 2 7 2 14" xfId="29486" xr:uid="{00000000-0005-0000-0000-00002A730000}"/>
    <cellStyle name="Output 2 7 2 2" xfId="29487" xr:uid="{00000000-0005-0000-0000-00002B730000}"/>
    <cellStyle name="Output 2 7 2 2 2" xfId="29488" xr:uid="{00000000-0005-0000-0000-00002C730000}"/>
    <cellStyle name="Output 2 7 2 2 2 2" xfId="29489" xr:uid="{00000000-0005-0000-0000-00002D730000}"/>
    <cellStyle name="Output 2 7 2 2 2 2 2" xfId="29490" xr:uid="{00000000-0005-0000-0000-00002E730000}"/>
    <cellStyle name="Output 2 7 2 2 2 2 2 2" xfId="29491" xr:uid="{00000000-0005-0000-0000-00002F730000}"/>
    <cellStyle name="Output 2 7 2 2 2 2 2 3" xfId="29492" xr:uid="{00000000-0005-0000-0000-000030730000}"/>
    <cellStyle name="Output 2 7 2 2 2 2 2 4" xfId="29493" xr:uid="{00000000-0005-0000-0000-000031730000}"/>
    <cellStyle name="Output 2 7 2 2 2 2 3" xfId="29494" xr:uid="{00000000-0005-0000-0000-000032730000}"/>
    <cellStyle name="Output 2 7 2 2 2 2 4" xfId="29495" xr:uid="{00000000-0005-0000-0000-000033730000}"/>
    <cellStyle name="Output 2 7 2 2 2 2 5" xfId="29496" xr:uid="{00000000-0005-0000-0000-000034730000}"/>
    <cellStyle name="Output 2 7 2 2 2 2 6" xfId="29497" xr:uid="{00000000-0005-0000-0000-000035730000}"/>
    <cellStyle name="Output 2 7 2 2 2 3" xfId="29498" xr:uid="{00000000-0005-0000-0000-000036730000}"/>
    <cellStyle name="Output 2 7 2 2 2 3 2" xfId="29499" xr:uid="{00000000-0005-0000-0000-000037730000}"/>
    <cellStyle name="Output 2 7 2 2 2 3 3" xfId="29500" xr:uid="{00000000-0005-0000-0000-000038730000}"/>
    <cellStyle name="Output 2 7 2 2 2 3 4" xfId="29501" xr:uid="{00000000-0005-0000-0000-000039730000}"/>
    <cellStyle name="Output 2 7 2 2 2 4" xfId="29502" xr:uid="{00000000-0005-0000-0000-00003A730000}"/>
    <cellStyle name="Output 2 7 2 2 2 5" xfId="29503" xr:uid="{00000000-0005-0000-0000-00003B730000}"/>
    <cellStyle name="Output 2 7 2 2 2 6" xfId="29504" xr:uid="{00000000-0005-0000-0000-00003C730000}"/>
    <cellStyle name="Output 2 7 2 2 2 7" xfId="29505" xr:uid="{00000000-0005-0000-0000-00003D730000}"/>
    <cellStyle name="Output 2 7 2 2 3" xfId="29506" xr:uid="{00000000-0005-0000-0000-00003E730000}"/>
    <cellStyle name="Output 2 7 2 2 3 2" xfId="29507" xr:uid="{00000000-0005-0000-0000-00003F730000}"/>
    <cellStyle name="Output 2 7 2 2 3 2 2" xfId="29508" xr:uid="{00000000-0005-0000-0000-000040730000}"/>
    <cellStyle name="Output 2 7 2 2 3 2 3" xfId="29509" xr:uid="{00000000-0005-0000-0000-000041730000}"/>
    <cellStyle name="Output 2 7 2 2 3 2 4" xfId="29510" xr:uid="{00000000-0005-0000-0000-000042730000}"/>
    <cellStyle name="Output 2 7 2 2 3 3" xfId="29511" xr:uid="{00000000-0005-0000-0000-000043730000}"/>
    <cellStyle name="Output 2 7 2 2 3 4" xfId="29512" xr:uid="{00000000-0005-0000-0000-000044730000}"/>
    <cellStyle name="Output 2 7 2 2 3 5" xfId="29513" xr:uid="{00000000-0005-0000-0000-000045730000}"/>
    <cellStyle name="Output 2 7 2 2 3 6" xfId="29514" xr:uid="{00000000-0005-0000-0000-000046730000}"/>
    <cellStyle name="Output 2 7 2 2 4" xfId="29515" xr:uid="{00000000-0005-0000-0000-000047730000}"/>
    <cellStyle name="Output 2 7 2 2 4 2" xfId="29516" xr:uid="{00000000-0005-0000-0000-000048730000}"/>
    <cellStyle name="Output 2 7 2 2 4 2 2" xfId="29517" xr:uid="{00000000-0005-0000-0000-000049730000}"/>
    <cellStyle name="Output 2 7 2 2 4 2 3" xfId="29518" xr:uid="{00000000-0005-0000-0000-00004A730000}"/>
    <cellStyle name="Output 2 7 2 2 4 2 4" xfId="29519" xr:uid="{00000000-0005-0000-0000-00004B730000}"/>
    <cellStyle name="Output 2 7 2 2 4 3" xfId="29520" xr:uid="{00000000-0005-0000-0000-00004C730000}"/>
    <cellStyle name="Output 2 7 2 2 4 4" xfId="29521" xr:uid="{00000000-0005-0000-0000-00004D730000}"/>
    <cellStyle name="Output 2 7 2 2 4 5" xfId="29522" xr:uid="{00000000-0005-0000-0000-00004E730000}"/>
    <cellStyle name="Output 2 7 2 2 4 6" xfId="29523" xr:uid="{00000000-0005-0000-0000-00004F730000}"/>
    <cellStyle name="Output 2 7 2 2 5" xfId="29524" xr:uid="{00000000-0005-0000-0000-000050730000}"/>
    <cellStyle name="Output 2 7 2 2 5 2" xfId="29525" xr:uid="{00000000-0005-0000-0000-000051730000}"/>
    <cellStyle name="Output 2 7 2 2 5 3" xfId="29526" xr:uid="{00000000-0005-0000-0000-000052730000}"/>
    <cellStyle name="Output 2 7 2 2 5 4" xfId="29527" xr:uid="{00000000-0005-0000-0000-000053730000}"/>
    <cellStyle name="Output 2 7 2 2 6" xfId="29528" xr:uid="{00000000-0005-0000-0000-000054730000}"/>
    <cellStyle name="Output 2 7 2 2 6 2" xfId="29529" xr:uid="{00000000-0005-0000-0000-000055730000}"/>
    <cellStyle name="Output 2 7 2 2 6 3" xfId="29530" xr:uid="{00000000-0005-0000-0000-000056730000}"/>
    <cellStyle name="Output 2 7 2 2 6 4" xfId="29531" xr:uid="{00000000-0005-0000-0000-000057730000}"/>
    <cellStyle name="Output 2 7 2 2 7" xfId="29532" xr:uid="{00000000-0005-0000-0000-000058730000}"/>
    <cellStyle name="Output 2 7 2 2 8" xfId="29533" xr:uid="{00000000-0005-0000-0000-000059730000}"/>
    <cellStyle name="Output 2 7 2 2 9" xfId="29534" xr:uid="{00000000-0005-0000-0000-00005A730000}"/>
    <cellStyle name="Output 2 7 2 3" xfId="29535" xr:uid="{00000000-0005-0000-0000-00005B730000}"/>
    <cellStyle name="Output 2 7 2 3 2" xfId="29536" xr:uid="{00000000-0005-0000-0000-00005C730000}"/>
    <cellStyle name="Output 2 7 2 3 2 2" xfId="29537" xr:uid="{00000000-0005-0000-0000-00005D730000}"/>
    <cellStyle name="Output 2 7 2 3 2 2 2" xfId="29538" xr:uid="{00000000-0005-0000-0000-00005E730000}"/>
    <cellStyle name="Output 2 7 2 3 2 2 3" xfId="29539" xr:uid="{00000000-0005-0000-0000-00005F730000}"/>
    <cellStyle name="Output 2 7 2 3 2 2 4" xfId="29540" xr:uid="{00000000-0005-0000-0000-000060730000}"/>
    <cellStyle name="Output 2 7 2 3 2 3" xfId="29541" xr:uid="{00000000-0005-0000-0000-000061730000}"/>
    <cellStyle name="Output 2 7 2 3 2 4" xfId="29542" xr:uid="{00000000-0005-0000-0000-000062730000}"/>
    <cellStyle name="Output 2 7 2 3 2 5" xfId="29543" xr:uid="{00000000-0005-0000-0000-000063730000}"/>
    <cellStyle name="Output 2 7 2 3 2 6" xfId="29544" xr:uid="{00000000-0005-0000-0000-000064730000}"/>
    <cellStyle name="Output 2 7 2 3 3" xfId="29545" xr:uid="{00000000-0005-0000-0000-000065730000}"/>
    <cellStyle name="Output 2 7 2 3 3 2" xfId="29546" xr:uid="{00000000-0005-0000-0000-000066730000}"/>
    <cellStyle name="Output 2 7 2 3 3 2 2" xfId="29547" xr:uid="{00000000-0005-0000-0000-000067730000}"/>
    <cellStyle name="Output 2 7 2 3 3 2 3" xfId="29548" xr:uid="{00000000-0005-0000-0000-000068730000}"/>
    <cellStyle name="Output 2 7 2 3 3 2 4" xfId="29549" xr:uid="{00000000-0005-0000-0000-000069730000}"/>
    <cellStyle name="Output 2 7 2 3 3 3" xfId="29550" xr:uid="{00000000-0005-0000-0000-00006A730000}"/>
    <cellStyle name="Output 2 7 2 3 3 4" xfId="29551" xr:uid="{00000000-0005-0000-0000-00006B730000}"/>
    <cellStyle name="Output 2 7 2 3 3 5" xfId="29552" xr:uid="{00000000-0005-0000-0000-00006C730000}"/>
    <cellStyle name="Output 2 7 2 3 3 6" xfId="29553" xr:uid="{00000000-0005-0000-0000-00006D730000}"/>
    <cellStyle name="Output 2 7 2 3 4" xfId="29554" xr:uid="{00000000-0005-0000-0000-00006E730000}"/>
    <cellStyle name="Output 2 7 2 3 4 2" xfId="29555" xr:uid="{00000000-0005-0000-0000-00006F730000}"/>
    <cellStyle name="Output 2 7 2 3 4 2 2" xfId="29556" xr:uid="{00000000-0005-0000-0000-000070730000}"/>
    <cellStyle name="Output 2 7 2 3 4 2 3" xfId="29557" xr:uid="{00000000-0005-0000-0000-000071730000}"/>
    <cellStyle name="Output 2 7 2 3 4 2 4" xfId="29558" xr:uid="{00000000-0005-0000-0000-000072730000}"/>
    <cellStyle name="Output 2 7 2 3 4 3" xfId="29559" xr:uid="{00000000-0005-0000-0000-000073730000}"/>
    <cellStyle name="Output 2 7 2 3 4 4" xfId="29560" xr:uid="{00000000-0005-0000-0000-000074730000}"/>
    <cellStyle name="Output 2 7 2 3 4 5" xfId="29561" xr:uid="{00000000-0005-0000-0000-000075730000}"/>
    <cellStyle name="Output 2 7 2 3 4 6" xfId="29562" xr:uid="{00000000-0005-0000-0000-000076730000}"/>
    <cellStyle name="Output 2 7 2 3 5" xfId="29563" xr:uid="{00000000-0005-0000-0000-000077730000}"/>
    <cellStyle name="Output 2 7 2 3 5 2" xfId="29564" xr:uid="{00000000-0005-0000-0000-000078730000}"/>
    <cellStyle name="Output 2 7 2 3 5 3" xfId="29565" xr:uid="{00000000-0005-0000-0000-000079730000}"/>
    <cellStyle name="Output 2 7 2 3 5 4" xfId="29566" xr:uid="{00000000-0005-0000-0000-00007A730000}"/>
    <cellStyle name="Output 2 7 2 3 6" xfId="29567" xr:uid="{00000000-0005-0000-0000-00007B730000}"/>
    <cellStyle name="Output 2 7 2 3 6 2" xfId="29568" xr:uid="{00000000-0005-0000-0000-00007C730000}"/>
    <cellStyle name="Output 2 7 2 3 6 3" xfId="29569" xr:uid="{00000000-0005-0000-0000-00007D730000}"/>
    <cellStyle name="Output 2 7 2 3 6 4" xfId="29570" xr:uid="{00000000-0005-0000-0000-00007E730000}"/>
    <cellStyle name="Output 2 7 2 3 7" xfId="29571" xr:uid="{00000000-0005-0000-0000-00007F730000}"/>
    <cellStyle name="Output 2 7 2 3 8" xfId="29572" xr:uid="{00000000-0005-0000-0000-000080730000}"/>
    <cellStyle name="Output 2 7 2 3 9" xfId="29573" xr:uid="{00000000-0005-0000-0000-000081730000}"/>
    <cellStyle name="Output 2 7 2 4" xfId="29574" xr:uid="{00000000-0005-0000-0000-000082730000}"/>
    <cellStyle name="Output 2 7 2 4 2" xfId="29575" xr:uid="{00000000-0005-0000-0000-000083730000}"/>
    <cellStyle name="Output 2 7 2 4 2 2" xfId="29576" xr:uid="{00000000-0005-0000-0000-000084730000}"/>
    <cellStyle name="Output 2 7 2 4 2 2 2" xfId="29577" xr:uid="{00000000-0005-0000-0000-000085730000}"/>
    <cellStyle name="Output 2 7 2 4 2 2 3" xfId="29578" xr:uid="{00000000-0005-0000-0000-000086730000}"/>
    <cellStyle name="Output 2 7 2 4 2 2 4" xfId="29579" xr:uid="{00000000-0005-0000-0000-000087730000}"/>
    <cellStyle name="Output 2 7 2 4 2 3" xfId="29580" xr:uid="{00000000-0005-0000-0000-000088730000}"/>
    <cellStyle name="Output 2 7 2 4 2 4" xfId="29581" xr:uid="{00000000-0005-0000-0000-000089730000}"/>
    <cellStyle name="Output 2 7 2 4 2 5" xfId="29582" xr:uid="{00000000-0005-0000-0000-00008A730000}"/>
    <cellStyle name="Output 2 7 2 4 2 6" xfId="29583" xr:uid="{00000000-0005-0000-0000-00008B730000}"/>
    <cellStyle name="Output 2 7 2 4 3" xfId="29584" xr:uid="{00000000-0005-0000-0000-00008C730000}"/>
    <cellStyle name="Output 2 7 2 4 3 2" xfId="29585" xr:uid="{00000000-0005-0000-0000-00008D730000}"/>
    <cellStyle name="Output 2 7 2 4 3 2 2" xfId="29586" xr:uid="{00000000-0005-0000-0000-00008E730000}"/>
    <cellStyle name="Output 2 7 2 4 3 2 3" xfId="29587" xr:uid="{00000000-0005-0000-0000-00008F730000}"/>
    <cellStyle name="Output 2 7 2 4 3 2 4" xfId="29588" xr:uid="{00000000-0005-0000-0000-000090730000}"/>
    <cellStyle name="Output 2 7 2 4 3 3" xfId="29589" xr:uid="{00000000-0005-0000-0000-000091730000}"/>
    <cellStyle name="Output 2 7 2 4 3 4" xfId="29590" xr:uid="{00000000-0005-0000-0000-000092730000}"/>
    <cellStyle name="Output 2 7 2 4 3 5" xfId="29591" xr:uid="{00000000-0005-0000-0000-000093730000}"/>
    <cellStyle name="Output 2 7 2 4 3 6" xfId="29592" xr:uid="{00000000-0005-0000-0000-000094730000}"/>
    <cellStyle name="Output 2 7 2 4 4" xfId="29593" xr:uid="{00000000-0005-0000-0000-000095730000}"/>
    <cellStyle name="Output 2 7 2 4 4 2" xfId="29594" xr:uid="{00000000-0005-0000-0000-000096730000}"/>
    <cellStyle name="Output 2 7 2 4 4 2 2" xfId="29595" xr:uid="{00000000-0005-0000-0000-000097730000}"/>
    <cellStyle name="Output 2 7 2 4 4 2 3" xfId="29596" xr:uid="{00000000-0005-0000-0000-000098730000}"/>
    <cellStyle name="Output 2 7 2 4 4 2 4" xfId="29597" xr:uid="{00000000-0005-0000-0000-000099730000}"/>
    <cellStyle name="Output 2 7 2 4 4 3" xfId="29598" xr:uid="{00000000-0005-0000-0000-00009A730000}"/>
    <cellStyle name="Output 2 7 2 4 4 4" xfId="29599" xr:uid="{00000000-0005-0000-0000-00009B730000}"/>
    <cellStyle name="Output 2 7 2 4 4 5" xfId="29600" xr:uid="{00000000-0005-0000-0000-00009C730000}"/>
    <cellStyle name="Output 2 7 2 4 4 6" xfId="29601" xr:uid="{00000000-0005-0000-0000-00009D730000}"/>
    <cellStyle name="Output 2 7 2 4 5" xfId="29602" xr:uid="{00000000-0005-0000-0000-00009E730000}"/>
    <cellStyle name="Output 2 7 2 4 5 2" xfId="29603" xr:uid="{00000000-0005-0000-0000-00009F730000}"/>
    <cellStyle name="Output 2 7 2 4 5 3" xfId="29604" xr:uid="{00000000-0005-0000-0000-0000A0730000}"/>
    <cellStyle name="Output 2 7 2 4 5 4" xfId="29605" xr:uid="{00000000-0005-0000-0000-0000A1730000}"/>
    <cellStyle name="Output 2 7 2 4 6" xfId="29606" xr:uid="{00000000-0005-0000-0000-0000A2730000}"/>
    <cellStyle name="Output 2 7 2 4 6 2" xfId="29607" xr:uid="{00000000-0005-0000-0000-0000A3730000}"/>
    <cellStyle name="Output 2 7 2 4 6 3" xfId="29608" xr:uid="{00000000-0005-0000-0000-0000A4730000}"/>
    <cellStyle name="Output 2 7 2 4 6 4" xfId="29609" xr:uid="{00000000-0005-0000-0000-0000A5730000}"/>
    <cellStyle name="Output 2 7 2 4 7" xfId="29610" xr:uid="{00000000-0005-0000-0000-0000A6730000}"/>
    <cellStyle name="Output 2 7 2 4 8" xfId="29611" xr:uid="{00000000-0005-0000-0000-0000A7730000}"/>
    <cellStyle name="Output 2 7 2 4 9" xfId="29612" xr:uid="{00000000-0005-0000-0000-0000A8730000}"/>
    <cellStyle name="Output 2 7 2 5" xfId="29613" xr:uid="{00000000-0005-0000-0000-0000A9730000}"/>
    <cellStyle name="Output 2 7 2 5 2" xfId="29614" xr:uid="{00000000-0005-0000-0000-0000AA730000}"/>
    <cellStyle name="Output 2 7 2 5 2 2" xfId="29615" xr:uid="{00000000-0005-0000-0000-0000AB730000}"/>
    <cellStyle name="Output 2 7 2 5 2 2 2" xfId="29616" xr:uid="{00000000-0005-0000-0000-0000AC730000}"/>
    <cellStyle name="Output 2 7 2 5 2 2 3" xfId="29617" xr:uid="{00000000-0005-0000-0000-0000AD730000}"/>
    <cellStyle name="Output 2 7 2 5 2 2 4" xfId="29618" xr:uid="{00000000-0005-0000-0000-0000AE730000}"/>
    <cellStyle name="Output 2 7 2 5 2 3" xfId="29619" xr:uid="{00000000-0005-0000-0000-0000AF730000}"/>
    <cellStyle name="Output 2 7 2 5 2 4" xfId="29620" xr:uid="{00000000-0005-0000-0000-0000B0730000}"/>
    <cellStyle name="Output 2 7 2 5 2 5" xfId="29621" xr:uid="{00000000-0005-0000-0000-0000B1730000}"/>
    <cellStyle name="Output 2 7 2 5 2 6" xfId="29622" xr:uid="{00000000-0005-0000-0000-0000B2730000}"/>
    <cellStyle name="Output 2 7 2 5 3" xfId="29623" xr:uid="{00000000-0005-0000-0000-0000B3730000}"/>
    <cellStyle name="Output 2 7 2 5 3 2" xfId="29624" xr:uid="{00000000-0005-0000-0000-0000B4730000}"/>
    <cellStyle name="Output 2 7 2 5 3 2 2" xfId="29625" xr:uid="{00000000-0005-0000-0000-0000B5730000}"/>
    <cellStyle name="Output 2 7 2 5 3 2 3" xfId="29626" xr:uid="{00000000-0005-0000-0000-0000B6730000}"/>
    <cellStyle name="Output 2 7 2 5 3 2 4" xfId="29627" xr:uid="{00000000-0005-0000-0000-0000B7730000}"/>
    <cellStyle name="Output 2 7 2 5 3 3" xfId="29628" xr:uid="{00000000-0005-0000-0000-0000B8730000}"/>
    <cellStyle name="Output 2 7 2 5 3 4" xfId="29629" xr:uid="{00000000-0005-0000-0000-0000B9730000}"/>
    <cellStyle name="Output 2 7 2 5 3 5" xfId="29630" xr:uid="{00000000-0005-0000-0000-0000BA730000}"/>
    <cellStyle name="Output 2 7 2 5 3 6" xfId="29631" xr:uid="{00000000-0005-0000-0000-0000BB730000}"/>
    <cellStyle name="Output 2 7 2 5 4" xfId="29632" xr:uid="{00000000-0005-0000-0000-0000BC730000}"/>
    <cellStyle name="Output 2 7 2 5 4 2" xfId="29633" xr:uid="{00000000-0005-0000-0000-0000BD730000}"/>
    <cellStyle name="Output 2 7 2 5 4 3" xfId="29634" xr:uid="{00000000-0005-0000-0000-0000BE730000}"/>
    <cellStyle name="Output 2 7 2 5 4 4" xfId="29635" xr:uid="{00000000-0005-0000-0000-0000BF730000}"/>
    <cellStyle name="Output 2 7 2 5 5" xfId="29636" xr:uid="{00000000-0005-0000-0000-0000C0730000}"/>
    <cellStyle name="Output 2 7 2 5 5 2" xfId="29637" xr:uid="{00000000-0005-0000-0000-0000C1730000}"/>
    <cellStyle name="Output 2 7 2 5 5 3" xfId="29638" xr:uid="{00000000-0005-0000-0000-0000C2730000}"/>
    <cellStyle name="Output 2 7 2 5 5 4" xfId="29639" xr:uid="{00000000-0005-0000-0000-0000C3730000}"/>
    <cellStyle name="Output 2 7 2 5 6" xfId="29640" xr:uid="{00000000-0005-0000-0000-0000C4730000}"/>
    <cellStyle name="Output 2 7 2 5 7" xfId="29641" xr:uid="{00000000-0005-0000-0000-0000C5730000}"/>
    <cellStyle name="Output 2 7 2 5 8" xfId="29642" xr:uid="{00000000-0005-0000-0000-0000C6730000}"/>
    <cellStyle name="Output 2 7 2 5 9" xfId="29643" xr:uid="{00000000-0005-0000-0000-0000C7730000}"/>
    <cellStyle name="Output 2 7 2 6" xfId="29644" xr:uid="{00000000-0005-0000-0000-0000C8730000}"/>
    <cellStyle name="Output 2 7 2 6 2" xfId="29645" xr:uid="{00000000-0005-0000-0000-0000C9730000}"/>
    <cellStyle name="Output 2 7 2 6 2 2" xfId="29646" xr:uid="{00000000-0005-0000-0000-0000CA730000}"/>
    <cellStyle name="Output 2 7 2 6 2 2 2" xfId="29647" xr:uid="{00000000-0005-0000-0000-0000CB730000}"/>
    <cellStyle name="Output 2 7 2 6 2 2 3" xfId="29648" xr:uid="{00000000-0005-0000-0000-0000CC730000}"/>
    <cellStyle name="Output 2 7 2 6 2 2 4" xfId="29649" xr:uid="{00000000-0005-0000-0000-0000CD730000}"/>
    <cellStyle name="Output 2 7 2 6 2 3" xfId="29650" xr:uid="{00000000-0005-0000-0000-0000CE730000}"/>
    <cellStyle name="Output 2 7 2 6 2 4" xfId="29651" xr:uid="{00000000-0005-0000-0000-0000CF730000}"/>
    <cellStyle name="Output 2 7 2 6 2 5" xfId="29652" xr:uid="{00000000-0005-0000-0000-0000D0730000}"/>
    <cellStyle name="Output 2 7 2 6 2 6" xfId="29653" xr:uid="{00000000-0005-0000-0000-0000D1730000}"/>
    <cellStyle name="Output 2 7 2 6 3" xfId="29654" xr:uid="{00000000-0005-0000-0000-0000D2730000}"/>
    <cellStyle name="Output 2 7 2 6 3 2" xfId="29655" xr:uid="{00000000-0005-0000-0000-0000D3730000}"/>
    <cellStyle name="Output 2 7 2 6 3 2 2" xfId="29656" xr:uid="{00000000-0005-0000-0000-0000D4730000}"/>
    <cellStyle name="Output 2 7 2 6 3 2 3" xfId="29657" xr:uid="{00000000-0005-0000-0000-0000D5730000}"/>
    <cellStyle name="Output 2 7 2 6 3 2 4" xfId="29658" xr:uid="{00000000-0005-0000-0000-0000D6730000}"/>
    <cellStyle name="Output 2 7 2 6 3 3" xfId="29659" xr:uid="{00000000-0005-0000-0000-0000D7730000}"/>
    <cellStyle name="Output 2 7 2 6 3 4" xfId="29660" xr:uid="{00000000-0005-0000-0000-0000D8730000}"/>
    <cellStyle name="Output 2 7 2 6 3 5" xfId="29661" xr:uid="{00000000-0005-0000-0000-0000D9730000}"/>
    <cellStyle name="Output 2 7 2 6 3 6" xfId="29662" xr:uid="{00000000-0005-0000-0000-0000DA730000}"/>
    <cellStyle name="Output 2 7 2 6 4" xfId="29663" xr:uid="{00000000-0005-0000-0000-0000DB730000}"/>
    <cellStyle name="Output 2 7 2 6 4 2" xfId="29664" xr:uid="{00000000-0005-0000-0000-0000DC730000}"/>
    <cellStyle name="Output 2 7 2 6 4 2 2" xfId="29665" xr:uid="{00000000-0005-0000-0000-0000DD730000}"/>
    <cellStyle name="Output 2 7 2 6 4 2 3" xfId="29666" xr:uid="{00000000-0005-0000-0000-0000DE730000}"/>
    <cellStyle name="Output 2 7 2 6 4 2 4" xfId="29667" xr:uid="{00000000-0005-0000-0000-0000DF730000}"/>
    <cellStyle name="Output 2 7 2 6 4 3" xfId="29668" xr:uid="{00000000-0005-0000-0000-0000E0730000}"/>
    <cellStyle name="Output 2 7 2 6 4 4" xfId="29669" xr:uid="{00000000-0005-0000-0000-0000E1730000}"/>
    <cellStyle name="Output 2 7 2 6 4 5" xfId="29670" xr:uid="{00000000-0005-0000-0000-0000E2730000}"/>
    <cellStyle name="Output 2 7 2 6 4 6" xfId="29671" xr:uid="{00000000-0005-0000-0000-0000E3730000}"/>
    <cellStyle name="Output 2 7 2 6 5" xfId="29672" xr:uid="{00000000-0005-0000-0000-0000E4730000}"/>
    <cellStyle name="Output 2 7 2 6 5 2" xfId="29673" xr:uid="{00000000-0005-0000-0000-0000E5730000}"/>
    <cellStyle name="Output 2 7 2 6 5 3" xfId="29674" xr:uid="{00000000-0005-0000-0000-0000E6730000}"/>
    <cellStyle name="Output 2 7 2 6 5 4" xfId="29675" xr:uid="{00000000-0005-0000-0000-0000E7730000}"/>
    <cellStyle name="Output 2 7 2 6 6" xfId="29676" xr:uid="{00000000-0005-0000-0000-0000E8730000}"/>
    <cellStyle name="Output 2 7 2 6 6 2" xfId="29677" xr:uid="{00000000-0005-0000-0000-0000E9730000}"/>
    <cellStyle name="Output 2 7 2 6 6 3" xfId="29678" xr:uid="{00000000-0005-0000-0000-0000EA730000}"/>
    <cellStyle name="Output 2 7 2 6 6 4" xfId="29679" xr:uid="{00000000-0005-0000-0000-0000EB730000}"/>
    <cellStyle name="Output 2 7 2 6 7" xfId="29680" xr:uid="{00000000-0005-0000-0000-0000EC730000}"/>
    <cellStyle name="Output 2 7 2 6 8" xfId="29681" xr:uid="{00000000-0005-0000-0000-0000ED730000}"/>
    <cellStyle name="Output 2 7 2 6 9" xfId="29682" xr:uid="{00000000-0005-0000-0000-0000EE730000}"/>
    <cellStyle name="Output 2 7 2 7" xfId="29683" xr:uid="{00000000-0005-0000-0000-0000EF730000}"/>
    <cellStyle name="Output 2 7 2 7 2" xfId="29684" xr:uid="{00000000-0005-0000-0000-0000F0730000}"/>
    <cellStyle name="Output 2 7 2 7 2 2" xfId="29685" xr:uid="{00000000-0005-0000-0000-0000F1730000}"/>
    <cellStyle name="Output 2 7 2 7 2 2 2" xfId="29686" xr:uid="{00000000-0005-0000-0000-0000F2730000}"/>
    <cellStyle name="Output 2 7 2 7 2 2 3" xfId="29687" xr:uid="{00000000-0005-0000-0000-0000F3730000}"/>
    <cellStyle name="Output 2 7 2 7 2 2 4" xfId="29688" xr:uid="{00000000-0005-0000-0000-0000F4730000}"/>
    <cellStyle name="Output 2 7 2 7 2 3" xfId="29689" xr:uid="{00000000-0005-0000-0000-0000F5730000}"/>
    <cellStyle name="Output 2 7 2 7 2 4" xfId="29690" xr:uid="{00000000-0005-0000-0000-0000F6730000}"/>
    <cellStyle name="Output 2 7 2 7 2 5" xfId="29691" xr:uid="{00000000-0005-0000-0000-0000F7730000}"/>
    <cellStyle name="Output 2 7 2 7 2 6" xfId="29692" xr:uid="{00000000-0005-0000-0000-0000F8730000}"/>
    <cellStyle name="Output 2 7 2 7 3" xfId="29693" xr:uid="{00000000-0005-0000-0000-0000F9730000}"/>
    <cellStyle name="Output 2 7 2 7 3 2" xfId="29694" xr:uid="{00000000-0005-0000-0000-0000FA730000}"/>
    <cellStyle name="Output 2 7 2 7 3 3" xfId="29695" xr:uid="{00000000-0005-0000-0000-0000FB730000}"/>
    <cellStyle name="Output 2 7 2 7 3 4" xfId="29696" xr:uid="{00000000-0005-0000-0000-0000FC730000}"/>
    <cellStyle name="Output 2 7 2 7 4" xfId="29697" xr:uid="{00000000-0005-0000-0000-0000FD730000}"/>
    <cellStyle name="Output 2 7 2 7 5" xfId="29698" xr:uid="{00000000-0005-0000-0000-0000FE730000}"/>
    <cellStyle name="Output 2 7 2 7 6" xfId="29699" xr:uid="{00000000-0005-0000-0000-0000FF730000}"/>
    <cellStyle name="Output 2 7 2 7 7" xfId="29700" xr:uid="{00000000-0005-0000-0000-000000740000}"/>
    <cellStyle name="Output 2 7 2 8" xfId="29701" xr:uid="{00000000-0005-0000-0000-000001740000}"/>
    <cellStyle name="Output 2 7 2 8 2" xfId="29702" xr:uid="{00000000-0005-0000-0000-000002740000}"/>
    <cellStyle name="Output 2 7 2 8 2 2" xfId="29703" xr:uid="{00000000-0005-0000-0000-000003740000}"/>
    <cellStyle name="Output 2 7 2 8 2 3" xfId="29704" xr:uid="{00000000-0005-0000-0000-000004740000}"/>
    <cellStyle name="Output 2 7 2 8 2 4" xfId="29705" xr:uid="{00000000-0005-0000-0000-000005740000}"/>
    <cellStyle name="Output 2 7 2 8 3" xfId="29706" xr:uid="{00000000-0005-0000-0000-000006740000}"/>
    <cellStyle name="Output 2 7 2 8 4" xfId="29707" xr:uid="{00000000-0005-0000-0000-000007740000}"/>
    <cellStyle name="Output 2 7 2 8 5" xfId="29708" xr:uid="{00000000-0005-0000-0000-000008740000}"/>
    <cellStyle name="Output 2 7 2 8 6" xfId="29709" xr:uid="{00000000-0005-0000-0000-000009740000}"/>
    <cellStyle name="Output 2 7 2 9" xfId="29710" xr:uid="{00000000-0005-0000-0000-00000A740000}"/>
    <cellStyle name="Output 2 7 2 9 2" xfId="29711" xr:uid="{00000000-0005-0000-0000-00000B740000}"/>
    <cellStyle name="Output 2 7 2 9 2 2" xfId="29712" xr:uid="{00000000-0005-0000-0000-00000C740000}"/>
    <cellStyle name="Output 2 7 2 9 2 3" xfId="29713" xr:uid="{00000000-0005-0000-0000-00000D740000}"/>
    <cellStyle name="Output 2 7 2 9 2 4" xfId="29714" xr:uid="{00000000-0005-0000-0000-00000E740000}"/>
    <cellStyle name="Output 2 7 2 9 3" xfId="29715" xr:uid="{00000000-0005-0000-0000-00000F740000}"/>
    <cellStyle name="Output 2 7 2 9 4" xfId="29716" xr:uid="{00000000-0005-0000-0000-000010740000}"/>
    <cellStyle name="Output 2 7 2 9 5" xfId="29717" xr:uid="{00000000-0005-0000-0000-000011740000}"/>
    <cellStyle name="Output 2 7 2 9 6" xfId="29718" xr:uid="{00000000-0005-0000-0000-000012740000}"/>
    <cellStyle name="Output 2 7 3" xfId="29719" xr:uid="{00000000-0005-0000-0000-000013740000}"/>
    <cellStyle name="Output 2 7 3 2" xfId="29720" xr:uid="{00000000-0005-0000-0000-000014740000}"/>
    <cellStyle name="Output 2 7 3 2 2" xfId="29721" xr:uid="{00000000-0005-0000-0000-000015740000}"/>
    <cellStyle name="Output 2 7 3 2 3" xfId="29722" xr:uid="{00000000-0005-0000-0000-000016740000}"/>
    <cellStyle name="Output 2 7 3 2 4" xfId="29723" xr:uid="{00000000-0005-0000-0000-000017740000}"/>
    <cellStyle name="Output 2 7 3 3" xfId="29724" xr:uid="{00000000-0005-0000-0000-000018740000}"/>
    <cellStyle name="Output 2 7 3 4" xfId="29725" xr:uid="{00000000-0005-0000-0000-000019740000}"/>
    <cellStyle name="Output 2 7 3 5" xfId="29726" xr:uid="{00000000-0005-0000-0000-00001A740000}"/>
    <cellStyle name="Output 2 7 3 6" xfId="29727" xr:uid="{00000000-0005-0000-0000-00001B740000}"/>
    <cellStyle name="Output 2 7 4" xfId="29728" xr:uid="{00000000-0005-0000-0000-00001C740000}"/>
    <cellStyle name="Output 2 7 4 2" xfId="29729" xr:uid="{00000000-0005-0000-0000-00001D740000}"/>
    <cellStyle name="Output 2 7 4 3" xfId="29730" xr:uid="{00000000-0005-0000-0000-00001E740000}"/>
    <cellStyle name="Output 2 7 4 4" xfId="29731" xr:uid="{00000000-0005-0000-0000-00001F740000}"/>
    <cellStyle name="Output 2 7 5" xfId="29732" xr:uid="{00000000-0005-0000-0000-000020740000}"/>
    <cellStyle name="Output 2 7 6" xfId="29733" xr:uid="{00000000-0005-0000-0000-000021740000}"/>
    <cellStyle name="Output 2 8" xfId="29734" xr:uid="{00000000-0005-0000-0000-000022740000}"/>
    <cellStyle name="Output 3" xfId="29735" xr:uid="{00000000-0005-0000-0000-000023740000}"/>
    <cellStyle name="Output 3 2" xfId="29736" xr:uid="{00000000-0005-0000-0000-000024740000}"/>
    <cellStyle name="Output 3 2 2" xfId="29737" xr:uid="{00000000-0005-0000-0000-000025740000}"/>
    <cellStyle name="Output 3 2 2 2" xfId="29738" xr:uid="{00000000-0005-0000-0000-000026740000}"/>
    <cellStyle name="Output 3 2 2 2 10" xfId="29739" xr:uid="{00000000-0005-0000-0000-000027740000}"/>
    <cellStyle name="Output 3 2 2 2 10 2" xfId="29740" xr:uid="{00000000-0005-0000-0000-000028740000}"/>
    <cellStyle name="Output 3 2 2 2 10 3" xfId="29741" xr:uid="{00000000-0005-0000-0000-000029740000}"/>
    <cellStyle name="Output 3 2 2 2 10 4" xfId="29742" xr:uid="{00000000-0005-0000-0000-00002A740000}"/>
    <cellStyle name="Output 3 2 2 2 11" xfId="29743" xr:uid="{00000000-0005-0000-0000-00002B740000}"/>
    <cellStyle name="Output 3 2 2 2 11 2" xfId="29744" xr:uid="{00000000-0005-0000-0000-00002C740000}"/>
    <cellStyle name="Output 3 2 2 2 11 3" xfId="29745" xr:uid="{00000000-0005-0000-0000-00002D740000}"/>
    <cellStyle name="Output 3 2 2 2 11 4" xfId="29746" xr:uid="{00000000-0005-0000-0000-00002E740000}"/>
    <cellStyle name="Output 3 2 2 2 12" xfId="29747" xr:uid="{00000000-0005-0000-0000-00002F740000}"/>
    <cellStyle name="Output 3 2 2 2 13" xfId="29748" xr:uid="{00000000-0005-0000-0000-000030740000}"/>
    <cellStyle name="Output 3 2 2 2 14" xfId="29749" xr:uid="{00000000-0005-0000-0000-000031740000}"/>
    <cellStyle name="Output 3 2 2 2 2" xfId="29750" xr:uid="{00000000-0005-0000-0000-000032740000}"/>
    <cellStyle name="Output 3 2 2 2 2 2" xfId="29751" xr:uid="{00000000-0005-0000-0000-000033740000}"/>
    <cellStyle name="Output 3 2 2 2 2 2 2" xfId="29752" xr:uid="{00000000-0005-0000-0000-000034740000}"/>
    <cellStyle name="Output 3 2 2 2 2 2 2 2" xfId="29753" xr:uid="{00000000-0005-0000-0000-000035740000}"/>
    <cellStyle name="Output 3 2 2 2 2 2 2 2 2" xfId="29754" xr:uid="{00000000-0005-0000-0000-000036740000}"/>
    <cellStyle name="Output 3 2 2 2 2 2 2 2 3" xfId="29755" xr:uid="{00000000-0005-0000-0000-000037740000}"/>
    <cellStyle name="Output 3 2 2 2 2 2 2 2 4" xfId="29756" xr:uid="{00000000-0005-0000-0000-000038740000}"/>
    <cellStyle name="Output 3 2 2 2 2 2 2 3" xfId="29757" xr:uid="{00000000-0005-0000-0000-000039740000}"/>
    <cellStyle name="Output 3 2 2 2 2 2 2 4" xfId="29758" xr:uid="{00000000-0005-0000-0000-00003A740000}"/>
    <cellStyle name="Output 3 2 2 2 2 2 2 5" xfId="29759" xr:uid="{00000000-0005-0000-0000-00003B740000}"/>
    <cellStyle name="Output 3 2 2 2 2 2 2 6" xfId="29760" xr:uid="{00000000-0005-0000-0000-00003C740000}"/>
    <cellStyle name="Output 3 2 2 2 2 2 3" xfId="29761" xr:uid="{00000000-0005-0000-0000-00003D740000}"/>
    <cellStyle name="Output 3 2 2 2 2 2 3 2" xfId="29762" xr:uid="{00000000-0005-0000-0000-00003E740000}"/>
    <cellStyle name="Output 3 2 2 2 2 2 3 3" xfId="29763" xr:uid="{00000000-0005-0000-0000-00003F740000}"/>
    <cellStyle name="Output 3 2 2 2 2 2 3 4" xfId="29764" xr:uid="{00000000-0005-0000-0000-000040740000}"/>
    <cellStyle name="Output 3 2 2 2 2 2 4" xfId="29765" xr:uid="{00000000-0005-0000-0000-000041740000}"/>
    <cellStyle name="Output 3 2 2 2 2 2 5" xfId="29766" xr:uid="{00000000-0005-0000-0000-000042740000}"/>
    <cellStyle name="Output 3 2 2 2 2 2 6" xfId="29767" xr:uid="{00000000-0005-0000-0000-000043740000}"/>
    <cellStyle name="Output 3 2 2 2 2 2 7" xfId="29768" xr:uid="{00000000-0005-0000-0000-000044740000}"/>
    <cellStyle name="Output 3 2 2 2 2 3" xfId="29769" xr:uid="{00000000-0005-0000-0000-000045740000}"/>
    <cellStyle name="Output 3 2 2 2 2 3 2" xfId="29770" xr:uid="{00000000-0005-0000-0000-000046740000}"/>
    <cellStyle name="Output 3 2 2 2 2 3 2 2" xfId="29771" xr:uid="{00000000-0005-0000-0000-000047740000}"/>
    <cellStyle name="Output 3 2 2 2 2 3 2 3" xfId="29772" xr:uid="{00000000-0005-0000-0000-000048740000}"/>
    <cellStyle name="Output 3 2 2 2 2 3 2 4" xfId="29773" xr:uid="{00000000-0005-0000-0000-000049740000}"/>
    <cellStyle name="Output 3 2 2 2 2 3 3" xfId="29774" xr:uid="{00000000-0005-0000-0000-00004A740000}"/>
    <cellStyle name="Output 3 2 2 2 2 3 4" xfId="29775" xr:uid="{00000000-0005-0000-0000-00004B740000}"/>
    <cellStyle name="Output 3 2 2 2 2 3 5" xfId="29776" xr:uid="{00000000-0005-0000-0000-00004C740000}"/>
    <cellStyle name="Output 3 2 2 2 2 3 6" xfId="29777" xr:uid="{00000000-0005-0000-0000-00004D740000}"/>
    <cellStyle name="Output 3 2 2 2 2 4" xfId="29778" xr:uid="{00000000-0005-0000-0000-00004E740000}"/>
    <cellStyle name="Output 3 2 2 2 2 4 2" xfId="29779" xr:uid="{00000000-0005-0000-0000-00004F740000}"/>
    <cellStyle name="Output 3 2 2 2 2 4 2 2" xfId="29780" xr:uid="{00000000-0005-0000-0000-000050740000}"/>
    <cellStyle name="Output 3 2 2 2 2 4 2 3" xfId="29781" xr:uid="{00000000-0005-0000-0000-000051740000}"/>
    <cellStyle name="Output 3 2 2 2 2 4 2 4" xfId="29782" xr:uid="{00000000-0005-0000-0000-000052740000}"/>
    <cellStyle name="Output 3 2 2 2 2 4 3" xfId="29783" xr:uid="{00000000-0005-0000-0000-000053740000}"/>
    <cellStyle name="Output 3 2 2 2 2 4 4" xfId="29784" xr:uid="{00000000-0005-0000-0000-000054740000}"/>
    <cellStyle name="Output 3 2 2 2 2 4 5" xfId="29785" xr:uid="{00000000-0005-0000-0000-000055740000}"/>
    <cellStyle name="Output 3 2 2 2 2 4 6" xfId="29786" xr:uid="{00000000-0005-0000-0000-000056740000}"/>
    <cellStyle name="Output 3 2 2 2 2 5" xfId="29787" xr:uid="{00000000-0005-0000-0000-000057740000}"/>
    <cellStyle name="Output 3 2 2 2 2 5 2" xfId="29788" xr:uid="{00000000-0005-0000-0000-000058740000}"/>
    <cellStyle name="Output 3 2 2 2 2 5 3" xfId="29789" xr:uid="{00000000-0005-0000-0000-000059740000}"/>
    <cellStyle name="Output 3 2 2 2 2 5 4" xfId="29790" xr:uid="{00000000-0005-0000-0000-00005A740000}"/>
    <cellStyle name="Output 3 2 2 2 2 6" xfId="29791" xr:uid="{00000000-0005-0000-0000-00005B740000}"/>
    <cellStyle name="Output 3 2 2 2 2 6 2" xfId="29792" xr:uid="{00000000-0005-0000-0000-00005C740000}"/>
    <cellStyle name="Output 3 2 2 2 2 6 3" xfId="29793" xr:uid="{00000000-0005-0000-0000-00005D740000}"/>
    <cellStyle name="Output 3 2 2 2 2 6 4" xfId="29794" xr:uid="{00000000-0005-0000-0000-00005E740000}"/>
    <cellStyle name="Output 3 2 2 2 2 7" xfId="29795" xr:uid="{00000000-0005-0000-0000-00005F740000}"/>
    <cellStyle name="Output 3 2 2 2 2 8" xfId="29796" xr:uid="{00000000-0005-0000-0000-000060740000}"/>
    <cellStyle name="Output 3 2 2 2 2 9" xfId="29797" xr:uid="{00000000-0005-0000-0000-000061740000}"/>
    <cellStyle name="Output 3 2 2 2 3" xfId="29798" xr:uid="{00000000-0005-0000-0000-000062740000}"/>
    <cellStyle name="Output 3 2 2 2 3 2" xfId="29799" xr:uid="{00000000-0005-0000-0000-000063740000}"/>
    <cellStyle name="Output 3 2 2 2 3 2 2" xfId="29800" xr:uid="{00000000-0005-0000-0000-000064740000}"/>
    <cellStyle name="Output 3 2 2 2 3 2 2 2" xfId="29801" xr:uid="{00000000-0005-0000-0000-000065740000}"/>
    <cellStyle name="Output 3 2 2 2 3 2 2 3" xfId="29802" xr:uid="{00000000-0005-0000-0000-000066740000}"/>
    <cellStyle name="Output 3 2 2 2 3 2 2 4" xfId="29803" xr:uid="{00000000-0005-0000-0000-000067740000}"/>
    <cellStyle name="Output 3 2 2 2 3 2 3" xfId="29804" xr:uid="{00000000-0005-0000-0000-000068740000}"/>
    <cellStyle name="Output 3 2 2 2 3 2 4" xfId="29805" xr:uid="{00000000-0005-0000-0000-000069740000}"/>
    <cellStyle name="Output 3 2 2 2 3 2 5" xfId="29806" xr:uid="{00000000-0005-0000-0000-00006A740000}"/>
    <cellStyle name="Output 3 2 2 2 3 2 6" xfId="29807" xr:uid="{00000000-0005-0000-0000-00006B740000}"/>
    <cellStyle name="Output 3 2 2 2 3 3" xfId="29808" xr:uid="{00000000-0005-0000-0000-00006C740000}"/>
    <cellStyle name="Output 3 2 2 2 3 3 2" xfId="29809" xr:uid="{00000000-0005-0000-0000-00006D740000}"/>
    <cellStyle name="Output 3 2 2 2 3 3 2 2" xfId="29810" xr:uid="{00000000-0005-0000-0000-00006E740000}"/>
    <cellStyle name="Output 3 2 2 2 3 3 2 3" xfId="29811" xr:uid="{00000000-0005-0000-0000-00006F740000}"/>
    <cellStyle name="Output 3 2 2 2 3 3 2 4" xfId="29812" xr:uid="{00000000-0005-0000-0000-000070740000}"/>
    <cellStyle name="Output 3 2 2 2 3 3 3" xfId="29813" xr:uid="{00000000-0005-0000-0000-000071740000}"/>
    <cellStyle name="Output 3 2 2 2 3 3 4" xfId="29814" xr:uid="{00000000-0005-0000-0000-000072740000}"/>
    <cellStyle name="Output 3 2 2 2 3 3 5" xfId="29815" xr:uid="{00000000-0005-0000-0000-000073740000}"/>
    <cellStyle name="Output 3 2 2 2 3 3 6" xfId="29816" xr:uid="{00000000-0005-0000-0000-000074740000}"/>
    <cellStyle name="Output 3 2 2 2 3 4" xfId="29817" xr:uid="{00000000-0005-0000-0000-000075740000}"/>
    <cellStyle name="Output 3 2 2 2 3 4 2" xfId="29818" xr:uid="{00000000-0005-0000-0000-000076740000}"/>
    <cellStyle name="Output 3 2 2 2 3 4 2 2" xfId="29819" xr:uid="{00000000-0005-0000-0000-000077740000}"/>
    <cellStyle name="Output 3 2 2 2 3 4 2 3" xfId="29820" xr:uid="{00000000-0005-0000-0000-000078740000}"/>
    <cellStyle name="Output 3 2 2 2 3 4 2 4" xfId="29821" xr:uid="{00000000-0005-0000-0000-000079740000}"/>
    <cellStyle name="Output 3 2 2 2 3 4 3" xfId="29822" xr:uid="{00000000-0005-0000-0000-00007A740000}"/>
    <cellStyle name="Output 3 2 2 2 3 4 4" xfId="29823" xr:uid="{00000000-0005-0000-0000-00007B740000}"/>
    <cellStyle name="Output 3 2 2 2 3 4 5" xfId="29824" xr:uid="{00000000-0005-0000-0000-00007C740000}"/>
    <cellStyle name="Output 3 2 2 2 3 4 6" xfId="29825" xr:uid="{00000000-0005-0000-0000-00007D740000}"/>
    <cellStyle name="Output 3 2 2 2 3 5" xfId="29826" xr:uid="{00000000-0005-0000-0000-00007E740000}"/>
    <cellStyle name="Output 3 2 2 2 3 5 2" xfId="29827" xr:uid="{00000000-0005-0000-0000-00007F740000}"/>
    <cellStyle name="Output 3 2 2 2 3 5 3" xfId="29828" xr:uid="{00000000-0005-0000-0000-000080740000}"/>
    <cellStyle name="Output 3 2 2 2 3 5 4" xfId="29829" xr:uid="{00000000-0005-0000-0000-000081740000}"/>
    <cellStyle name="Output 3 2 2 2 3 6" xfId="29830" xr:uid="{00000000-0005-0000-0000-000082740000}"/>
    <cellStyle name="Output 3 2 2 2 3 6 2" xfId="29831" xr:uid="{00000000-0005-0000-0000-000083740000}"/>
    <cellStyle name="Output 3 2 2 2 3 6 3" xfId="29832" xr:uid="{00000000-0005-0000-0000-000084740000}"/>
    <cellStyle name="Output 3 2 2 2 3 6 4" xfId="29833" xr:uid="{00000000-0005-0000-0000-000085740000}"/>
    <cellStyle name="Output 3 2 2 2 3 7" xfId="29834" xr:uid="{00000000-0005-0000-0000-000086740000}"/>
    <cellStyle name="Output 3 2 2 2 3 8" xfId="29835" xr:uid="{00000000-0005-0000-0000-000087740000}"/>
    <cellStyle name="Output 3 2 2 2 3 9" xfId="29836" xr:uid="{00000000-0005-0000-0000-000088740000}"/>
    <cellStyle name="Output 3 2 2 2 4" xfId="29837" xr:uid="{00000000-0005-0000-0000-000089740000}"/>
    <cellStyle name="Output 3 2 2 2 4 2" xfId="29838" xr:uid="{00000000-0005-0000-0000-00008A740000}"/>
    <cellStyle name="Output 3 2 2 2 4 2 2" xfId="29839" xr:uid="{00000000-0005-0000-0000-00008B740000}"/>
    <cellStyle name="Output 3 2 2 2 4 2 2 2" xfId="29840" xr:uid="{00000000-0005-0000-0000-00008C740000}"/>
    <cellStyle name="Output 3 2 2 2 4 2 2 3" xfId="29841" xr:uid="{00000000-0005-0000-0000-00008D740000}"/>
    <cellStyle name="Output 3 2 2 2 4 2 2 4" xfId="29842" xr:uid="{00000000-0005-0000-0000-00008E740000}"/>
    <cellStyle name="Output 3 2 2 2 4 2 3" xfId="29843" xr:uid="{00000000-0005-0000-0000-00008F740000}"/>
    <cellStyle name="Output 3 2 2 2 4 2 4" xfId="29844" xr:uid="{00000000-0005-0000-0000-000090740000}"/>
    <cellStyle name="Output 3 2 2 2 4 2 5" xfId="29845" xr:uid="{00000000-0005-0000-0000-000091740000}"/>
    <cellStyle name="Output 3 2 2 2 4 2 6" xfId="29846" xr:uid="{00000000-0005-0000-0000-000092740000}"/>
    <cellStyle name="Output 3 2 2 2 4 3" xfId="29847" xr:uid="{00000000-0005-0000-0000-000093740000}"/>
    <cellStyle name="Output 3 2 2 2 4 3 2" xfId="29848" xr:uid="{00000000-0005-0000-0000-000094740000}"/>
    <cellStyle name="Output 3 2 2 2 4 3 2 2" xfId="29849" xr:uid="{00000000-0005-0000-0000-000095740000}"/>
    <cellStyle name="Output 3 2 2 2 4 3 2 3" xfId="29850" xr:uid="{00000000-0005-0000-0000-000096740000}"/>
    <cellStyle name="Output 3 2 2 2 4 3 2 4" xfId="29851" xr:uid="{00000000-0005-0000-0000-000097740000}"/>
    <cellStyle name="Output 3 2 2 2 4 3 3" xfId="29852" xr:uid="{00000000-0005-0000-0000-000098740000}"/>
    <cellStyle name="Output 3 2 2 2 4 3 4" xfId="29853" xr:uid="{00000000-0005-0000-0000-000099740000}"/>
    <cellStyle name="Output 3 2 2 2 4 3 5" xfId="29854" xr:uid="{00000000-0005-0000-0000-00009A740000}"/>
    <cellStyle name="Output 3 2 2 2 4 3 6" xfId="29855" xr:uid="{00000000-0005-0000-0000-00009B740000}"/>
    <cellStyle name="Output 3 2 2 2 4 4" xfId="29856" xr:uid="{00000000-0005-0000-0000-00009C740000}"/>
    <cellStyle name="Output 3 2 2 2 4 4 2" xfId="29857" xr:uid="{00000000-0005-0000-0000-00009D740000}"/>
    <cellStyle name="Output 3 2 2 2 4 4 2 2" xfId="29858" xr:uid="{00000000-0005-0000-0000-00009E740000}"/>
    <cellStyle name="Output 3 2 2 2 4 4 2 3" xfId="29859" xr:uid="{00000000-0005-0000-0000-00009F740000}"/>
    <cellStyle name="Output 3 2 2 2 4 4 2 4" xfId="29860" xr:uid="{00000000-0005-0000-0000-0000A0740000}"/>
    <cellStyle name="Output 3 2 2 2 4 4 3" xfId="29861" xr:uid="{00000000-0005-0000-0000-0000A1740000}"/>
    <cellStyle name="Output 3 2 2 2 4 4 4" xfId="29862" xr:uid="{00000000-0005-0000-0000-0000A2740000}"/>
    <cellStyle name="Output 3 2 2 2 4 4 5" xfId="29863" xr:uid="{00000000-0005-0000-0000-0000A3740000}"/>
    <cellStyle name="Output 3 2 2 2 4 4 6" xfId="29864" xr:uid="{00000000-0005-0000-0000-0000A4740000}"/>
    <cellStyle name="Output 3 2 2 2 4 5" xfId="29865" xr:uid="{00000000-0005-0000-0000-0000A5740000}"/>
    <cellStyle name="Output 3 2 2 2 4 5 2" xfId="29866" xr:uid="{00000000-0005-0000-0000-0000A6740000}"/>
    <cellStyle name="Output 3 2 2 2 4 5 3" xfId="29867" xr:uid="{00000000-0005-0000-0000-0000A7740000}"/>
    <cellStyle name="Output 3 2 2 2 4 5 4" xfId="29868" xr:uid="{00000000-0005-0000-0000-0000A8740000}"/>
    <cellStyle name="Output 3 2 2 2 4 6" xfId="29869" xr:uid="{00000000-0005-0000-0000-0000A9740000}"/>
    <cellStyle name="Output 3 2 2 2 4 6 2" xfId="29870" xr:uid="{00000000-0005-0000-0000-0000AA740000}"/>
    <cellStyle name="Output 3 2 2 2 4 6 3" xfId="29871" xr:uid="{00000000-0005-0000-0000-0000AB740000}"/>
    <cellStyle name="Output 3 2 2 2 4 6 4" xfId="29872" xr:uid="{00000000-0005-0000-0000-0000AC740000}"/>
    <cellStyle name="Output 3 2 2 2 4 7" xfId="29873" xr:uid="{00000000-0005-0000-0000-0000AD740000}"/>
    <cellStyle name="Output 3 2 2 2 4 8" xfId="29874" xr:uid="{00000000-0005-0000-0000-0000AE740000}"/>
    <cellStyle name="Output 3 2 2 2 4 9" xfId="29875" xr:uid="{00000000-0005-0000-0000-0000AF740000}"/>
    <cellStyle name="Output 3 2 2 2 5" xfId="29876" xr:uid="{00000000-0005-0000-0000-0000B0740000}"/>
    <cellStyle name="Output 3 2 2 2 5 2" xfId="29877" xr:uid="{00000000-0005-0000-0000-0000B1740000}"/>
    <cellStyle name="Output 3 2 2 2 5 2 2" xfId="29878" xr:uid="{00000000-0005-0000-0000-0000B2740000}"/>
    <cellStyle name="Output 3 2 2 2 5 2 2 2" xfId="29879" xr:uid="{00000000-0005-0000-0000-0000B3740000}"/>
    <cellStyle name="Output 3 2 2 2 5 2 2 3" xfId="29880" xr:uid="{00000000-0005-0000-0000-0000B4740000}"/>
    <cellStyle name="Output 3 2 2 2 5 2 2 4" xfId="29881" xr:uid="{00000000-0005-0000-0000-0000B5740000}"/>
    <cellStyle name="Output 3 2 2 2 5 2 3" xfId="29882" xr:uid="{00000000-0005-0000-0000-0000B6740000}"/>
    <cellStyle name="Output 3 2 2 2 5 2 4" xfId="29883" xr:uid="{00000000-0005-0000-0000-0000B7740000}"/>
    <cellStyle name="Output 3 2 2 2 5 2 5" xfId="29884" xr:uid="{00000000-0005-0000-0000-0000B8740000}"/>
    <cellStyle name="Output 3 2 2 2 5 2 6" xfId="29885" xr:uid="{00000000-0005-0000-0000-0000B9740000}"/>
    <cellStyle name="Output 3 2 2 2 5 3" xfId="29886" xr:uid="{00000000-0005-0000-0000-0000BA740000}"/>
    <cellStyle name="Output 3 2 2 2 5 3 2" xfId="29887" xr:uid="{00000000-0005-0000-0000-0000BB740000}"/>
    <cellStyle name="Output 3 2 2 2 5 3 2 2" xfId="29888" xr:uid="{00000000-0005-0000-0000-0000BC740000}"/>
    <cellStyle name="Output 3 2 2 2 5 3 2 3" xfId="29889" xr:uid="{00000000-0005-0000-0000-0000BD740000}"/>
    <cellStyle name="Output 3 2 2 2 5 3 2 4" xfId="29890" xr:uid="{00000000-0005-0000-0000-0000BE740000}"/>
    <cellStyle name="Output 3 2 2 2 5 3 3" xfId="29891" xr:uid="{00000000-0005-0000-0000-0000BF740000}"/>
    <cellStyle name="Output 3 2 2 2 5 3 4" xfId="29892" xr:uid="{00000000-0005-0000-0000-0000C0740000}"/>
    <cellStyle name="Output 3 2 2 2 5 3 5" xfId="29893" xr:uid="{00000000-0005-0000-0000-0000C1740000}"/>
    <cellStyle name="Output 3 2 2 2 5 3 6" xfId="29894" xr:uid="{00000000-0005-0000-0000-0000C2740000}"/>
    <cellStyle name="Output 3 2 2 2 5 4" xfId="29895" xr:uid="{00000000-0005-0000-0000-0000C3740000}"/>
    <cellStyle name="Output 3 2 2 2 5 4 2" xfId="29896" xr:uid="{00000000-0005-0000-0000-0000C4740000}"/>
    <cellStyle name="Output 3 2 2 2 5 4 3" xfId="29897" xr:uid="{00000000-0005-0000-0000-0000C5740000}"/>
    <cellStyle name="Output 3 2 2 2 5 4 4" xfId="29898" xr:uid="{00000000-0005-0000-0000-0000C6740000}"/>
    <cellStyle name="Output 3 2 2 2 5 5" xfId="29899" xr:uid="{00000000-0005-0000-0000-0000C7740000}"/>
    <cellStyle name="Output 3 2 2 2 5 5 2" xfId="29900" xr:uid="{00000000-0005-0000-0000-0000C8740000}"/>
    <cellStyle name="Output 3 2 2 2 5 5 3" xfId="29901" xr:uid="{00000000-0005-0000-0000-0000C9740000}"/>
    <cellStyle name="Output 3 2 2 2 5 5 4" xfId="29902" xr:uid="{00000000-0005-0000-0000-0000CA740000}"/>
    <cellStyle name="Output 3 2 2 2 5 6" xfId="29903" xr:uid="{00000000-0005-0000-0000-0000CB740000}"/>
    <cellStyle name="Output 3 2 2 2 5 7" xfId="29904" xr:uid="{00000000-0005-0000-0000-0000CC740000}"/>
    <cellStyle name="Output 3 2 2 2 5 8" xfId="29905" xr:uid="{00000000-0005-0000-0000-0000CD740000}"/>
    <cellStyle name="Output 3 2 2 2 5 9" xfId="29906" xr:uid="{00000000-0005-0000-0000-0000CE740000}"/>
    <cellStyle name="Output 3 2 2 2 6" xfId="29907" xr:uid="{00000000-0005-0000-0000-0000CF740000}"/>
    <cellStyle name="Output 3 2 2 2 6 2" xfId="29908" xr:uid="{00000000-0005-0000-0000-0000D0740000}"/>
    <cellStyle name="Output 3 2 2 2 6 2 2" xfId="29909" xr:uid="{00000000-0005-0000-0000-0000D1740000}"/>
    <cellStyle name="Output 3 2 2 2 6 2 2 2" xfId="29910" xr:uid="{00000000-0005-0000-0000-0000D2740000}"/>
    <cellStyle name="Output 3 2 2 2 6 2 2 3" xfId="29911" xr:uid="{00000000-0005-0000-0000-0000D3740000}"/>
    <cellStyle name="Output 3 2 2 2 6 2 2 4" xfId="29912" xr:uid="{00000000-0005-0000-0000-0000D4740000}"/>
    <cellStyle name="Output 3 2 2 2 6 2 3" xfId="29913" xr:uid="{00000000-0005-0000-0000-0000D5740000}"/>
    <cellStyle name="Output 3 2 2 2 6 2 4" xfId="29914" xr:uid="{00000000-0005-0000-0000-0000D6740000}"/>
    <cellStyle name="Output 3 2 2 2 6 2 5" xfId="29915" xr:uid="{00000000-0005-0000-0000-0000D7740000}"/>
    <cellStyle name="Output 3 2 2 2 6 2 6" xfId="29916" xr:uid="{00000000-0005-0000-0000-0000D8740000}"/>
    <cellStyle name="Output 3 2 2 2 6 3" xfId="29917" xr:uid="{00000000-0005-0000-0000-0000D9740000}"/>
    <cellStyle name="Output 3 2 2 2 6 3 2" xfId="29918" xr:uid="{00000000-0005-0000-0000-0000DA740000}"/>
    <cellStyle name="Output 3 2 2 2 6 3 2 2" xfId="29919" xr:uid="{00000000-0005-0000-0000-0000DB740000}"/>
    <cellStyle name="Output 3 2 2 2 6 3 2 3" xfId="29920" xr:uid="{00000000-0005-0000-0000-0000DC740000}"/>
    <cellStyle name="Output 3 2 2 2 6 3 2 4" xfId="29921" xr:uid="{00000000-0005-0000-0000-0000DD740000}"/>
    <cellStyle name="Output 3 2 2 2 6 3 3" xfId="29922" xr:uid="{00000000-0005-0000-0000-0000DE740000}"/>
    <cellStyle name="Output 3 2 2 2 6 3 4" xfId="29923" xr:uid="{00000000-0005-0000-0000-0000DF740000}"/>
    <cellStyle name="Output 3 2 2 2 6 3 5" xfId="29924" xr:uid="{00000000-0005-0000-0000-0000E0740000}"/>
    <cellStyle name="Output 3 2 2 2 6 3 6" xfId="29925" xr:uid="{00000000-0005-0000-0000-0000E1740000}"/>
    <cellStyle name="Output 3 2 2 2 6 4" xfId="29926" xr:uid="{00000000-0005-0000-0000-0000E2740000}"/>
    <cellStyle name="Output 3 2 2 2 6 4 2" xfId="29927" xr:uid="{00000000-0005-0000-0000-0000E3740000}"/>
    <cellStyle name="Output 3 2 2 2 6 4 2 2" xfId="29928" xr:uid="{00000000-0005-0000-0000-0000E4740000}"/>
    <cellStyle name="Output 3 2 2 2 6 4 2 3" xfId="29929" xr:uid="{00000000-0005-0000-0000-0000E5740000}"/>
    <cellStyle name="Output 3 2 2 2 6 4 2 4" xfId="29930" xr:uid="{00000000-0005-0000-0000-0000E6740000}"/>
    <cellStyle name="Output 3 2 2 2 6 4 3" xfId="29931" xr:uid="{00000000-0005-0000-0000-0000E7740000}"/>
    <cellStyle name="Output 3 2 2 2 6 4 4" xfId="29932" xr:uid="{00000000-0005-0000-0000-0000E8740000}"/>
    <cellStyle name="Output 3 2 2 2 6 4 5" xfId="29933" xr:uid="{00000000-0005-0000-0000-0000E9740000}"/>
    <cellStyle name="Output 3 2 2 2 6 4 6" xfId="29934" xr:uid="{00000000-0005-0000-0000-0000EA740000}"/>
    <cellStyle name="Output 3 2 2 2 6 5" xfId="29935" xr:uid="{00000000-0005-0000-0000-0000EB740000}"/>
    <cellStyle name="Output 3 2 2 2 6 5 2" xfId="29936" xr:uid="{00000000-0005-0000-0000-0000EC740000}"/>
    <cellStyle name="Output 3 2 2 2 6 5 3" xfId="29937" xr:uid="{00000000-0005-0000-0000-0000ED740000}"/>
    <cellStyle name="Output 3 2 2 2 6 5 4" xfId="29938" xr:uid="{00000000-0005-0000-0000-0000EE740000}"/>
    <cellStyle name="Output 3 2 2 2 6 6" xfId="29939" xr:uid="{00000000-0005-0000-0000-0000EF740000}"/>
    <cellStyle name="Output 3 2 2 2 6 6 2" xfId="29940" xr:uid="{00000000-0005-0000-0000-0000F0740000}"/>
    <cellStyle name="Output 3 2 2 2 6 6 3" xfId="29941" xr:uid="{00000000-0005-0000-0000-0000F1740000}"/>
    <cellStyle name="Output 3 2 2 2 6 6 4" xfId="29942" xr:uid="{00000000-0005-0000-0000-0000F2740000}"/>
    <cellStyle name="Output 3 2 2 2 6 7" xfId="29943" xr:uid="{00000000-0005-0000-0000-0000F3740000}"/>
    <cellStyle name="Output 3 2 2 2 6 8" xfId="29944" xr:uid="{00000000-0005-0000-0000-0000F4740000}"/>
    <cellStyle name="Output 3 2 2 2 6 9" xfId="29945" xr:uid="{00000000-0005-0000-0000-0000F5740000}"/>
    <cellStyle name="Output 3 2 2 2 7" xfId="29946" xr:uid="{00000000-0005-0000-0000-0000F6740000}"/>
    <cellStyle name="Output 3 2 2 2 7 2" xfId="29947" xr:uid="{00000000-0005-0000-0000-0000F7740000}"/>
    <cellStyle name="Output 3 2 2 2 7 2 2" xfId="29948" xr:uid="{00000000-0005-0000-0000-0000F8740000}"/>
    <cellStyle name="Output 3 2 2 2 7 2 2 2" xfId="29949" xr:uid="{00000000-0005-0000-0000-0000F9740000}"/>
    <cellStyle name="Output 3 2 2 2 7 2 2 3" xfId="29950" xr:uid="{00000000-0005-0000-0000-0000FA740000}"/>
    <cellStyle name="Output 3 2 2 2 7 2 2 4" xfId="29951" xr:uid="{00000000-0005-0000-0000-0000FB740000}"/>
    <cellStyle name="Output 3 2 2 2 7 2 3" xfId="29952" xr:uid="{00000000-0005-0000-0000-0000FC740000}"/>
    <cellStyle name="Output 3 2 2 2 7 2 4" xfId="29953" xr:uid="{00000000-0005-0000-0000-0000FD740000}"/>
    <cellStyle name="Output 3 2 2 2 7 2 5" xfId="29954" xr:uid="{00000000-0005-0000-0000-0000FE740000}"/>
    <cellStyle name="Output 3 2 2 2 7 2 6" xfId="29955" xr:uid="{00000000-0005-0000-0000-0000FF740000}"/>
    <cellStyle name="Output 3 2 2 2 7 3" xfId="29956" xr:uid="{00000000-0005-0000-0000-000000750000}"/>
    <cellStyle name="Output 3 2 2 2 7 3 2" xfId="29957" xr:uid="{00000000-0005-0000-0000-000001750000}"/>
    <cellStyle name="Output 3 2 2 2 7 3 3" xfId="29958" xr:uid="{00000000-0005-0000-0000-000002750000}"/>
    <cellStyle name="Output 3 2 2 2 7 3 4" xfId="29959" xr:uid="{00000000-0005-0000-0000-000003750000}"/>
    <cellStyle name="Output 3 2 2 2 7 4" xfId="29960" xr:uid="{00000000-0005-0000-0000-000004750000}"/>
    <cellStyle name="Output 3 2 2 2 7 5" xfId="29961" xr:uid="{00000000-0005-0000-0000-000005750000}"/>
    <cellStyle name="Output 3 2 2 2 7 6" xfId="29962" xr:uid="{00000000-0005-0000-0000-000006750000}"/>
    <cellStyle name="Output 3 2 2 2 7 7" xfId="29963" xr:uid="{00000000-0005-0000-0000-000007750000}"/>
    <cellStyle name="Output 3 2 2 2 8" xfId="29964" xr:uid="{00000000-0005-0000-0000-000008750000}"/>
    <cellStyle name="Output 3 2 2 2 8 2" xfId="29965" xr:uid="{00000000-0005-0000-0000-000009750000}"/>
    <cellStyle name="Output 3 2 2 2 8 2 2" xfId="29966" xr:uid="{00000000-0005-0000-0000-00000A750000}"/>
    <cellStyle name="Output 3 2 2 2 8 2 3" xfId="29967" xr:uid="{00000000-0005-0000-0000-00000B750000}"/>
    <cellStyle name="Output 3 2 2 2 8 2 4" xfId="29968" xr:uid="{00000000-0005-0000-0000-00000C750000}"/>
    <cellStyle name="Output 3 2 2 2 8 3" xfId="29969" xr:uid="{00000000-0005-0000-0000-00000D750000}"/>
    <cellStyle name="Output 3 2 2 2 8 4" xfId="29970" xr:uid="{00000000-0005-0000-0000-00000E750000}"/>
    <cellStyle name="Output 3 2 2 2 8 5" xfId="29971" xr:uid="{00000000-0005-0000-0000-00000F750000}"/>
    <cellStyle name="Output 3 2 2 2 8 6" xfId="29972" xr:uid="{00000000-0005-0000-0000-000010750000}"/>
    <cellStyle name="Output 3 2 2 2 9" xfId="29973" xr:uid="{00000000-0005-0000-0000-000011750000}"/>
    <cellStyle name="Output 3 2 2 2 9 2" xfId="29974" xr:uid="{00000000-0005-0000-0000-000012750000}"/>
    <cellStyle name="Output 3 2 2 2 9 2 2" xfId="29975" xr:uid="{00000000-0005-0000-0000-000013750000}"/>
    <cellStyle name="Output 3 2 2 2 9 2 3" xfId="29976" xr:uid="{00000000-0005-0000-0000-000014750000}"/>
    <cellStyle name="Output 3 2 2 2 9 2 4" xfId="29977" xr:uid="{00000000-0005-0000-0000-000015750000}"/>
    <cellStyle name="Output 3 2 2 2 9 3" xfId="29978" xr:uid="{00000000-0005-0000-0000-000016750000}"/>
    <cellStyle name="Output 3 2 2 2 9 4" xfId="29979" xr:uid="{00000000-0005-0000-0000-000017750000}"/>
    <cellStyle name="Output 3 2 2 2 9 5" xfId="29980" xr:uid="{00000000-0005-0000-0000-000018750000}"/>
    <cellStyle name="Output 3 2 2 2 9 6" xfId="29981" xr:uid="{00000000-0005-0000-0000-000019750000}"/>
    <cellStyle name="Output 3 2 2 3" xfId="29982" xr:uid="{00000000-0005-0000-0000-00001A750000}"/>
    <cellStyle name="Output 3 2 2 3 2" xfId="29983" xr:uid="{00000000-0005-0000-0000-00001B750000}"/>
    <cellStyle name="Output 3 2 2 3 2 2" xfId="29984" xr:uid="{00000000-0005-0000-0000-00001C750000}"/>
    <cellStyle name="Output 3 2 2 3 2 3" xfId="29985" xr:uid="{00000000-0005-0000-0000-00001D750000}"/>
    <cellStyle name="Output 3 2 2 3 2 4" xfId="29986" xr:uid="{00000000-0005-0000-0000-00001E750000}"/>
    <cellStyle name="Output 3 2 2 3 3" xfId="29987" xr:uid="{00000000-0005-0000-0000-00001F750000}"/>
    <cellStyle name="Output 3 2 2 3 4" xfId="29988" xr:uid="{00000000-0005-0000-0000-000020750000}"/>
    <cellStyle name="Output 3 2 2 3 5" xfId="29989" xr:uid="{00000000-0005-0000-0000-000021750000}"/>
    <cellStyle name="Output 3 2 2 3 6" xfId="29990" xr:uid="{00000000-0005-0000-0000-000022750000}"/>
    <cellStyle name="Output 3 2 2 4" xfId="29991" xr:uid="{00000000-0005-0000-0000-000023750000}"/>
    <cellStyle name="Output 3 2 2 4 2" xfId="29992" xr:uid="{00000000-0005-0000-0000-000024750000}"/>
    <cellStyle name="Output 3 2 2 4 3" xfId="29993" xr:uid="{00000000-0005-0000-0000-000025750000}"/>
    <cellStyle name="Output 3 2 2 4 4" xfId="29994" xr:uid="{00000000-0005-0000-0000-000026750000}"/>
    <cellStyle name="Output 3 2 2 5" xfId="29995" xr:uid="{00000000-0005-0000-0000-000027750000}"/>
    <cellStyle name="Output 3 2 2 6" xfId="29996" xr:uid="{00000000-0005-0000-0000-000028750000}"/>
    <cellStyle name="Output 3 2 3" xfId="29997" xr:uid="{00000000-0005-0000-0000-000029750000}"/>
    <cellStyle name="Output 3 2 3 10" xfId="29998" xr:uid="{00000000-0005-0000-0000-00002A750000}"/>
    <cellStyle name="Output 3 2 3 10 2" xfId="29999" xr:uid="{00000000-0005-0000-0000-00002B750000}"/>
    <cellStyle name="Output 3 2 3 10 3" xfId="30000" xr:uid="{00000000-0005-0000-0000-00002C750000}"/>
    <cellStyle name="Output 3 2 3 10 4" xfId="30001" xr:uid="{00000000-0005-0000-0000-00002D750000}"/>
    <cellStyle name="Output 3 2 3 11" xfId="30002" xr:uid="{00000000-0005-0000-0000-00002E750000}"/>
    <cellStyle name="Output 3 2 3 11 2" xfId="30003" xr:uid="{00000000-0005-0000-0000-00002F750000}"/>
    <cellStyle name="Output 3 2 3 11 3" xfId="30004" xr:uid="{00000000-0005-0000-0000-000030750000}"/>
    <cellStyle name="Output 3 2 3 11 4" xfId="30005" xr:uid="{00000000-0005-0000-0000-000031750000}"/>
    <cellStyle name="Output 3 2 3 12" xfId="30006" xr:uid="{00000000-0005-0000-0000-000032750000}"/>
    <cellStyle name="Output 3 2 3 13" xfId="30007" xr:uid="{00000000-0005-0000-0000-000033750000}"/>
    <cellStyle name="Output 3 2 3 14" xfId="30008" xr:uid="{00000000-0005-0000-0000-000034750000}"/>
    <cellStyle name="Output 3 2 3 2" xfId="30009" xr:uid="{00000000-0005-0000-0000-000035750000}"/>
    <cellStyle name="Output 3 2 3 2 2" xfId="30010" xr:uid="{00000000-0005-0000-0000-000036750000}"/>
    <cellStyle name="Output 3 2 3 2 2 2" xfId="30011" xr:uid="{00000000-0005-0000-0000-000037750000}"/>
    <cellStyle name="Output 3 2 3 2 2 2 2" xfId="30012" xr:uid="{00000000-0005-0000-0000-000038750000}"/>
    <cellStyle name="Output 3 2 3 2 2 2 2 2" xfId="30013" xr:uid="{00000000-0005-0000-0000-000039750000}"/>
    <cellStyle name="Output 3 2 3 2 2 2 2 3" xfId="30014" xr:uid="{00000000-0005-0000-0000-00003A750000}"/>
    <cellStyle name="Output 3 2 3 2 2 2 2 4" xfId="30015" xr:uid="{00000000-0005-0000-0000-00003B750000}"/>
    <cellStyle name="Output 3 2 3 2 2 2 3" xfId="30016" xr:uid="{00000000-0005-0000-0000-00003C750000}"/>
    <cellStyle name="Output 3 2 3 2 2 2 4" xfId="30017" xr:uid="{00000000-0005-0000-0000-00003D750000}"/>
    <cellStyle name="Output 3 2 3 2 2 2 5" xfId="30018" xr:uid="{00000000-0005-0000-0000-00003E750000}"/>
    <cellStyle name="Output 3 2 3 2 2 2 6" xfId="30019" xr:uid="{00000000-0005-0000-0000-00003F750000}"/>
    <cellStyle name="Output 3 2 3 2 2 3" xfId="30020" xr:uid="{00000000-0005-0000-0000-000040750000}"/>
    <cellStyle name="Output 3 2 3 2 2 3 2" xfId="30021" xr:uid="{00000000-0005-0000-0000-000041750000}"/>
    <cellStyle name="Output 3 2 3 2 2 3 3" xfId="30022" xr:uid="{00000000-0005-0000-0000-000042750000}"/>
    <cellStyle name="Output 3 2 3 2 2 3 4" xfId="30023" xr:uid="{00000000-0005-0000-0000-000043750000}"/>
    <cellStyle name="Output 3 2 3 2 2 4" xfId="30024" xr:uid="{00000000-0005-0000-0000-000044750000}"/>
    <cellStyle name="Output 3 2 3 2 2 5" xfId="30025" xr:uid="{00000000-0005-0000-0000-000045750000}"/>
    <cellStyle name="Output 3 2 3 2 2 6" xfId="30026" xr:uid="{00000000-0005-0000-0000-000046750000}"/>
    <cellStyle name="Output 3 2 3 2 2 7" xfId="30027" xr:uid="{00000000-0005-0000-0000-000047750000}"/>
    <cellStyle name="Output 3 2 3 2 3" xfId="30028" xr:uid="{00000000-0005-0000-0000-000048750000}"/>
    <cellStyle name="Output 3 2 3 2 3 2" xfId="30029" xr:uid="{00000000-0005-0000-0000-000049750000}"/>
    <cellStyle name="Output 3 2 3 2 3 2 2" xfId="30030" xr:uid="{00000000-0005-0000-0000-00004A750000}"/>
    <cellStyle name="Output 3 2 3 2 3 2 3" xfId="30031" xr:uid="{00000000-0005-0000-0000-00004B750000}"/>
    <cellStyle name="Output 3 2 3 2 3 2 4" xfId="30032" xr:uid="{00000000-0005-0000-0000-00004C750000}"/>
    <cellStyle name="Output 3 2 3 2 3 3" xfId="30033" xr:uid="{00000000-0005-0000-0000-00004D750000}"/>
    <cellStyle name="Output 3 2 3 2 3 4" xfId="30034" xr:uid="{00000000-0005-0000-0000-00004E750000}"/>
    <cellStyle name="Output 3 2 3 2 3 5" xfId="30035" xr:uid="{00000000-0005-0000-0000-00004F750000}"/>
    <cellStyle name="Output 3 2 3 2 3 6" xfId="30036" xr:uid="{00000000-0005-0000-0000-000050750000}"/>
    <cellStyle name="Output 3 2 3 2 4" xfId="30037" xr:uid="{00000000-0005-0000-0000-000051750000}"/>
    <cellStyle name="Output 3 2 3 2 4 2" xfId="30038" xr:uid="{00000000-0005-0000-0000-000052750000}"/>
    <cellStyle name="Output 3 2 3 2 4 2 2" xfId="30039" xr:uid="{00000000-0005-0000-0000-000053750000}"/>
    <cellStyle name="Output 3 2 3 2 4 2 3" xfId="30040" xr:uid="{00000000-0005-0000-0000-000054750000}"/>
    <cellStyle name="Output 3 2 3 2 4 2 4" xfId="30041" xr:uid="{00000000-0005-0000-0000-000055750000}"/>
    <cellStyle name="Output 3 2 3 2 4 3" xfId="30042" xr:uid="{00000000-0005-0000-0000-000056750000}"/>
    <cellStyle name="Output 3 2 3 2 4 4" xfId="30043" xr:uid="{00000000-0005-0000-0000-000057750000}"/>
    <cellStyle name="Output 3 2 3 2 4 5" xfId="30044" xr:uid="{00000000-0005-0000-0000-000058750000}"/>
    <cellStyle name="Output 3 2 3 2 4 6" xfId="30045" xr:uid="{00000000-0005-0000-0000-000059750000}"/>
    <cellStyle name="Output 3 2 3 2 5" xfId="30046" xr:uid="{00000000-0005-0000-0000-00005A750000}"/>
    <cellStyle name="Output 3 2 3 2 5 2" xfId="30047" xr:uid="{00000000-0005-0000-0000-00005B750000}"/>
    <cellStyle name="Output 3 2 3 2 5 3" xfId="30048" xr:uid="{00000000-0005-0000-0000-00005C750000}"/>
    <cellStyle name="Output 3 2 3 2 5 4" xfId="30049" xr:uid="{00000000-0005-0000-0000-00005D750000}"/>
    <cellStyle name="Output 3 2 3 2 6" xfId="30050" xr:uid="{00000000-0005-0000-0000-00005E750000}"/>
    <cellStyle name="Output 3 2 3 2 6 2" xfId="30051" xr:uid="{00000000-0005-0000-0000-00005F750000}"/>
    <cellStyle name="Output 3 2 3 2 6 3" xfId="30052" xr:uid="{00000000-0005-0000-0000-000060750000}"/>
    <cellStyle name="Output 3 2 3 2 6 4" xfId="30053" xr:uid="{00000000-0005-0000-0000-000061750000}"/>
    <cellStyle name="Output 3 2 3 2 7" xfId="30054" xr:uid="{00000000-0005-0000-0000-000062750000}"/>
    <cellStyle name="Output 3 2 3 2 8" xfId="30055" xr:uid="{00000000-0005-0000-0000-000063750000}"/>
    <cellStyle name="Output 3 2 3 2 9" xfId="30056" xr:uid="{00000000-0005-0000-0000-000064750000}"/>
    <cellStyle name="Output 3 2 3 3" xfId="30057" xr:uid="{00000000-0005-0000-0000-000065750000}"/>
    <cellStyle name="Output 3 2 3 3 2" xfId="30058" xr:uid="{00000000-0005-0000-0000-000066750000}"/>
    <cellStyle name="Output 3 2 3 3 2 2" xfId="30059" xr:uid="{00000000-0005-0000-0000-000067750000}"/>
    <cellStyle name="Output 3 2 3 3 2 2 2" xfId="30060" xr:uid="{00000000-0005-0000-0000-000068750000}"/>
    <cellStyle name="Output 3 2 3 3 2 2 3" xfId="30061" xr:uid="{00000000-0005-0000-0000-000069750000}"/>
    <cellStyle name="Output 3 2 3 3 2 2 4" xfId="30062" xr:uid="{00000000-0005-0000-0000-00006A750000}"/>
    <cellStyle name="Output 3 2 3 3 2 3" xfId="30063" xr:uid="{00000000-0005-0000-0000-00006B750000}"/>
    <cellStyle name="Output 3 2 3 3 2 4" xfId="30064" xr:uid="{00000000-0005-0000-0000-00006C750000}"/>
    <cellStyle name="Output 3 2 3 3 2 5" xfId="30065" xr:uid="{00000000-0005-0000-0000-00006D750000}"/>
    <cellStyle name="Output 3 2 3 3 2 6" xfId="30066" xr:uid="{00000000-0005-0000-0000-00006E750000}"/>
    <cellStyle name="Output 3 2 3 3 3" xfId="30067" xr:uid="{00000000-0005-0000-0000-00006F750000}"/>
    <cellStyle name="Output 3 2 3 3 3 2" xfId="30068" xr:uid="{00000000-0005-0000-0000-000070750000}"/>
    <cellStyle name="Output 3 2 3 3 3 2 2" xfId="30069" xr:uid="{00000000-0005-0000-0000-000071750000}"/>
    <cellStyle name="Output 3 2 3 3 3 2 3" xfId="30070" xr:uid="{00000000-0005-0000-0000-000072750000}"/>
    <cellStyle name="Output 3 2 3 3 3 2 4" xfId="30071" xr:uid="{00000000-0005-0000-0000-000073750000}"/>
    <cellStyle name="Output 3 2 3 3 3 3" xfId="30072" xr:uid="{00000000-0005-0000-0000-000074750000}"/>
    <cellStyle name="Output 3 2 3 3 3 4" xfId="30073" xr:uid="{00000000-0005-0000-0000-000075750000}"/>
    <cellStyle name="Output 3 2 3 3 3 5" xfId="30074" xr:uid="{00000000-0005-0000-0000-000076750000}"/>
    <cellStyle name="Output 3 2 3 3 3 6" xfId="30075" xr:uid="{00000000-0005-0000-0000-000077750000}"/>
    <cellStyle name="Output 3 2 3 3 4" xfId="30076" xr:uid="{00000000-0005-0000-0000-000078750000}"/>
    <cellStyle name="Output 3 2 3 3 4 2" xfId="30077" xr:uid="{00000000-0005-0000-0000-000079750000}"/>
    <cellStyle name="Output 3 2 3 3 4 2 2" xfId="30078" xr:uid="{00000000-0005-0000-0000-00007A750000}"/>
    <cellStyle name="Output 3 2 3 3 4 2 3" xfId="30079" xr:uid="{00000000-0005-0000-0000-00007B750000}"/>
    <cellStyle name="Output 3 2 3 3 4 2 4" xfId="30080" xr:uid="{00000000-0005-0000-0000-00007C750000}"/>
    <cellStyle name="Output 3 2 3 3 4 3" xfId="30081" xr:uid="{00000000-0005-0000-0000-00007D750000}"/>
    <cellStyle name="Output 3 2 3 3 4 4" xfId="30082" xr:uid="{00000000-0005-0000-0000-00007E750000}"/>
    <cellStyle name="Output 3 2 3 3 4 5" xfId="30083" xr:uid="{00000000-0005-0000-0000-00007F750000}"/>
    <cellStyle name="Output 3 2 3 3 4 6" xfId="30084" xr:uid="{00000000-0005-0000-0000-000080750000}"/>
    <cellStyle name="Output 3 2 3 3 5" xfId="30085" xr:uid="{00000000-0005-0000-0000-000081750000}"/>
    <cellStyle name="Output 3 2 3 3 5 2" xfId="30086" xr:uid="{00000000-0005-0000-0000-000082750000}"/>
    <cellStyle name="Output 3 2 3 3 5 3" xfId="30087" xr:uid="{00000000-0005-0000-0000-000083750000}"/>
    <cellStyle name="Output 3 2 3 3 5 4" xfId="30088" xr:uid="{00000000-0005-0000-0000-000084750000}"/>
    <cellStyle name="Output 3 2 3 3 6" xfId="30089" xr:uid="{00000000-0005-0000-0000-000085750000}"/>
    <cellStyle name="Output 3 2 3 3 6 2" xfId="30090" xr:uid="{00000000-0005-0000-0000-000086750000}"/>
    <cellStyle name="Output 3 2 3 3 6 3" xfId="30091" xr:uid="{00000000-0005-0000-0000-000087750000}"/>
    <cellStyle name="Output 3 2 3 3 6 4" xfId="30092" xr:uid="{00000000-0005-0000-0000-000088750000}"/>
    <cellStyle name="Output 3 2 3 3 7" xfId="30093" xr:uid="{00000000-0005-0000-0000-000089750000}"/>
    <cellStyle name="Output 3 2 3 3 8" xfId="30094" xr:uid="{00000000-0005-0000-0000-00008A750000}"/>
    <cellStyle name="Output 3 2 3 3 9" xfId="30095" xr:uid="{00000000-0005-0000-0000-00008B750000}"/>
    <cellStyle name="Output 3 2 3 4" xfId="30096" xr:uid="{00000000-0005-0000-0000-00008C750000}"/>
    <cellStyle name="Output 3 2 3 4 2" xfId="30097" xr:uid="{00000000-0005-0000-0000-00008D750000}"/>
    <cellStyle name="Output 3 2 3 4 2 2" xfId="30098" xr:uid="{00000000-0005-0000-0000-00008E750000}"/>
    <cellStyle name="Output 3 2 3 4 2 2 2" xfId="30099" xr:uid="{00000000-0005-0000-0000-00008F750000}"/>
    <cellStyle name="Output 3 2 3 4 2 2 3" xfId="30100" xr:uid="{00000000-0005-0000-0000-000090750000}"/>
    <cellStyle name="Output 3 2 3 4 2 2 4" xfId="30101" xr:uid="{00000000-0005-0000-0000-000091750000}"/>
    <cellStyle name="Output 3 2 3 4 2 3" xfId="30102" xr:uid="{00000000-0005-0000-0000-000092750000}"/>
    <cellStyle name="Output 3 2 3 4 2 4" xfId="30103" xr:uid="{00000000-0005-0000-0000-000093750000}"/>
    <cellStyle name="Output 3 2 3 4 2 5" xfId="30104" xr:uid="{00000000-0005-0000-0000-000094750000}"/>
    <cellStyle name="Output 3 2 3 4 2 6" xfId="30105" xr:uid="{00000000-0005-0000-0000-000095750000}"/>
    <cellStyle name="Output 3 2 3 4 3" xfId="30106" xr:uid="{00000000-0005-0000-0000-000096750000}"/>
    <cellStyle name="Output 3 2 3 4 3 2" xfId="30107" xr:uid="{00000000-0005-0000-0000-000097750000}"/>
    <cellStyle name="Output 3 2 3 4 3 2 2" xfId="30108" xr:uid="{00000000-0005-0000-0000-000098750000}"/>
    <cellStyle name="Output 3 2 3 4 3 2 3" xfId="30109" xr:uid="{00000000-0005-0000-0000-000099750000}"/>
    <cellStyle name="Output 3 2 3 4 3 2 4" xfId="30110" xr:uid="{00000000-0005-0000-0000-00009A750000}"/>
    <cellStyle name="Output 3 2 3 4 3 3" xfId="30111" xr:uid="{00000000-0005-0000-0000-00009B750000}"/>
    <cellStyle name="Output 3 2 3 4 3 4" xfId="30112" xr:uid="{00000000-0005-0000-0000-00009C750000}"/>
    <cellStyle name="Output 3 2 3 4 3 5" xfId="30113" xr:uid="{00000000-0005-0000-0000-00009D750000}"/>
    <cellStyle name="Output 3 2 3 4 3 6" xfId="30114" xr:uid="{00000000-0005-0000-0000-00009E750000}"/>
    <cellStyle name="Output 3 2 3 4 4" xfId="30115" xr:uid="{00000000-0005-0000-0000-00009F750000}"/>
    <cellStyle name="Output 3 2 3 4 4 2" xfId="30116" xr:uid="{00000000-0005-0000-0000-0000A0750000}"/>
    <cellStyle name="Output 3 2 3 4 4 2 2" xfId="30117" xr:uid="{00000000-0005-0000-0000-0000A1750000}"/>
    <cellStyle name="Output 3 2 3 4 4 2 3" xfId="30118" xr:uid="{00000000-0005-0000-0000-0000A2750000}"/>
    <cellStyle name="Output 3 2 3 4 4 2 4" xfId="30119" xr:uid="{00000000-0005-0000-0000-0000A3750000}"/>
    <cellStyle name="Output 3 2 3 4 4 3" xfId="30120" xr:uid="{00000000-0005-0000-0000-0000A4750000}"/>
    <cellStyle name="Output 3 2 3 4 4 4" xfId="30121" xr:uid="{00000000-0005-0000-0000-0000A5750000}"/>
    <cellStyle name="Output 3 2 3 4 4 5" xfId="30122" xr:uid="{00000000-0005-0000-0000-0000A6750000}"/>
    <cellStyle name="Output 3 2 3 4 4 6" xfId="30123" xr:uid="{00000000-0005-0000-0000-0000A7750000}"/>
    <cellStyle name="Output 3 2 3 4 5" xfId="30124" xr:uid="{00000000-0005-0000-0000-0000A8750000}"/>
    <cellStyle name="Output 3 2 3 4 5 2" xfId="30125" xr:uid="{00000000-0005-0000-0000-0000A9750000}"/>
    <cellStyle name="Output 3 2 3 4 5 3" xfId="30126" xr:uid="{00000000-0005-0000-0000-0000AA750000}"/>
    <cellStyle name="Output 3 2 3 4 5 4" xfId="30127" xr:uid="{00000000-0005-0000-0000-0000AB750000}"/>
    <cellStyle name="Output 3 2 3 4 6" xfId="30128" xr:uid="{00000000-0005-0000-0000-0000AC750000}"/>
    <cellStyle name="Output 3 2 3 4 6 2" xfId="30129" xr:uid="{00000000-0005-0000-0000-0000AD750000}"/>
    <cellStyle name="Output 3 2 3 4 6 3" xfId="30130" xr:uid="{00000000-0005-0000-0000-0000AE750000}"/>
    <cellStyle name="Output 3 2 3 4 6 4" xfId="30131" xr:uid="{00000000-0005-0000-0000-0000AF750000}"/>
    <cellStyle name="Output 3 2 3 4 7" xfId="30132" xr:uid="{00000000-0005-0000-0000-0000B0750000}"/>
    <cellStyle name="Output 3 2 3 4 8" xfId="30133" xr:uid="{00000000-0005-0000-0000-0000B1750000}"/>
    <cellStyle name="Output 3 2 3 4 9" xfId="30134" xr:uid="{00000000-0005-0000-0000-0000B2750000}"/>
    <cellStyle name="Output 3 2 3 5" xfId="30135" xr:uid="{00000000-0005-0000-0000-0000B3750000}"/>
    <cellStyle name="Output 3 2 3 5 2" xfId="30136" xr:uid="{00000000-0005-0000-0000-0000B4750000}"/>
    <cellStyle name="Output 3 2 3 5 2 2" xfId="30137" xr:uid="{00000000-0005-0000-0000-0000B5750000}"/>
    <cellStyle name="Output 3 2 3 5 2 2 2" xfId="30138" xr:uid="{00000000-0005-0000-0000-0000B6750000}"/>
    <cellStyle name="Output 3 2 3 5 2 2 3" xfId="30139" xr:uid="{00000000-0005-0000-0000-0000B7750000}"/>
    <cellStyle name="Output 3 2 3 5 2 2 4" xfId="30140" xr:uid="{00000000-0005-0000-0000-0000B8750000}"/>
    <cellStyle name="Output 3 2 3 5 2 3" xfId="30141" xr:uid="{00000000-0005-0000-0000-0000B9750000}"/>
    <cellStyle name="Output 3 2 3 5 2 4" xfId="30142" xr:uid="{00000000-0005-0000-0000-0000BA750000}"/>
    <cellStyle name="Output 3 2 3 5 2 5" xfId="30143" xr:uid="{00000000-0005-0000-0000-0000BB750000}"/>
    <cellStyle name="Output 3 2 3 5 2 6" xfId="30144" xr:uid="{00000000-0005-0000-0000-0000BC750000}"/>
    <cellStyle name="Output 3 2 3 5 3" xfId="30145" xr:uid="{00000000-0005-0000-0000-0000BD750000}"/>
    <cellStyle name="Output 3 2 3 5 3 2" xfId="30146" xr:uid="{00000000-0005-0000-0000-0000BE750000}"/>
    <cellStyle name="Output 3 2 3 5 3 2 2" xfId="30147" xr:uid="{00000000-0005-0000-0000-0000BF750000}"/>
    <cellStyle name="Output 3 2 3 5 3 2 3" xfId="30148" xr:uid="{00000000-0005-0000-0000-0000C0750000}"/>
    <cellStyle name="Output 3 2 3 5 3 2 4" xfId="30149" xr:uid="{00000000-0005-0000-0000-0000C1750000}"/>
    <cellStyle name="Output 3 2 3 5 3 3" xfId="30150" xr:uid="{00000000-0005-0000-0000-0000C2750000}"/>
    <cellStyle name="Output 3 2 3 5 3 4" xfId="30151" xr:uid="{00000000-0005-0000-0000-0000C3750000}"/>
    <cellStyle name="Output 3 2 3 5 3 5" xfId="30152" xr:uid="{00000000-0005-0000-0000-0000C4750000}"/>
    <cellStyle name="Output 3 2 3 5 3 6" xfId="30153" xr:uid="{00000000-0005-0000-0000-0000C5750000}"/>
    <cellStyle name="Output 3 2 3 5 4" xfId="30154" xr:uid="{00000000-0005-0000-0000-0000C6750000}"/>
    <cellStyle name="Output 3 2 3 5 4 2" xfId="30155" xr:uid="{00000000-0005-0000-0000-0000C7750000}"/>
    <cellStyle name="Output 3 2 3 5 4 3" xfId="30156" xr:uid="{00000000-0005-0000-0000-0000C8750000}"/>
    <cellStyle name="Output 3 2 3 5 4 4" xfId="30157" xr:uid="{00000000-0005-0000-0000-0000C9750000}"/>
    <cellStyle name="Output 3 2 3 5 5" xfId="30158" xr:uid="{00000000-0005-0000-0000-0000CA750000}"/>
    <cellStyle name="Output 3 2 3 5 5 2" xfId="30159" xr:uid="{00000000-0005-0000-0000-0000CB750000}"/>
    <cellStyle name="Output 3 2 3 5 5 3" xfId="30160" xr:uid="{00000000-0005-0000-0000-0000CC750000}"/>
    <cellStyle name="Output 3 2 3 5 5 4" xfId="30161" xr:uid="{00000000-0005-0000-0000-0000CD750000}"/>
    <cellStyle name="Output 3 2 3 5 6" xfId="30162" xr:uid="{00000000-0005-0000-0000-0000CE750000}"/>
    <cellStyle name="Output 3 2 3 5 7" xfId="30163" xr:uid="{00000000-0005-0000-0000-0000CF750000}"/>
    <cellStyle name="Output 3 2 3 5 8" xfId="30164" xr:uid="{00000000-0005-0000-0000-0000D0750000}"/>
    <cellStyle name="Output 3 2 3 5 9" xfId="30165" xr:uid="{00000000-0005-0000-0000-0000D1750000}"/>
    <cellStyle name="Output 3 2 3 6" xfId="30166" xr:uid="{00000000-0005-0000-0000-0000D2750000}"/>
    <cellStyle name="Output 3 2 3 6 2" xfId="30167" xr:uid="{00000000-0005-0000-0000-0000D3750000}"/>
    <cellStyle name="Output 3 2 3 6 2 2" xfId="30168" xr:uid="{00000000-0005-0000-0000-0000D4750000}"/>
    <cellStyle name="Output 3 2 3 6 2 2 2" xfId="30169" xr:uid="{00000000-0005-0000-0000-0000D5750000}"/>
    <cellStyle name="Output 3 2 3 6 2 2 3" xfId="30170" xr:uid="{00000000-0005-0000-0000-0000D6750000}"/>
    <cellStyle name="Output 3 2 3 6 2 2 4" xfId="30171" xr:uid="{00000000-0005-0000-0000-0000D7750000}"/>
    <cellStyle name="Output 3 2 3 6 2 3" xfId="30172" xr:uid="{00000000-0005-0000-0000-0000D8750000}"/>
    <cellStyle name="Output 3 2 3 6 2 4" xfId="30173" xr:uid="{00000000-0005-0000-0000-0000D9750000}"/>
    <cellStyle name="Output 3 2 3 6 2 5" xfId="30174" xr:uid="{00000000-0005-0000-0000-0000DA750000}"/>
    <cellStyle name="Output 3 2 3 6 2 6" xfId="30175" xr:uid="{00000000-0005-0000-0000-0000DB750000}"/>
    <cellStyle name="Output 3 2 3 6 3" xfId="30176" xr:uid="{00000000-0005-0000-0000-0000DC750000}"/>
    <cellStyle name="Output 3 2 3 6 3 2" xfId="30177" xr:uid="{00000000-0005-0000-0000-0000DD750000}"/>
    <cellStyle name="Output 3 2 3 6 3 2 2" xfId="30178" xr:uid="{00000000-0005-0000-0000-0000DE750000}"/>
    <cellStyle name="Output 3 2 3 6 3 2 3" xfId="30179" xr:uid="{00000000-0005-0000-0000-0000DF750000}"/>
    <cellStyle name="Output 3 2 3 6 3 2 4" xfId="30180" xr:uid="{00000000-0005-0000-0000-0000E0750000}"/>
    <cellStyle name="Output 3 2 3 6 3 3" xfId="30181" xr:uid="{00000000-0005-0000-0000-0000E1750000}"/>
    <cellStyle name="Output 3 2 3 6 3 4" xfId="30182" xr:uid="{00000000-0005-0000-0000-0000E2750000}"/>
    <cellStyle name="Output 3 2 3 6 3 5" xfId="30183" xr:uid="{00000000-0005-0000-0000-0000E3750000}"/>
    <cellStyle name="Output 3 2 3 6 3 6" xfId="30184" xr:uid="{00000000-0005-0000-0000-0000E4750000}"/>
    <cellStyle name="Output 3 2 3 6 4" xfId="30185" xr:uid="{00000000-0005-0000-0000-0000E5750000}"/>
    <cellStyle name="Output 3 2 3 6 4 2" xfId="30186" xr:uid="{00000000-0005-0000-0000-0000E6750000}"/>
    <cellStyle name="Output 3 2 3 6 4 2 2" xfId="30187" xr:uid="{00000000-0005-0000-0000-0000E7750000}"/>
    <cellStyle name="Output 3 2 3 6 4 2 3" xfId="30188" xr:uid="{00000000-0005-0000-0000-0000E8750000}"/>
    <cellStyle name="Output 3 2 3 6 4 2 4" xfId="30189" xr:uid="{00000000-0005-0000-0000-0000E9750000}"/>
    <cellStyle name="Output 3 2 3 6 4 3" xfId="30190" xr:uid="{00000000-0005-0000-0000-0000EA750000}"/>
    <cellStyle name="Output 3 2 3 6 4 4" xfId="30191" xr:uid="{00000000-0005-0000-0000-0000EB750000}"/>
    <cellStyle name="Output 3 2 3 6 4 5" xfId="30192" xr:uid="{00000000-0005-0000-0000-0000EC750000}"/>
    <cellStyle name="Output 3 2 3 6 4 6" xfId="30193" xr:uid="{00000000-0005-0000-0000-0000ED750000}"/>
    <cellStyle name="Output 3 2 3 6 5" xfId="30194" xr:uid="{00000000-0005-0000-0000-0000EE750000}"/>
    <cellStyle name="Output 3 2 3 6 5 2" xfId="30195" xr:uid="{00000000-0005-0000-0000-0000EF750000}"/>
    <cellStyle name="Output 3 2 3 6 5 3" xfId="30196" xr:uid="{00000000-0005-0000-0000-0000F0750000}"/>
    <cellStyle name="Output 3 2 3 6 5 4" xfId="30197" xr:uid="{00000000-0005-0000-0000-0000F1750000}"/>
    <cellStyle name="Output 3 2 3 6 6" xfId="30198" xr:uid="{00000000-0005-0000-0000-0000F2750000}"/>
    <cellStyle name="Output 3 2 3 6 6 2" xfId="30199" xr:uid="{00000000-0005-0000-0000-0000F3750000}"/>
    <cellStyle name="Output 3 2 3 6 6 3" xfId="30200" xr:uid="{00000000-0005-0000-0000-0000F4750000}"/>
    <cellStyle name="Output 3 2 3 6 6 4" xfId="30201" xr:uid="{00000000-0005-0000-0000-0000F5750000}"/>
    <cellStyle name="Output 3 2 3 6 7" xfId="30202" xr:uid="{00000000-0005-0000-0000-0000F6750000}"/>
    <cellStyle name="Output 3 2 3 6 8" xfId="30203" xr:uid="{00000000-0005-0000-0000-0000F7750000}"/>
    <cellStyle name="Output 3 2 3 6 9" xfId="30204" xr:uid="{00000000-0005-0000-0000-0000F8750000}"/>
    <cellStyle name="Output 3 2 3 7" xfId="30205" xr:uid="{00000000-0005-0000-0000-0000F9750000}"/>
    <cellStyle name="Output 3 2 3 7 2" xfId="30206" xr:uid="{00000000-0005-0000-0000-0000FA750000}"/>
    <cellStyle name="Output 3 2 3 7 2 2" xfId="30207" xr:uid="{00000000-0005-0000-0000-0000FB750000}"/>
    <cellStyle name="Output 3 2 3 7 2 2 2" xfId="30208" xr:uid="{00000000-0005-0000-0000-0000FC750000}"/>
    <cellStyle name="Output 3 2 3 7 2 2 3" xfId="30209" xr:uid="{00000000-0005-0000-0000-0000FD750000}"/>
    <cellStyle name="Output 3 2 3 7 2 2 4" xfId="30210" xr:uid="{00000000-0005-0000-0000-0000FE750000}"/>
    <cellStyle name="Output 3 2 3 7 2 3" xfId="30211" xr:uid="{00000000-0005-0000-0000-0000FF750000}"/>
    <cellStyle name="Output 3 2 3 7 2 4" xfId="30212" xr:uid="{00000000-0005-0000-0000-000000760000}"/>
    <cellStyle name="Output 3 2 3 7 2 5" xfId="30213" xr:uid="{00000000-0005-0000-0000-000001760000}"/>
    <cellStyle name="Output 3 2 3 7 2 6" xfId="30214" xr:uid="{00000000-0005-0000-0000-000002760000}"/>
    <cellStyle name="Output 3 2 3 7 3" xfId="30215" xr:uid="{00000000-0005-0000-0000-000003760000}"/>
    <cellStyle name="Output 3 2 3 7 3 2" xfId="30216" xr:uid="{00000000-0005-0000-0000-000004760000}"/>
    <cellStyle name="Output 3 2 3 7 3 3" xfId="30217" xr:uid="{00000000-0005-0000-0000-000005760000}"/>
    <cellStyle name="Output 3 2 3 7 3 4" xfId="30218" xr:uid="{00000000-0005-0000-0000-000006760000}"/>
    <cellStyle name="Output 3 2 3 7 4" xfId="30219" xr:uid="{00000000-0005-0000-0000-000007760000}"/>
    <cellStyle name="Output 3 2 3 7 5" xfId="30220" xr:uid="{00000000-0005-0000-0000-000008760000}"/>
    <cellStyle name="Output 3 2 3 7 6" xfId="30221" xr:uid="{00000000-0005-0000-0000-000009760000}"/>
    <cellStyle name="Output 3 2 3 7 7" xfId="30222" xr:uid="{00000000-0005-0000-0000-00000A760000}"/>
    <cellStyle name="Output 3 2 3 8" xfId="30223" xr:uid="{00000000-0005-0000-0000-00000B760000}"/>
    <cellStyle name="Output 3 2 3 8 2" xfId="30224" xr:uid="{00000000-0005-0000-0000-00000C760000}"/>
    <cellStyle name="Output 3 2 3 8 2 2" xfId="30225" xr:uid="{00000000-0005-0000-0000-00000D760000}"/>
    <cellStyle name="Output 3 2 3 8 2 3" xfId="30226" xr:uid="{00000000-0005-0000-0000-00000E760000}"/>
    <cellStyle name="Output 3 2 3 8 2 4" xfId="30227" xr:uid="{00000000-0005-0000-0000-00000F760000}"/>
    <cellStyle name="Output 3 2 3 8 3" xfId="30228" xr:uid="{00000000-0005-0000-0000-000010760000}"/>
    <cellStyle name="Output 3 2 3 8 4" xfId="30229" xr:uid="{00000000-0005-0000-0000-000011760000}"/>
    <cellStyle name="Output 3 2 3 8 5" xfId="30230" xr:uid="{00000000-0005-0000-0000-000012760000}"/>
    <cellStyle name="Output 3 2 3 8 6" xfId="30231" xr:uid="{00000000-0005-0000-0000-000013760000}"/>
    <cellStyle name="Output 3 2 3 9" xfId="30232" xr:uid="{00000000-0005-0000-0000-000014760000}"/>
    <cellStyle name="Output 3 2 3 9 2" xfId="30233" xr:uid="{00000000-0005-0000-0000-000015760000}"/>
    <cellStyle name="Output 3 2 3 9 2 2" xfId="30234" xr:uid="{00000000-0005-0000-0000-000016760000}"/>
    <cellStyle name="Output 3 2 3 9 2 3" xfId="30235" xr:uid="{00000000-0005-0000-0000-000017760000}"/>
    <cellStyle name="Output 3 2 3 9 2 4" xfId="30236" xr:uid="{00000000-0005-0000-0000-000018760000}"/>
    <cellStyle name="Output 3 2 3 9 3" xfId="30237" xr:uid="{00000000-0005-0000-0000-000019760000}"/>
    <cellStyle name="Output 3 2 3 9 4" xfId="30238" xr:uid="{00000000-0005-0000-0000-00001A760000}"/>
    <cellStyle name="Output 3 2 3 9 5" xfId="30239" xr:uid="{00000000-0005-0000-0000-00001B760000}"/>
    <cellStyle name="Output 3 2 3 9 6" xfId="30240" xr:uid="{00000000-0005-0000-0000-00001C760000}"/>
    <cellStyle name="Output 3 2 4" xfId="30241" xr:uid="{00000000-0005-0000-0000-00001D760000}"/>
    <cellStyle name="Output 3 2 4 2" xfId="30242" xr:uid="{00000000-0005-0000-0000-00001E760000}"/>
    <cellStyle name="Output 3 2 4 2 2" xfId="30243" xr:uid="{00000000-0005-0000-0000-00001F760000}"/>
    <cellStyle name="Output 3 2 4 2 3" xfId="30244" xr:uid="{00000000-0005-0000-0000-000020760000}"/>
    <cellStyle name="Output 3 2 4 2 4" xfId="30245" xr:uid="{00000000-0005-0000-0000-000021760000}"/>
    <cellStyle name="Output 3 2 4 3" xfId="30246" xr:uid="{00000000-0005-0000-0000-000022760000}"/>
    <cellStyle name="Output 3 2 4 4" xfId="30247" xr:uid="{00000000-0005-0000-0000-000023760000}"/>
    <cellStyle name="Output 3 2 4 5" xfId="30248" xr:uid="{00000000-0005-0000-0000-000024760000}"/>
    <cellStyle name="Output 3 2 4 6" xfId="30249" xr:uid="{00000000-0005-0000-0000-000025760000}"/>
    <cellStyle name="Output 3 2 5" xfId="30250" xr:uid="{00000000-0005-0000-0000-000026760000}"/>
    <cellStyle name="Output 3 2 5 2" xfId="30251" xr:uid="{00000000-0005-0000-0000-000027760000}"/>
    <cellStyle name="Output 3 2 5 3" xfId="30252" xr:uid="{00000000-0005-0000-0000-000028760000}"/>
    <cellStyle name="Output 3 2 5 4" xfId="30253" xr:uid="{00000000-0005-0000-0000-000029760000}"/>
    <cellStyle name="Output 3 2 6" xfId="30254" xr:uid="{00000000-0005-0000-0000-00002A760000}"/>
    <cellStyle name="Output 3 2 7" xfId="30255" xr:uid="{00000000-0005-0000-0000-00002B760000}"/>
    <cellStyle name="Output 3 3" xfId="30256" xr:uid="{00000000-0005-0000-0000-00002C760000}"/>
    <cellStyle name="Output 3 3 10" xfId="30257" xr:uid="{00000000-0005-0000-0000-00002D760000}"/>
    <cellStyle name="Output 3 3 10 2" xfId="30258" xr:uid="{00000000-0005-0000-0000-00002E760000}"/>
    <cellStyle name="Output 3 3 10 3" xfId="30259" xr:uid="{00000000-0005-0000-0000-00002F760000}"/>
    <cellStyle name="Output 3 3 10 4" xfId="30260" xr:uid="{00000000-0005-0000-0000-000030760000}"/>
    <cellStyle name="Output 3 3 11" xfId="30261" xr:uid="{00000000-0005-0000-0000-000031760000}"/>
    <cellStyle name="Output 3 3 11 2" xfId="30262" xr:uid="{00000000-0005-0000-0000-000032760000}"/>
    <cellStyle name="Output 3 3 11 3" xfId="30263" xr:uid="{00000000-0005-0000-0000-000033760000}"/>
    <cellStyle name="Output 3 3 11 4" xfId="30264" xr:uid="{00000000-0005-0000-0000-000034760000}"/>
    <cellStyle name="Output 3 3 12" xfId="30265" xr:uid="{00000000-0005-0000-0000-000035760000}"/>
    <cellStyle name="Output 3 3 13" xfId="30266" xr:uid="{00000000-0005-0000-0000-000036760000}"/>
    <cellStyle name="Output 3 3 14" xfId="30267" xr:uid="{00000000-0005-0000-0000-000037760000}"/>
    <cellStyle name="Output 3 3 2" xfId="30268" xr:uid="{00000000-0005-0000-0000-000038760000}"/>
    <cellStyle name="Output 3 3 2 2" xfId="30269" xr:uid="{00000000-0005-0000-0000-000039760000}"/>
    <cellStyle name="Output 3 3 2 2 2" xfId="30270" xr:uid="{00000000-0005-0000-0000-00003A760000}"/>
    <cellStyle name="Output 3 3 2 2 2 2" xfId="30271" xr:uid="{00000000-0005-0000-0000-00003B760000}"/>
    <cellStyle name="Output 3 3 2 2 2 2 2" xfId="30272" xr:uid="{00000000-0005-0000-0000-00003C760000}"/>
    <cellStyle name="Output 3 3 2 2 2 2 3" xfId="30273" xr:uid="{00000000-0005-0000-0000-00003D760000}"/>
    <cellStyle name="Output 3 3 2 2 2 2 4" xfId="30274" xr:uid="{00000000-0005-0000-0000-00003E760000}"/>
    <cellStyle name="Output 3 3 2 2 2 3" xfId="30275" xr:uid="{00000000-0005-0000-0000-00003F760000}"/>
    <cellStyle name="Output 3 3 2 2 2 4" xfId="30276" xr:uid="{00000000-0005-0000-0000-000040760000}"/>
    <cellStyle name="Output 3 3 2 2 2 5" xfId="30277" xr:uid="{00000000-0005-0000-0000-000041760000}"/>
    <cellStyle name="Output 3 3 2 2 2 6" xfId="30278" xr:uid="{00000000-0005-0000-0000-000042760000}"/>
    <cellStyle name="Output 3 3 2 2 3" xfId="30279" xr:uid="{00000000-0005-0000-0000-000043760000}"/>
    <cellStyle name="Output 3 3 2 2 3 2" xfId="30280" xr:uid="{00000000-0005-0000-0000-000044760000}"/>
    <cellStyle name="Output 3 3 2 2 3 3" xfId="30281" xr:uid="{00000000-0005-0000-0000-000045760000}"/>
    <cellStyle name="Output 3 3 2 2 3 4" xfId="30282" xr:uid="{00000000-0005-0000-0000-000046760000}"/>
    <cellStyle name="Output 3 3 2 2 4" xfId="30283" xr:uid="{00000000-0005-0000-0000-000047760000}"/>
    <cellStyle name="Output 3 3 2 2 5" xfId="30284" xr:uid="{00000000-0005-0000-0000-000048760000}"/>
    <cellStyle name="Output 3 3 2 2 6" xfId="30285" xr:uid="{00000000-0005-0000-0000-000049760000}"/>
    <cellStyle name="Output 3 3 2 2 7" xfId="30286" xr:uid="{00000000-0005-0000-0000-00004A760000}"/>
    <cellStyle name="Output 3 3 2 3" xfId="30287" xr:uid="{00000000-0005-0000-0000-00004B760000}"/>
    <cellStyle name="Output 3 3 2 3 2" xfId="30288" xr:uid="{00000000-0005-0000-0000-00004C760000}"/>
    <cellStyle name="Output 3 3 2 3 2 2" xfId="30289" xr:uid="{00000000-0005-0000-0000-00004D760000}"/>
    <cellStyle name="Output 3 3 2 3 2 3" xfId="30290" xr:uid="{00000000-0005-0000-0000-00004E760000}"/>
    <cellStyle name="Output 3 3 2 3 2 4" xfId="30291" xr:uid="{00000000-0005-0000-0000-00004F760000}"/>
    <cellStyle name="Output 3 3 2 3 3" xfId="30292" xr:uid="{00000000-0005-0000-0000-000050760000}"/>
    <cellStyle name="Output 3 3 2 3 4" xfId="30293" xr:uid="{00000000-0005-0000-0000-000051760000}"/>
    <cellStyle name="Output 3 3 2 3 5" xfId="30294" xr:uid="{00000000-0005-0000-0000-000052760000}"/>
    <cellStyle name="Output 3 3 2 3 6" xfId="30295" xr:uid="{00000000-0005-0000-0000-000053760000}"/>
    <cellStyle name="Output 3 3 2 4" xfId="30296" xr:uid="{00000000-0005-0000-0000-000054760000}"/>
    <cellStyle name="Output 3 3 2 4 2" xfId="30297" xr:uid="{00000000-0005-0000-0000-000055760000}"/>
    <cellStyle name="Output 3 3 2 4 2 2" xfId="30298" xr:uid="{00000000-0005-0000-0000-000056760000}"/>
    <cellStyle name="Output 3 3 2 4 2 3" xfId="30299" xr:uid="{00000000-0005-0000-0000-000057760000}"/>
    <cellStyle name="Output 3 3 2 4 2 4" xfId="30300" xr:uid="{00000000-0005-0000-0000-000058760000}"/>
    <cellStyle name="Output 3 3 2 4 3" xfId="30301" xr:uid="{00000000-0005-0000-0000-000059760000}"/>
    <cellStyle name="Output 3 3 2 4 4" xfId="30302" xr:uid="{00000000-0005-0000-0000-00005A760000}"/>
    <cellStyle name="Output 3 3 2 4 5" xfId="30303" xr:uid="{00000000-0005-0000-0000-00005B760000}"/>
    <cellStyle name="Output 3 3 2 4 6" xfId="30304" xr:uid="{00000000-0005-0000-0000-00005C760000}"/>
    <cellStyle name="Output 3 3 2 5" xfId="30305" xr:uid="{00000000-0005-0000-0000-00005D760000}"/>
    <cellStyle name="Output 3 3 2 5 2" xfId="30306" xr:uid="{00000000-0005-0000-0000-00005E760000}"/>
    <cellStyle name="Output 3 3 2 5 3" xfId="30307" xr:uid="{00000000-0005-0000-0000-00005F760000}"/>
    <cellStyle name="Output 3 3 2 5 4" xfId="30308" xr:uid="{00000000-0005-0000-0000-000060760000}"/>
    <cellStyle name="Output 3 3 2 6" xfId="30309" xr:uid="{00000000-0005-0000-0000-000061760000}"/>
    <cellStyle name="Output 3 3 2 6 2" xfId="30310" xr:uid="{00000000-0005-0000-0000-000062760000}"/>
    <cellStyle name="Output 3 3 2 6 3" xfId="30311" xr:uid="{00000000-0005-0000-0000-000063760000}"/>
    <cellStyle name="Output 3 3 2 6 4" xfId="30312" xr:uid="{00000000-0005-0000-0000-000064760000}"/>
    <cellStyle name="Output 3 3 2 7" xfId="30313" xr:uid="{00000000-0005-0000-0000-000065760000}"/>
    <cellStyle name="Output 3 3 2 8" xfId="30314" xr:uid="{00000000-0005-0000-0000-000066760000}"/>
    <cellStyle name="Output 3 3 2 9" xfId="30315" xr:uid="{00000000-0005-0000-0000-000067760000}"/>
    <cellStyle name="Output 3 3 3" xfId="30316" xr:uid="{00000000-0005-0000-0000-000068760000}"/>
    <cellStyle name="Output 3 3 3 2" xfId="30317" xr:uid="{00000000-0005-0000-0000-000069760000}"/>
    <cellStyle name="Output 3 3 3 2 2" xfId="30318" xr:uid="{00000000-0005-0000-0000-00006A760000}"/>
    <cellStyle name="Output 3 3 3 2 2 2" xfId="30319" xr:uid="{00000000-0005-0000-0000-00006B760000}"/>
    <cellStyle name="Output 3 3 3 2 2 3" xfId="30320" xr:uid="{00000000-0005-0000-0000-00006C760000}"/>
    <cellStyle name="Output 3 3 3 2 2 4" xfId="30321" xr:uid="{00000000-0005-0000-0000-00006D760000}"/>
    <cellStyle name="Output 3 3 3 2 3" xfId="30322" xr:uid="{00000000-0005-0000-0000-00006E760000}"/>
    <cellStyle name="Output 3 3 3 2 4" xfId="30323" xr:uid="{00000000-0005-0000-0000-00006F760000}"/>
    <cellStyle name="Output 3 3 3 2 5" xfId="30324" xr:uid="{00000000-0005-0000-0000-000070760000}"/>
    <cellStyle name="Output 3 3 3 2 6" xfId="30325" xr:uid="{00000000-0005-0000-0000-000071760000}"/>
    <cellStyle name="Output 3 3 3 3" xfId="30326" xr:uid="{00000000-0005-0000-0000-000072760000}"/>
    <cellStyle name="Output 3 3 3 3 2" xfId="30327" xr:uid="{00000000-0005-0000-0000-000073760000}"/>
    <cellStyle name="Output 3 3 3 3 2 2" xfId="30328" xr:uid="{00000000-0005-0000-0000-000074760000}"/>
    <cellStyle name="Output 3 3 3 3 2 3" xfId="30329" xr:uid="{00000000-0005-0000-0000-000075760000}"/>
    <cellStyle name="Output 3 3 3 3 2 4" xfId="30330" xr:uid="{00000000-0005-0000-0000-000076760000}"/>
    <cellStyle name="Output 3 3 3 3 3" xfId="30331" xr:uid="{00000000-0005-0000-0000-000077760000}"/>
    <cellStyle name="Output 3 3 3 3 4" xfId="30332" xr:uid="{00000000-0005-0000-0000-000078760000}"/>
    <cellStyle name="Output 3 3 3 3 5" xfId="30333" xr:uid="{00000000-0005-0000-0000-000079760000}"/>
    <cellStyle name="Output 3 3 3 3 6" xfId="30334" xr:uid="{00000000-0005-0000-0000-00007A760000}"/>
    <cellStyle name="Output 3 3 3 4" xfId="30335" xr:uid="{00000000-0005-0000-0000-00007B760000}"/>
    <cellStyle name="Output 3 3 3 4 2" xfId="30336" xr:uid="{00000000-0005-0000-0000-00007C760000}"/>
    <cellStyle name="Output 3 3 3 4 2 2" xfId="30337" xr:uid="{00000000-0005-0000-0000-00007D760000}"/>
    <cellStyle name="Output 3 3 3 4 2 3" xfId="30338" xr:uid="{00000000-0005-0000-0000-00007E760000}"/>
    <cellStyle name="Output 3 3 3 4 2 4" xfId="30339" xr:uid="{00000000-0005-0000-0000-00007F760000}"/>
    <cellStyle name="Output 3 3 3 4 3" xfId="30340" xr:uid="{00000000-0005-0000-0000-000080760000}"/>
    <cellStyle name="Output 3 3 3 4 4" xfId="30341" xr:uid="{00000000-0005-0000-0000-000081760000}"/>
    <cellStyle name="Output 3 3 3 4 5" xfId="30342" xr:uid="{00000000-0005-0000-0000-000082760000}"/>
    <cellStyle name="Output 3 3 3 4 6" xfId="30343" xr:uid="{00000000-0005-0000-0000-000083760000}"/>
    <cellStyle name="Output 3 3 3 5" xfId="30344" xr:uid="{00000000-0005-0000-0000-000084760000}"/>
    <cellStyle name="Output 3 3 3 5 2" xfId="30345" xr:uid="{00000000-0005-0000-0000-000085760000}"/>
    <cellStyle name="Output 3 3 3 5 3" xfId="30346" xr:uid="{00000000-0005-0000-0000-000086760000}"/>
    <cellStyle name="Output 3 3 3 5 4" xfId="30347" xr:uid="{00000000-0005-0000-0000-000087760000}"/>
    <cellStyle name="Output 3 3 3 6" xfId="30348" xr:uid="{00000000-0005-0000-0000-000088760000}"/>
    <cellStyle name="Output 3 3 3 6 2" xfId="30349" xr:uid="{00000000-0005-0000-0000-000089760000}"/>
    <cellStyle name="Output 3 3 3 6 3" xfId="30350" xr:uid="{00000000-0005-0000-0000-00008A760000}"/>
    <cellStyle name="Output 3 3 3 6 4" xfId="30351" xr:uid="{00000000-0005-0000-0000-00008B760000}"/>
    <cellStyle name="Output 3 3 3 7" xfId="30352" xr:uid="{00000000-0005-0000-0000-00008C760000}"/>
    <cellStyle name="Output 3 3 3 8" xfId="30353" xr:uid="{00000000-0005-0000-0000-00008D760000}"/>
    <cellStyle name="Output 3 3 3 9" xfId="30354" xr:uid="{00000000-0005-0000-0000-00008E760000}"/>
    <cellStyle name="Output 3 3 4" xfId="30355" xr:uid="{00000000-0005-0000-0000-00008F760000}"/>
    <cellStyle name="Output 3 3 4 2" xfId="30356" xr:uid="{00000000-0005-0000-0000-000090760000}"/>
    <cellStyle name="Output 3 3 4 2 2" xfId="30357" xr:uid="{00000000-0005-0000-0000-000091760000}"/>
    <cellStyle name="Output 3 3 4 2 2 2" xfId="30358" xr:uid="{00000000-0005-0000-0000-000092760000}"/>
    <cellStyle name="Output 3 3 4 2 2 3" xfId="30359" xr:uid="{00000000-0005-0000-0000-000093760000}"/>
    <cellStyle name="Output 3 3 4 2 2 4" xfId="30360" xr:uid="{00000000-0005-0000-0000-000094760000}"/>
    <cellStyle name="Output 3 3 4 2 3" xfId="30361" xr:uid="{00000000-0005-0000-0000-000095760000}"/>
    <cellStyle name="Output 3 3 4 2 4" xfId="30362" xr:uid="{00000000-0005-0000-0000-000096760000}"/>
    <cellStyle name="Output 3 3 4 2 5" xfId="30363" xr:uid="{00000000-0005-0000-0000-000097760000}"/>
    <cellStyle name="Output 3 3 4 2 6" xfId="30364" xr:uid="{00000000-0005-0000-0000-000098760000}"/>
    <cellStyle name="Output 3 3 4 3" xfId="30365" xr:uid="{00000000-0005-0000-0000-000099760000}"/>
    <cellStyle name="Output 3 3 4 3 2" xfId="30366" xr:uid="{00000000-0005-0000-0000-00009A760000}"/>
    <cellStyle name="Output 3 3 4 3 2 2" xfId="30367" xr:uid="{00000000-0005-0000-0000-00009B760000}"/>
    <cellStyle name="Output 3 3 4 3 2 3" xfId="30368" xr:uid="{00000000-0005-0000-0000-00009C760000}"/>
    <cellStyle name="Output 3 3 4 3 2 4" xfId="30369" xr:uid="{00000000-0005-0000-0000-00009D760000}"/>
    <cellStyle name="Output 3 3 4 3 3" xfId="30370" xr:uid="{00000000-0005-0000-0000-00009E760000}"/>
    <cellStyle name="Output 3 3 4 3 4" xfId="30371" xr:uid="{00000000-0005-0000-0000-00009F760000}"/>
    <cellStyle name="Output 3 3 4 3 5" xfId="30372" xr:uid="{00000000-0005-0000-0000-0000A0760000}"/>
    <cellStyle name="Output 3 3 4 3 6" xfId="30373" xr:uid="{00000000-0005-0000-0000-0000A1760000}"/>
    <cellStyle name="Output 3 3 4 4" xfId="30374" xr:uid="{00000000-0005-0000-0000-0000A2760000}"/>
    <cellStyle name="Output 3 3 4 4 2" xfId="30375" xr:uid="{00000000-0005-0000-0000-0000A3760000}"/>
    <cellStyle name="Output 3 3 4 4 2 2" xfId="30376" xr:uid="{00000000-0005-0000-0000-0000A4760000}"/>
    <cellStyle name="Output 3 3 4 4 2 3" xfId="30377" xr:uid="{00000000-0005-0000-0000-0000A5760000}"/>
    <cellStyle name="Output 3 3 4 4 2 4" xfId="30378" xr:uid="{00000000-0005-0000-0000-0000A6760000}"/>
    <cellStyle name="Output 3 3 4 4 3" xfId="30379" xr:uid="{00000000-0005-0000-0000-0000A7760000}"/>
    <cellStyle name="Output 3 3 4 4 4" xfId="30380" xr:uid="{00000000-0005-0000-0000-0000A8760000}"/>
    <cellStyle name="Output 3 3 4 4 5" xfId="30381" xr:uid="{00000000-0005-0000-0000-0000A9760000}"/>
    <cellStyle name="Output 3 3 4 4 6" xfId="30382" xr:uid="{00000000-0005-0000-0000-0000AA760000}"/>
    <cellStyle name="Output 3 3 4 5" xfId="30383" xr:uid="{00000000-0005-0000-0000-0000AB760000}"/>
    <cellStyle name="Output 3 3 4 5 2" xfId="30384" xr:uid="{00000000-0005-0000-0000-0000AC760000}"/>
    <cellStyle name="Output 3 3 4 5 3" xfId="30385" xr:uid="{00000000-0005-0000-0000-0000AD760000}"/>
    <cellStyle name="Output 3 3 4 5 4" xfId="30386" xr:uid="{00000000-0005-0000-0000-0000AE760000}"/>
    <cellStyle name="Output 3 3 4 6" xfId="30387" xr:uid="{00000000-0005-0000-0000-0000AF760000}"/>
    <cellStyle name="Output 3 3 4 6 2" xfId="30388" xr:uid="{00000000-0005-0000-0000-0000B0760000}"/>
    <cellStyle name="Output 3 3 4 6 3" xfId="30389" xr:uid="{00000000-0005-0000-0000-0000B1760000}"/>
    <cellStyle name="Output 3 3 4 6 4" xfId="30390" xr:uid="{00000000-0005-0000-0000-0000B2760000}"/>
    <cellStyle name="Output 3 3 4 7" xfId="30391" xr:uid="{00000000-0005-0000-0000-0000B3760000}"/>
    <cellStyle name="Output 3 3 4 8" xfId="30392" xr:uid="{00000000-0005-0000-0000-0000B4760000}"/>
    <cellStyle name="Output 3 3 4 9" xfId="30393" xr:uid="{00000000-0005-0000-0000-0000B5760000}"/>
    <cellStyle name="Output 3 3 5" xfId="30394" xr:uid="{00000000-0005-0000-0000-0000B6760000}"/>
    <cellStyle name="Output 3 3 5 2" xfId="30395" xr:uid="{00000000-0005-0000-0000-0000B7760000}"/>
    <cellStyle name="Output 3 3 5 2 2" xfId="30396" xr:uid="{00000000-0005-0000-0000-0000B8760000}"/>
    <cellStyle name="Output 3 3 5 2 2 2" xfId="30397" xr:uid="{00000000-0005-0000-0000-0000B9760000}"/>
    <cellStyle name="Output 3 3 5 2 2 3" xfId="30398" xr:uid="{00000000-0005-0000-0000-0000BA760000}"/>
    <cellStyle name="Output 3 3 5 2 2 4" xfId="30399" xr:uid="{00000000-0005-0000-0000-0000BB760000}"/>
    <cellStyle name="Output 3 3 5 2 3" xfId="30400" xr:uid="{00000000-0005-0000-0000-0000BC760000}"/>
    <cellStyle name="Output 3 3 5 2 4" xfId="30401" xr:uid="{00000000-0005-0000-0000-0000BD760000}"/>
    <cellStyle name="Output 3 3 5 2 5" xfId="30402" xr:uid="{00000000-0005-0000-0000-0000BE760000}"/>
    <cellStyle name="Output 3 3 5 2 6" xfId="30403" xr:uid="{00000000-0005-0000-0000-0000BF760000}"/>
    <cellStyle name="Output 3 3 5 3" xfId="30404" xr:uid="{00000000-0005-0000-0000-0000C0760000}"/>
    <cellStyle name="Output 3 3 5 3 2" xfId="30405" xr:uid="{00000000-0005-0000-0000-0000C1760000}"/>
    <cellStyle name="Output 3 3 5 3 2 2" xfId="30406" xr:uid="{00000000-0005-0000-0000-0000C2760000}"/>
    <cellStyle name="Output 3 3 5 3 2 3" xfId="30407" xr:uid="{00000000-0005-0000-0000-0000C3760000}"/>
    <cellStyle name="Output 3 3 5 3 2 4" xfId="30408" xr:uid="{00000000-0005-0000-0000-0000C4760000}"/>
    <cellStyle name="Output 3 3 5 3 3" xfId="30409" xr:uid="{00000000-0005-0000-0000-0000C5760000}"/>
    <cellStyle name="Output 3 3 5 3 4" xfId="30410" xr:uid="{00000000-0005-0000-0000-0000C6760000}"/>
    <cellStyle name="Output 3 3 5 3 5" xfId="30411" xr:uid="{00000000-0005-0000-0000-0000C7760000}"/>
    <cellStyle name="Output 3 3 5 3 6" xfId="30412" xr:uid="{00000000-0005-0000-0000-0000C8760000}"/>
    <cellStyle name="Output 3 3 5 4" xfId="30413" xr:uid="{00000000-0005-0000-0000-0000C9760000}"/>
    <cellStyle name="Output 3 3 5 4 2" xfId="30414" xr:uid="{00000000-0005-0000-0000-0000CA760000}"/>
    <cellStyle name="Output 3 3 5 4 3" xfId="30415" xr:uid="{00000000-0005-0000-0000-0000CB760000}"/>
    <cellStyle name="Output 3 3 5 4 4" xfId="30416" xr:uid="{00000000-0005-0000-0000-0000CC760000}"/>
    <cellStyle name="Output 3 3 5 5" xfId="30417" xr:uid="{00000000-0005-0000-0000-0000CD760000}"/>
    <cellStyle name="Output 3 3 5 5 2" xfId="30418" xr:uid="{00000000-0005-0000-0000-0000CE760000}"/>
    <cellStyle name="Output 3 3 5 5 3" xfId="30419" xr:uid="{00000000-0005-0000-0000-0000CF760000}"/>
    <cellStyle name="Output 3 3 5 5 4" xfId="30420" xr:uid="{00000000-0005-0000-0000-0000D0760000}"/>
    <cellStyle name="Output 3 3 5 6" xfId="30421" xr:uid="{00000000-0005-0000-0000-0000D1760000}"/>
    <cellStyle name="Output 3 3 5 7" xfId="30422" xr:uid="{00000000-0005-0000-0000-0000D2760000}"/>
    <cellStyle name="Output 3 3 5 8" xfId="30423" xr:uid="{00000000-0005-0000-0000-0000D3760000}"/>
    <cellStyle name="Output 3 3 5 9" xfId="30424" xr:uid="{00000000-0005-0000-0000-0000D4760000}"/>
    <cellStyle name="Output 3 3 6" xfId="30425" xr:uid="{00000000-0005-0000-0000-0000D5760000}"/>
    <cellStyle name="Output 3 3 6 2" xfId="30426" xr:uid="{00000000-0005-0000-0000-0000D6760000}"/>
    <cellStyle name="Output 3 3 6 2 2" xfId="30427" xr:uid="{00000000-0005-0000-0000-0000D7760000}"/>
    <cellStyle name="Output 3 3 6 2 2 2" xfId="30428" xr:uid="{00000000-0005-0000-0000-0000D8760000}"/>
    <cellStyle name="Output 3 3 6 2 2 3" xfId="30429" xr:uid="{00000000-0005-0000-0000-0000D9760000}"/>
    <cellStyle name="Output 3 3 6 2 2 4" xfId="30430" xr:uid="{00000000-0005-0000-0000-0000DA760000}"/>
    <cellStyle name="Output 3 3 6 2 3" xfId="30431" xr:uid="{00000000-0005-0000-0000-0000DB760000}"/>
    <cellStyle name="Output 3 3 6 2 4" xfId="30432" xr:uid="{00000000-0005-0000-0000-0000DC760000}"/>
    <cellStyle name="Output 3 3 6 2 5" xfId="30433" xr:uid="{00000000-0005-0000-0000-0000DD760000}"/>
    <cellStyle name="Output 3 3 6 2 6" xfId="30434" xr:uid="{00000000-0005-0000-0000-0000DE760000}"/>
    <cellStyle name="Output 3 3 6 3" xfId="30435" xr:uid="{00000000-0005-0000-0000-0000DF760000}"/>
    <cellStyle name="Output 3 3 6 3 2" xfId="30436" xr:uid="{00000000-0005-0000-0000-0000E0760000}"/>
    <cellStyle name="Output 3 3 6 3 2 2" xfId="30437" xr:uid="{00000000-0005-0000-0000-0000E1760000}"/>
    <cellStyle name="Output 3 3 6 3 2 3" xfId="30438" xr:uid="{00000000-0005-0000-0000-0000E2760000}"/>
    <cellStyle name="Output 3 3 6 3 2 4" xfId="30439" xr:uid="{00000000-0005-0000-0000-0000E3760000}"/>
    <cellStyle name="Output 3 3 6 3 3" xfId="30440" xr:uid="{00000000-0005-0000-0000-0000E4760000}"/>
    <cellStyle name="Output 3 3 6 3 4" xfId="30441" xr:uid="{00000000-0005-0000-0000-0000E5760000}"/>
    <cellStyle name="Output 3 3 6 3 5" xfId="30442" xr:uid="{00000000-0005-0000-0000-0000E6760000}"/>
    <cellStyle name="Output 3 3 6 3 6" xfId="30443" xr:uid="{00000000-0005-0000-0000-0000E7760000}"/>
    <cellStyle name="Output 3 3 6 4" xfId="30444" xr:uid="{00000000-0005-0000-0000-0000E8760000}"/>
    <cellStyle name="Output 3 3 6 4 2" xfId="30445" xr:uid="{00000000-0005-0000-0000-0000E9760000}"/>
    <cellStyle name="Output 3 3 6 4 2 2" xfId="30446" xr:uid="{00000000-0005-0000-0000-0000EA760000}"/>
    <cellStyle name="Output 3 3 6 4 2 3" xfId="30447" xr:uid="{00000000-0005-0000-0000-0000EB760000}"/>
    <cellStyle name="Output 3 3 6 4 2 4" xfId="30448" xr:uid="{00000000-0005-0000-0000-0000EC760000}"/>
    <cellStyle name="Output 3 3 6 4 3" xfId="30449" xr:uid="{00000000-0005-0000-0000-0000ED760000}"/>
    <cellStyle name="Output 3 3 6 4 4" xfId="30450" xr:uid="{00000000-0005-0000-0000-0000EE760000}"/>
    <cellStyle name="Output 3 3 6 4 5" xfId="30451" xr:uid="{00000000-0005-0000-0000-0000EF760000}"/>
    <cellStyle name="Output 3 3 6 4 6" xfId="30452" xr:uid="{00000000-0005-0000-0000-0000F0760000}"/>
    <cellStyle name="Output 3 3 6 5" xfId="30453" xr:uid="{00000000-0005-0000-0000-0000F1760000}"/>
    <cellStyle name="Output 3 3 6 5 2" xfId="30454" xr:uid="{00000000-0005-0000-0000-0000F2760000}"/>
    <cellStyle name="Output 3 3 6 5 3" xfId="30455" xr:uid="{00000000-0005-0000-0000-0000F3760000}"/>
    <cellStyle name="Output 3 3 6 5 4" xfId="30456" xr:uid="{00000000-0005-0000-0000-0000F4760000}"/>
    <cellStyle name="Output 3 3 6 6" xfId="30457" xr:uid="{00000000-0005-0000-0000-0000F5760000}"/>
    <cellStyle name="Output 3 3 6 6 2" xfId="30458" xr:uid="{00000000-0005-0000-0000-0000F6760000}"/>
    <cellStyle name="Output 3 3 6 6 3" xfId="30459" xr:uid="{00000000-0005-0000-0000-0000F7760000}"/>
    <cellStyle name="Output 3 3 6 6 4" xfId="30460" xr:uid="{00000000-0005-0000-0000-0000F8760000}"/>
    <cellStyle name="Output 3 3 6 7" xfId="30461" xr:uid="{00000000-0005-0000-0000-0000F9760000}"/>
    <cellStyle name="Output 3 3 6 8" xfId="30462" xr:uid="{00000000-0005-0000-0000-0000FA760000}"/>
    <cellStyle name="Output 3 3 6 9" xfId="30463" xr:uid="{00000000-0005-0000-0000-0000FB760000}"/>
    <cellStyle name="Output 3 3 7" xfId="30464" xr:uid="{00000000-0005-0000-0000-0000FC760000}"/>
    <cellStyle name="Output 3 3 7 2" xfId="30465" xr:uid="{00000000-0005-0000-0000-0000FD760000}"/>
    <cellStyle name="Output 3 3 7 2 2" xfId="30466" xr:uid="{00000000-0005-0000-0000-0000FE760000}"/>
    <cellStyle name="Output 3 3 7 2 2 2" xfId="30467" xr:uid="{00000000-0005-0000-0000-0000FF760000}"/>
    <cellStyle name="Output 3 3 7 2 2 3" xfId="30468" xr:uid="{00000000-0005-0000-0000-000000770000}"/>
    <cellStyle name="Output 3 3 7 2 2 4" xfId="30469" xr:uid="{00000000-0005-0000-0000-000001770000}"/>
    <cellStyle name="Output 3 3 7 2 3" xfId="30470" xr:uid="{00000000-0005-0000-0000-000002770000}"/>
    <cellStyle name="Output 3 3 7 2 4" xfId="30471" xr:uid="{00000000-0005-0000-0000-000003770000}"/>
    <cellStyle name="Output 3 3 7 2 5" xfId="30472" xr:uid="{00000000-0005-0000-0000-000004770000}"/>
    <cellStyle name="Output 3 3 7 2 6" xfId="30473" xr:uid="{00000000-0005-0000-0000-000005770000}"/>
    <cellStyle name="Output 3 3 7 3" xfId="30474" xr:uid="{00000000-0005-0000-0000-000006770000}"/>
    <cellStyle name="Output 3 3 7 3 2" xfId="30475" xr:uid="{00000000-0005-0000-0000-000007770000}"/>
    <cellStyle name="Output 3 3 7 3 3" xfId="30476" xr:uid="{00000000-0005-0000-0000-000008770000}"/>
    <cellStyle name="Output 3 3 7 3 4" xfId="30477" xr:uid="{00000000-0005-0000-0000-000009770000}"/>
    <cellStyle name="Output 3 3 7 4" xfId="30478" xr:uid="{00000000-0005-0000-0000-00000A770000}"/>
    <cellStyle name="Output 3 3 7 5" xfId="30479" xr:uid="{00000000-0005-0000-0000-00000B770000}"/>
    <cellStyle name="Output 3 3 7 6" xfId="30480" xr:uid="{00000000-0005-0000-0000-00000C770000}"/>
    <cellStyle name="Output 3 3 7 7" xfId="30481" xr:uid="{00000000-0005-0000-0000-00000D770000}"/>
    <cellStyle name="Output 3 3 8" xfId="30482" xr:uid="{00000000-0005-0000-0000-00000E770000}"/>
    <cellStyle name="Output 3 3 8 2" xfId="30483" xr:uid="{00000000-0005-0000-0000-00000F770000}"/>
    <cellStyle name="Output 3 3 8 2 2" xfId="30484" xr:uid="{00000000-0005-0000-0000-000010770000}"/>
    <cellStyle name="Output 3 3 8 2 3" xfId="30485" xr:uid="{00000000-0005-0000-0000-000011770000}"/>
    <cellStyle name="Output 3 3 8 2 4" xfId="30486" xr:uid="{00000000-0005-0000-0000-000012770000}"/>
    <cellStyle name="Output 3 3 8 3" xfId="30487" xr:uid="{00000000-0005-0000-0000-000013770000}"/>
    <cellStyle name="Output 3 3 8 4" xfId="30488" xr:uid="{00000000-0005-0000-0000-000014770000}"/>
    <cellStyle name="Output 3 3 8 5" xfId="30489" xr:uid="{00000000-0005-0000-0000-000015770000}"/>
    <cellStyle name="Output 3 3 8 6" xfId="30490" xr:uid="{00000000-0005-0000-0000-000016770000}"/>
    <cellStyle name="Output 3 3 9" xfId="30491" xr:uid="{00000000-0005-0000-0000-000017770000}"/>
    <cellStyle name="Output 3 3 9 2" xfId="30492" xr:uid="{00000000-0005-0000-0000-000018770000}"/>
    <cellStyle name="Output 3 3 9 2 2" xfId="30493" xr:uid="{00000000-0005-0000-0000-000019770000}"/>
    <cellStyle name="Output 3 3 9 2 3" xfId="30494" xr:uid="{00000000-0005-0000-0000-00001A770000}"/>
    <cellStyle name="Output 3 3 9 2 4" xfId="30495" xr:uid="{00000000-0005-0000-0000-00001B770000}"/>
    <cellStyle name="Output 3 3 9 3" xfId="30496" xr:uid="{00000000-0005-0000-0000-00001C770000}"/>
    <cellStyle name="Output 3 3 9 4" xfId="30497" xr:uid="{00000000-0005-0000-0000-00001D770000}"/>
    <cellStyle name="Output 3 3 9 5" xfId="30498" xr:uid="{00000000-0005-0000-0000-00001E770000}"/>
    <cellStyle name="Output 3 3 9 6" xfId="30499" xr:uid="{00000000-0005-0000-0000-00001F770000}"/>
    <cellStyle name="Output 3 4" xfId="30500" xr:uid="{00000000-0005-0000-0000-000020770000}"/>
    <cellStyle name="Output 3 4 2" xfId="30501" xr:uid="{00000000-0005-0000-0000-000021770000}"/>
    <cellStyle name="Output 3 4 2 2" xfId="30502" xr:uid="{00000000-0005-0000-0000-000022770000}"/>
    <cellStyle name="Output 3 4 2 3" xfId="30503" xr:uid="{00000000-0005-0000-0000-000023770000}"/>
    <cellStyle name="Output 3 4 2 4" xfId="30504" xr:uid="{00000000-0005-0000-0000-000024770000}"/>
    <cellStyle name="Output 3 4 3" xfId="30505" xr:uid="{00000000-0005-0000-0000-000025770000}"/>
    <cellStyle name="Output 3 4 4" xfId="30506" xr:uid="{00000000-0005-0000-0000-000026770000}"/>
    <cellStyle name="Output 3 4 5" xfId="30507" xr:uid="{00000000-0005-0000-0000-000027770000}"/>
    <cellStyle name="Output 3 4 6" xfId="30508" xr:uid="{00000000-0005-0000-0000-000028770000}"/>
    <cellStyle name="Output 3 5" xfId="30509" xr:uid="{00000000-0005-0000-0000-000029770000}"/>
    <cellStyle name="Output 3 5 2" xfId="30510" xr:uid="{00000000-0005-0000-0000-00002A770000}"/>
    <cellStyle name="Output 3 5 3" xfId="30511" xr:uid="{00000000-0005-0000-0000-00002B770000}"/>
    <cellStyle name="Output 3 5 4" xfId="30512" xr:uid="{00000000-0005-0000-0000-00002C770000}"/>
    <cellStyle name="Output 3 6" xfId="30513" xr:uid="{00000000-0005-0000-0000-00002D770000}"/>
    <cellStyle name="Output 3 7" xfId="30514" xr:uid="{00000000-0005-0000-0000-00002E770000}"/>
    <cellStyle name="Output 4" xfId="30515" xr:uid="{00000000-0005-0000-0000-00002F770000}"/>
    <cellStyle name="Output 4 2" xfId="30516" xr:uid="{00000000-0005-0000-0000-000030770000}"/>
    <cellStyle name="Output 4 2 2" xfId="30517" xr:uid="{00000000-0005-0000-0000-000031770000}"/>
    <cellStyle name="Output 4 2 2 2" xfId="30518" xr:uid="{00000000-0005-0000-0000-000032770000}"/>
    <cellStyle name="Output 4 2 2 2 10" xfId="30519" xr:uid="{00000000-0005-0000-0000-000033770000}"/>
    <cellStyle name="Output 4 2 2 2 10 2" xfId="30520" xr:uid="{00000000-0005-0000-0000-000034770000}"/>
    <cellStyle name="Output 4 2 2 2 10 3" xfId="30521" xr:uid="{00000000-0005-0000-0000-000035770000}"/>
    <cellStyle name="Output 4 2 2 2 10 4" xfId="30522" xr:uid="{00000000-0005-0000-0000-000036770000}"/>
    <cellStyle name="Output 4 2 2 2 11" xfId="30523" xr:uid="{00000000-0005-0000-0000-000037770000}"/>
    <cellStyle name="Output 4 2 2 2 11 2" xfId="30524" xr:uid="{00000000-0005-0000-0000-000038770000}"/>
    <cellStyle name="Output 4 2 2 2 11 3" xfId="30525" xr:uid="{00000000-0005-0000-0000-000039770000}"/>
    <cellStyle name="Output 4 2 2 2 11 4" xfId="30526" xr:uid="{00000000-0005-0000-0000-00003A770000}"/>
    <cellStyle name="Output 4 2 2 2 12" xfId="30527" xr:uid="{00000000-0005-0000-0000-00003B770000}"/>
    <cellStyle name="Output 4 2 2 2 13" xfId="30528" xr:uid="{00000000-0005-0000-0000-00003C770000}"/>
    <cellStyle name="Output 4 2 2 2 14" xfId="30529" xr:uid="{00000000-0005-0000-0000-00003D770000}"/>
    <cellStyle name="Output 4 2 2 2 2" xfId="30530" xr:uid="{00000000-0005-0000-0000-00003E770000}"/>
    <cellStyle name="Output 4 2 2 2 2 2" xfId="30531" xr:uid="{00000000-0005-0000-0000-00003F770000}"/>
    <cellStyle name="Output 4 2 2 2 2 2 2" xfId="30532" xr:uid="{00000000-0005-0000-0000-000040770000}"/>
    <cellStyle name="Output 4 2 2 2 2 2 2 2" xfId="30533" xr:uid="{00000000-0005-0000-0000-000041770000}"/>
    <cellStyle name="Output 4 2 2 2 2 2 2 2 2" xfId="30534" xr:uid="{00000000-0005-0000-0000-000042770000}"/>
    <cellStyle name="Output 4 2 2 2 2 2 2 2 3" xfId="30535" xr:uid="{00000000-0005-0000-0000-000043770000}"/>
    <cellStyle name="Output 4 2 2 2 2 2 2 2 4" xfId="30536" xr:uid="{00000000-0005-0000-0000-000044770000}"/>
    <cellStyle name="Output 4 2 2 2 2 2 2 3" xfId="30537" xr:uid="{00000000-0005-0000-0000-000045770000}"/>
    <cellStyle name="Output 4 2 2 2 2 2 2 4" xfId="30538" xr:uid="{00000000-0005-0000-0000-000046770000}"/>
    <cellStyle name="Output 4 2 2 2 2 2 2 5" xfId="30539" xr:uid="{00000000-0005-0000-0000-000047770000}"/>
    <cellStyle name="Output 4 2 2 2 2 2 2 6" xfId="30540" xr:uid="{00000000-0005-0000-0000-000048770000}"/>
    <cellStyle name="Output 4 2 2 2 2 2 3" xfId="30541" xr:uid="{00000000-0005-0000-0000-000049770000}"/>
    <cellStyle name="Output 4 2 2 2 2 2 3 2" xfId="30542" xr:uid="{00000000-0005-0000-0000-00004A770000}"/>
    <cellStyle name="Output 4 2 2 2 2 2 3 3" xfId="30543" xr:uid="{00000000-0005-0000-0000-00004B770000}"/>
    <cellStyle name="Output 4 2 2 2 2 2 3 4" xfId="30544" xr:uid="{00000000-0005-0000-0000-00004C770000}"/>
    <cellStyle name="Output 4 2 2 2 2 2 4" xfId="30545" xr:uid="{00000000-0005-0000-0000-00004D770000}"/>
    <cellStyle name="Output 4 2 2 2 2 2 5" xfId="30546" xr:uid="{00000000-0005-0000-0000-00004E770000}"/>
    <cellStyle name="Output 4 2 2 2 2 2 6" xfId="30547" xr:uid="{00000000-0005-0000-0000-00004F770000}"/>
    <cellStyle name="Output 4 2 2 2 2 2 7" xfId="30548" xr:uid="{00000000-0005-0000-0000-000050770000}"/>
    <cellStyle name="Output 4 2 2 2 2 3" xfId="30549" xr:uid="{00000000-0005-0000-0000-000051770000}"/>
    <cellStyle name="Output 4 2 2 2 2 3 2" xfId="30550" xr:uid="{00000000-0005-0000-0000-000052770000}"/>
    <cellStyle name="Output 4 2 2 2 2 3 2 2" xfId="30551" xr:uid="{00000000-0005-0000-0000-000053770000}"/>
    <cellStyle name="Output 4 2 2 2 2 3 2 3" xfId="30552" xr:uid="{00000000-0005-0000-0000-000054770000}"/>
    <cellStyle name="Output 4 2 2 2 2 3 2 4" xfId="30553" xr:uid="{00000000-0005-0000-0000-000055770000}"/>
    <cellStyle name="Output 4 2 2 2 2 3 3" xfId="30554" xr:uid="{00000000-0005-0000-0000-000056770000}"/>
    <cellStyle name="Output 4 2 2 2 2 3 4" xfId="30555" xr:uid="{00000000-0005-0000-0000-000057770000}"/>
    <cellStyle name="Output 4 2 2 2 2 3 5" xfId="30556" xr:uid="{00000000-0005-0000-0000-000058770000}"/>
    <cellStyle name="Output 4 2 2 2 2 3 6" xfId="30557" xr:uid="{00000000-0005-0000-0000-000059770000}"/>
    <cellStyle name="Output 4 2 2 2 2 4" xfId="30558" xr:uid="{00000000-0005-0000-0000-00005A770000}"/>
    <cellStyle name="Output 4 2 2 2 2 4 2" xfId="30559" xr:uid="{00000000-0005-0000-0000-00005B770000}"/>
    <cellStyle name="Output 4 2 2 2 2 4 2 2" xfId="30560" xr:uid="{00000000-0005-0000-0000-00005C770000}"/>
    <cellStyle name="Output 4 2 2 2 2 4 2 3" xfId="30561" xr:uid="{00000000-0005-0000-0000-00005D770000}"/>
    <cellStyle name="Output 4 2 2 2 2 4 2 4" xfId="30562" xr:uid="{00000000-0005-0000-0000-00005E770000}"/>
    <cellStyle name="Output 4 2 2 2 2 4 3" xfId="30563" xr:uid="{00000000-0005-0000-0000-00005F770000}"/>
    <cellStyle name="Output 4 2 2 2 2 4 4" xfId="30564" xr:uid="{00000000-0005-0000-0000-000060770000}"/>
    <cellStyle name="Output 4 2 2 2 2 4 5" xfId="30565" xr:uid="{00000000-0005-0000-0000-000061770000}"/>
    <cellStyle name="Output 4 2 2 2 2 4 6" xfId="30566" xr:uid="{00000000-0005-0000-0000-000062770000}"/>
    <cellStyle name="Output 4 2 2 2 2 5" xfId="30567" xr:uid="{00000000-0005-0000-0000-000063770000}"/>
    <cellStyle name="Output 4 2 2 2 2 5 2" xfId="30568" xr:uid="{00000000-0005-0000-0000-000064770000}"/>
    <cellStyle name="Output 4 2 2 2 2 5 3" xfId="30569" xr:uid="{00000000-0005-0000-0000-000065770000}"/>
    <cellStyle name="Output 4 2 2 2 2 5 4" xfId="30570" xr:uid="{00000000-0005-0000-0000-000066770000}"/>
    <cellStyle name="Output 4 2 2 2 2 6" xfId="30571" xr:uid="{00000000-0005-0000-0000-000067770000}"/>
    <cellStyle name="Output 4 2 2 2 2 6 2" xfId="30572" xr:uid="{00000000-0005-0000-0000-000068770000}"/>
    <cellStyle name="Output 4 2 2 2 2 6 3" xfId="30573" xr:uid="{00000000-0005-0000-0000-000069770000}"/>
    <cellStyle name="Output 4 2 2 2 2 6 4" xfId="30574" xr:uid="{00000000-0005-0000-0000-00006A770000}"/>
    <cellStyle name="Output 4 2 2 2 2 7" xfId="30575" xr:uid="{00000000-0005-0000-0000-00006B770000}"/>
    <cellStyle name="Output 4 2 2 2 2 8" xfId="30576" xr:uid="{00000000-0005-0000-0000-00006C770000}"/>
    <cellStyle name="Output 4 2 2 2 2 9" xfId="30577" xr:uid="{00000000-0005-0000-0000-00006D770000}"/>
    <cellStyle name="Output 4 2 2 2 3" xfId="30578" xr:uid="{00000000-0005-0000-0000-00006E770000}"/>
    <cellStyle name="Output 4 2 2 2 3 2" xfId="30579" xr:uid="{00000000-0005-0000-0000-00006F770000}"/>
    <cellStyle name="Output 4 2 2 2 3 2 2" xfId="30580" xr:uid="{00000000-0005-0000-0000-000070770000}"/>
    <cellStyle name="Output 4 2 2 2 3 2 2 2" xfId="30581" xr:uid="{00000000-0005-0000-0000-000071770000}"/>
    <cellStyle name="Output 4 2 2 2 3 2 2 3" xfId="30582" xr:uid="{00000000-0005-0000-0000-000072770000}"/>
    <cellStyle name="Output 4 2 2 2 3 2 2 4" xfId="30583" xr:uid="{00000000-0005-0000-0000-000073770000}"/>
    <cellStyle name="Output 4 2 2 2 3 2 3" xfId="30584" xr:uid="{00000000-0005-0000-0000-000074770000}"/>
    <cellStyle name="Output 4 2 2 2 3 2 4" xfId="30585" xr:uid="{00000000-0005-0000-0000-000075770000}"/>
    <cellStyle name="Output 4 2 2 2 3 2 5" xfId="30586" xr:uid="{00000000-0005-0000-0000-000076770000}"/>
    <cellStyle name="Output 4 2 2 2 3 2 6" xfId="30587" xr:uid="{00000000-0005-0000-0000-000077770000}"/>
    <cellStyle name="Output 4 2 2 2 3 3" xfId="30588" xr:uid="{00000000-0005-0000-0000-000078770000}"/>
    <cellStyle name="Output 4 2 2 2 3 3 2" xfId="30589" xr:uid="{00000000-0005-0000-0000-000079770000}"/>
    <cellStyle name="Output 4 2 2 2 3 3 2 2" xfId="30590" xr:uid="{00000000-0005-0000-0000-00007A770000}"/>
    <cellStyle name="Output 4 2 2 2 3 3 2 3" xfId="30591" xr:uid="{00000000-0005-0000-0000-00007B770000}"/>
    <cellStyle name="Output 4 2 2 2 3 3 2 4" xfId="30592" xr:uid="{00000000-0005-0000-0000-00007C770000}"/>
    <cellStyle name="Output 4 2 2 2 3 3 3" xfId="30593" xr:uid="{00000000-0005-0000-0000-00007D770000}"/>
    <cellStyle name="Output 4 2 2 2 3 3 4" xfId="30594" xr:uid="{00000000-0005-0000-0000-00007E770000}"/>
    <cellStyle name="Output 4 2 2 2 3 3 5" xfId="30595" xr:uid="{00000000-0005-0000-0000-00007F770000}"/>
    <cellStyle name="Output 4 2 2 2 3 3 6" xfId="30596" xr:uid="{00000000-0005-0000-0000-000080770000}"/>
    <cellStyle name="Output 4 2 2 2 3 4" xfId="30597" xr:uid="{00000000-0005-0000-0000-000081770000}"/>
    <cellStyle name="Output 4 2 2 2 3 4 2" xfId="30598" xr:uid="{00000000-0005-0000-0000-000082770000}"/>
    <cellStyle name="Output 4 2 2 2 3 4 2 2" xfId="30599" xr:uid="{00000000-0005-0000-0000-000083770000}"/>
    <cellStyle name="Output 4 2 2 2 3 4 2 3" xfId="30600" xr:uid="{00000000-0005-0000-0000-000084770000}"/>
    <cellStyle name="Output 4 2 2 2 3 4 2 4" xfId="30601" xr:uid="{00000000-0005-0000-0000-000085770000}"/>
    <cellStyle name="Output 4 2 2 2 3 4 3" xfId="30602" xr:uid="{00000000-0005-0000-0000-000086770000}"/>
    <cellStyle name="Output 4 2 2 2 3 4 4" xfId="30603" xr:uid="{00000000-0005-0000-0000-000087770000}"/>
    <cellStyle name="Output 4 2 2 2 3 4 5" xfId="30604" xr:uid="{00000000-0005-0000-0000-000088770000}"/>
    <cellStyle name="Output 4 2 2 2 3 4 6" xfId="30605" xr:uid="{00000000-0005-0000-0000-000089770000}"/>
    <cellStyle name="Output 4 2 2 2 3 5" xfId="30606" xr:uid="{00000000-0005-0000-0000-00008A770000}"/>
    <cellStyle name="Output 4 2 2 2 3 5 2" xfId="30607" xr:uid="{00000000-0005-0000-0000-00008B770000}"/>
    <cellStyle name="Output 4 2 2 2 3 5 3" xfId="30608" xr:uid="{00000000-0005-0000-0000-00008C770000}"/>
    <cellStyle name="Output 4 2 2 2 3 5 4" xfId="30609" xr:uid="{00000000-0005-0000-0000-00008D770000}"/>
    <cellStyle name="Output 4 2 2 2 3 6" xfId="30610" xr:uid="{00000000-0005-0000-0000-00008E770000}"/>
    <cellStyle name="Output 4 2 2 2 3 6 2" xfId="30611" xr:uid="{00000000-0005-0000-0000-00008F770000}"/>
    <cellStyle name="Output 4 2 2 2 3 6 3" xfId="30612" xr:uid="{00000000-0005-0000-0000-000090770000}"/>
    <cellStyle name="Output 4 2 2 2 3 6 4" xfId="30613" xr:uid="{00000000-0005-0000-0000-000091770000}"/>
    <cellStyle name="Output 4 2 2 2 3 7" xfId="30614" xr:uid="{00000000-0005-0000-0000-000092770000}"/>
    <cellStyle name="Output 4 2 2 2 3 8" xfId="30615" xr:uid="{00000000-0005-0000-0000-000093770000}"/>
    <cellStyle name="Output 4 2 2 2 3 9" xfId="30616" xr:uid="{00000000-0005-0000-0000-000094770000}"/>
    <cellStyle name="Output 4 2 2 2 4" xfId="30617" xr:uid="{00000000-0005-0000-0000-000095770000}"/>
    <cellStyle name="Output 4 2 2 2 4 2" xfId="30618" xr:uid="{00000000-0005-0000-0000-000096770000}"/>
    <cellStyle name="Output 4 2 2 2 4 2 2" xfId="30619" xr:uid="{00000000-0005-0000-0000-000097770000}"/>
    <cellStyle name="Output 4 2 2 2 4 2 2 2" xfId="30620" xr:uid="{00000000-0005-0000-0000-000098770000}"/>
    <cellStyle name="Output 4 2 2 2 4 2 2 3" xfId="30621" xr:uid="{00000000-0005-0000-0000-000099770000}"/>
    <cellStyle name="Output 4 2 2 2 4 2 2 4" xfId="30622" xr:uid="{00000000-0005-0000-0000-00009A770000}"/>
    <cellStyle name="Output 4 2 2 2 4 2 3" xfId="30623" xr:uid="{00000000-0005-0000-0000-00009B770000}"/>
    <cellStyle name="Output 4 2 2 2 4 2 4" xfId="30624" xr:uid="{00000000-0005-0000-0000-00009C770000}"/>
    <cellStyle name="Output 4 2 2 2 4 2 5" xfId="30625" xr:uid="{00000000-0005-0000-0000-00009D770000}"/>
    <cellStyle name="Output 4 2 2 2 4 2 6" xfId="30626" xr:uid="{00000000-0005-0000-0000-00009E770000}"/>
    <cellStyle name="Output 4 2 2 2 4 3" xfId="30627" xr:uid="{00000000-0005-0000-0000-00009F770000}"/>
    <cellStyle name="Output 4 2 2 2 4 3 2" xfId="30628" xr:uid="{00000000-0005-0000-0000-0000A0770000}"/>
    <cellStyle name="Output 4 2 2 2 4 3 2 2" xfId="30629" xr:uid="{00000000-0005-0000-0000-0000A1770000}"/>
    <cellStyle name="Output 4 2 2 2 4 3 2 3" xfId="30630" xr:uid="{00000000-0005-0000-0000-0000A2770000}"/>
    <cellStyle name="Output 4 2 2 2 4 3 2 4" xfId="30631" xr:uid="{00000000-0005-0000-0000-0000A3770000}"/>
    <cellStyle name="Output 4 2 2 2 4 3 3" xfId="30632" xr:uid="{00000000-0005-0000-0000-0000A4770000}"/>
    <cellStyle name="Output 4 2 2 2 4 3 4" xfId="30633" xr:uid="{00000000-0005-0000-0000-0000A5770000}"/>
    <cellStyle name="Output 4 2 2 2 4 3 5" xfId="30634" xr:uid="{00000000-0005-0000-0000-0000A6770000}"/>
    <cellStyle name="Output 4 2 2 2 4 3 6" xfId="30635" xr:uid="{00000000-0005-0000-0000-0000A7770000}"/>
    <cellStyle name="Output 4 2 2 2 4 4" xfId="30636" xr:uid="{00000000-0005-0000-0000-0000A8770000}"/>
    <cellStyle name="Output 4 2 2 2 4 4 2" xfId="30637" xr:uid="{00000000-0005-0000-0000-0000A9770000}"/>
    <cellStyle name="Output 4 2 2 2 4 4 2 2" xfId="30638" xr:uid="{00000000-0005-0000-0000-0000AA770000}"/>
    <cellStyle name="Output 4 2 2 2 4 4 2 3" xfId="30639" xr:uid="{00000000-0005-0000-0000-0000AB770000}"/>
    <cellStyle name="Output 4 2 2 2 4 4 2 4" xfId="30640" xr:uid="{00000000-0005-0000-0000-0000AC770000}"/>
    <cellStyle name="Output 4 2 2 2 4 4 3" xfId="30641" xr:uid="{00000000-0005-0000-0000-0000AD770000}"/>
    <cellStyle name="Output 4 2 2 2 4 4 4" xfId="30642" xr:uid="{00000000-0005-0000-0000-0000AE770000}"/>
    <cellStyle name="Output 4 2 2 2 4 4 5" xfId="30643" xr:uid="{00000000-0005-0000-0000-0000AF770000}"/>
    <cellStyle name="Output 4 2 2 2 4 4 6" xfId="30644" xr:uid="{00000000-0005-0000-0000-0000B0770000}"/>
    <cellStyle name="Output 4 2 2 2 4 5" xfId="30645" xr:uid="{00000000-0005-0000-0000-0000B1770000}"/>
    <cellStyle name="Output 4 2 2 2 4 5 2" xfId="30646" xr:uid="{00000000-0005-0000-0000-0000B2770000}"/>
    <cellStyle name="Output 4 2 2 2 4 5 3" xfId="30647" xr:uid="{00000000-0005-0000-0000-0000B3770000}"/>
    <cellStyle name="Output 4 2 2 2 4 5 4" xfId="30648" xr:uid="{00000000-0005-0000-0000-0000B4770000}"/>
    <cellStyle name="Output 4 2 2 2 4 6" xfId="30649" xr:uid="{00000000-0005-0000-0000-0000B5770000}"/>
    <cellStyle name="Output 4 2 2 2 4 6 2" xfId="30650" xr:uid="{00000000-0005-0000-0000-0000B6770000}"/>
    <cellStyle name="Output 4 2 2 2 4 6 3" xfId="30651" xr:uid="{00000000-0005-0000-0000-0000B7770000}"/>
    <cellStyle name="Output 4 2 2 2 4 6 4" xfId="30652" xr:uid="{00000000-0005-0000-0000-0000B8770000}"/>
    <cellStyle name="Output 4 2 2 2 4 7" xfId="30653" xr:uid="{00000000-0005-0000-0000-0000B9770000}"/>
    <cellStyle name="Output 4 2 2 2 4 8" xfId="30654" xr:uid="{00000000-0005-0000-0000-0000BA770000}"/>
    <cellStyle name="Output 4 2 2 2 4 9" xfId="30655" xr:uid="{00000000-0005-0000-0000-0000BB770000}"/>
    <cellStyle name="Output 4 2 2 2 5" xfId="30656" xr:uid="{00000000-0005-0000-0000-0000BC770000}"/>
    <cellStyle name="Output 4 2 2 2 5 2" xfId="30657" xr:uid="{00000000-0005-0000-0000-0000BD770000}"/>
    <cellStyle name="Output 4 2 2 2 5 2 2" xfId="30658" xr:uid="{00000000-0005-0000-0000-0000BE770000}"/>
    <cellStyle name="Output 4 2 2 2 5 2 2 2" xfId="30659" xr:uid="{00000000-0005-0000-0000-0000BF770000}"/>
    <cellStyle name="Output 4 2 2 2 5 2 2 3" xfId="30660" xr:uid="{00000000-0005-0000-0000-0000C0770000}"/>
    <cellStyle name="Output 4 2 2 2 5 2 2 4" xfId="30661" xr:uid="{00000000-0005-0000-0000-0000C1770000}"/>
    <cellStyle name="Output 4 2 2 2 5 2 3" xfId="30662" xr:uid="{00000000-0005-0000-0000-0000C2770000}"/>
    <cellStyle name="Output 4 2 2 2 5 2 4" xfId="30663" xr:uid="{00000000-0005-0000-0000-0000C3770000}"/>
    <cellStyle name="Output 4 2 2 2 5 2 5" xfId="30664" xr:uid="{00000000-0005-0000-0000-0000C4770000}"/>
    <cellStyle name="Output 4 2 2 2 5 2 6" xfId="30665" xr:uid="{00000000-0005-0000-0000-0000C5770000}"/>
    <cellStyle name="Output 4 2 2 2 5 3" xfId="30666" xr:uid="{00000000-0005-0000-0000-0000C6770000}"/>
    <cellStyle name="Output 4 2 2 2 5 3 2" xfId="30667" xr:uid="{00000000-0005-0000-0000-0000C7770000}"/>
    <cellStyle name="Output 4 2 2 2 5 3 2 2" xfId="30668" xr:uid="{00000000-0005-0000-0000-0000C8770000}"/>
    <cellStyle name="Output 4 2 2 2 5 3 2 3" xfId="30669" xr:uid="{00000000-0005-0000-0000-0000C9770000}"/>
    <cellStyle name="Output 4 2 2 2 5 3 2 4" xfId="30670" xr:uid="{00000000-0005-0000-0000-0000CA770000}"/>
    <cellStyle name="Output 4 2 2 2 5 3 3" xfId="30671" xr:uid="{00000000-0005-0000-0000-0000CB770000}"/>
    <cellStyle name="Output 4 2 2 2 5 3 4" xfId="30672" xr:uid="{00000000-0005-0000-0000-0000CC770000}"/>
    <cellStyle name="Output 4 2 2 2 5 3 5" xfId="30673" xr:uid="{00000000-0005-0000-0000-0000CD770000}"/>
    <cellStyle name="Output 4 2 2 2 5 3 6" xfId="30674" xr:uid="{00000000-0005-0000-0000-0000CE770000}"/>
    <cellStyle name="Output 4 2 2 2 5 4" xfId="30675" xr:uid="{00000000-0005-0000-0000-0000CF770000}"/>
    <cellStyle name="Output 4 2 2 2 5 4 2" xfId="30676" xr:uid="{00000000-0005-0000-0000-0000D0770000}"/>
    <cellStyle name="Output 4 2 2 2 5 4 3" xfId="30677" xr:uid="{00000000-0005-0000-0000-0000D1770000}"/>
    <cellStyle name="Output 4 2 2 2 5 4 4" xfId="30678" xr:uid="{00000000-0005-0000-0000-0000D2770000}"/>
    <cellStyle name="Output 4 2 2 2 5 5" xfId="30679" xr:uid="{00000000-0005-0000-0000-0000D3770000}"/>
    <cellStyle name="Output 4 2 2 2 5 5 2" xfId="30680" xr:uid="{00000000-0005-0000-0000-0000D4770000}"/>
    <cellStyle name="Output 4 2 2 2 5 5 3" xfId="30681" xr:uid="{00000000-0005-0000-0000-0000D5770000}"/>
    <cellStyle name="Output 4 2 2 2 5 5 4" xfId="30682" xr:uid="{00000000-0005-0000-0000-0000D6770000}"/>
    <cellStyle name="Output 4 2 2 2 5 6" xfId="30683" xr:uid="{00000000-0005-0000-0000-0000D7770000}"/>
    <cellStyle name="Output 4 2 2 2 5 7" xfId="30684" xr:uid="{00000000-0005-0000-0000-0000D8770000}"/>
    <cellStyle name="Output 4 2 2 2 5 8" xfId="30685" xr:uid="{00000000-0005-0000-0000-0000D9770000}"/>
    <cellStyle name="Output 4 2 2 2 5 9" xfId="30686" xr:uid="{00000000-0005-0000-0000-0000DA770000}"/>
    <cellStyle name="Output 4 2 2 2 6" xfId="30687" xr:uid="{00000000-0005-0000-0000-0000DB770000}"/>
    <cellStyle name="Output 4 2 2 2 6 2" xfId="30688" xr:uid="{00000000-0005-0000-0000-0000DC770000}"/>
    <cellStyle name="Output 4 2 2 2 6 2 2" xfId="30689" xr:uid="{00000000-0005-0000-0000-0000DD770000}"/>
    <cellStyle name="Output 4 2 2 2 6 2 2 2" xfId="30690" xr:uid="{00000000-0005-0000-0000-0000DE770000}"/>
    <cellStyle name="Output 4 2 2 2 6 2 2 3" xfId="30691" xr:uid="{00000000-0005-0000-0000-0000DF770000}"/>
    <cellStyle name="Output 4 2 2 2 6 2 2 4" xfId="30692" xr:uid="{00000000-0005-0000-0000-0000E0770000}"/>
    <cellStyle name="Output 4 2 2 2 6 2 3" xfId="30693" xr:uid="{00000000-0005-0000-0000-0000E1770000}"/>
    <cellStyle name="Output 4 2 2 2 6 2 4" xfId="30694" xr:uid="{00000000-0005-0000-0000-0000E2770000}"/>
    <cellStyle name="Output 4 2 2 2 6 2 5" xfId="30695" xr:uid="{00000000-0005-0000-0000-0000E3770000}"/>
    <cellStyle name="Output 4 2 2 2 6 2 6" xfId="30696" xr:uid="{00000000-0005-0000-0000-0000E4770000}"/>
    <cellStyle name="Output 4 2 2 2 6 3" xfId="30697" xr:uid="{00000000-0005-0000-0000-0000E5770000}"/>
    <cellStyle name="Output 4 2 2 2 6 3 2" xfId="30698" xr:uid="{00000000-0005-0000-0000-0000E6770000}"/>
    <cellStyle name="Output 4 2 2 2 6 3 2 2" xfId="30699" xr:uid="{00000000-0005-0000-0000-0000E7770000}"/>
    <cellStyle name="Output 4 2 2 2 6 3 2 3" xfId="30700" xr:uid="{00000000-0005-0000-0000-0000E8770000}"/>
    <cellStyle name="Output 4 2 2 2 6 3 2 4" xfId="30701" xr:uid="{00000000-0005-0000-0000-0000E9770000}"/>
    <cellStyle name="Output 4 2 2 2 6 3 3" xfId="30702" xr:uid="{00000000-0005-0000-0000-0000EA770000}"/>
    <cellStyle name="Output 4 2 2 2 6 3 4" xfId="30703" xr:uid="{00000000-0005-0000-0000-0000EB770000}"/>
    <cellStyle name="Output 4 2 2 2 6 3 5" xfId="30704" xr:uid="{00000000-0005-0000-0000-0000EC770000}"/>
    <cellStyle name="Output 4 2 2 2 6 3 6" xfId="30705" xr:uid="{00000000-0005-0000-0000-0000ED770000}"/>
    <cellStyle name="Output 4 2 2 2 6 4" xfId="30706" xr:uid="{00000000-0005-0000-0000-0000EE770000}"/>
    <cellStyle name="Output 4 2 2 2 6 4 2" xfId="30707" xr:uid="{00000000-0005-0000-0000-0000EF770000}"/>
    <cellStyle name="Output 4 2 2 2 6 4 2 2" xfId="30708" xr:uid="{00000000-0005-0000-0000-0000F0770000}"/>
    <cellStyle name="Output 4 2 2 2 6 4 2 3" xfId="30709" xr:uid="{00000000-0005-0000-0000-0000F1770000}"/>
    <cellStyle name="Output 4 2 2 2 6 4 2 4" xfId="30710" xr:uid="{00000000-0005-0000-0000-0000F2770000}"/>
    <cellStyle name="Output 4 2 2 2 6 4 3" xfId="30711" xr:uid="{00000000-0005-0000-0000-0000F3770000}"/>
    <cellStyle name="Output 4 2 2 2 6 4 4" xfId="30712" xr:uid="{00000000-0005-0000-0000-0000F4770000}"/>
    <cellStyle name="Output 4 2 2 2 6 4 5" xfId="30713" xr:uid="{00000000-0005-0000-0000-0000F5770000}"/>
    <cellStyle name="Output 4 2 2 2 6 4 6" xfId="30714" xr:uid="{00000000-0005-0000-0000-0000F6770000}"/>
    <cellStyle name="Output 4 2 2 2 6 5" xfId="30715" xr:uid="{00000000-0005-0000-0000-0000F7770000}"/>
    <cellStyle name="Output 4 2 2 2 6 5 2" xfId="30716" xr:uid="{00000000-0005-0000-0000-0000F8770000}"/>
    <cellStyle name="Output 4 2 2 2 6 5 3" xfId="30717" xr:uid="{00000000-0005-0000-0000-0000F9770000}"/>
    <cellStyle name="Output 4 2 2 2 6 5 4" xfId="30718" xr:uid="{00000000-0005-0000-0000-0000FA770000}"/>
    <cellStyle name="Output 4 2 2 2 6 6" xfId="30719" xr:uid="{00000000-0005-0000-0000-0000FB770000}"/>
    <cellStyle name="Output 4 2 2 2 6 6 2" xfId="30720" xr:uid="{00000000-0005-0000-0000-0000FC770000}"/>
    <cellStyle name="Output 4 2 2 2 6 6 3" xfId="30721" xr:uid="{00000000-0005-0000-0000-0000FD770000}"/>
    <cellStyle name="Output 4 2 2 2 6 6 4" xfId="30722" xr:uid="{00000000-0005-0000-0000-0000FE770000}"/>
    <cellStyle name="Output 4 2 2 2 6 7" xfId="30723" xr:uid="{00000000-0005-0000-0000-0000FF770000}"/>
    <cellStyle name="Output 4 2 2 2 6 8" xfId="30724" xr:uid="{00000000-0005-0000-0000-000000780000}"/>
    <cellStyle name="Output 4 2 2 2 6 9" xfId="30725" xr:uid="{00000000-0005-0000-0000-000001780000}"/>
    <cellStyle name="Output 4 2 2 2 7" xfId="30726" xr:uid="{00000000-0005-0000-0000-000002780000}"/>
    <cellStyle name="Output 4 2 2 2 7 2" xfId="30727" xr:uid="{00000000-0005-0000-0000-000003780000}"/>
    <cellStyle name="Output 4 2 2 2 7 2 2" xfId="30728" xr:uid="{00000000-0005-0000-0000-000004780000}"/>
    <cellStyle name="Output 4 2 2 2 7 2 2 2" xfId="30729" xr:uid="{00000000-0005-0000-0000-000005780000}"/>
    <cellStyle name="Output 4 2 2 2 7 2 2 3" xfId="30730" xr:uid="{00000000-0005-0000-0000-000006780000}"/>
    <cellStyle name="Output 4 2 2 2 7 2 2 4" xfId="30731" xr:uid="{00000000-0005-0000-0000-000007780000}"/>
    <cellStyle name="Output 4 2 2 2 7 2 3" xfId="30732" xr:uid="{00000000-0005-0000-0000-000008780000}"/>
    <cellStyle name="Output 4 2 2 2 7 2 4" xfId="30733" xr:uid="{00000000-0005-0000-0000-000009780000}"/>
    <cellStyle name="Output 4 2 2 2 7 2 5" xfId="30734" xr:uid="{00000000-0005-0000-0000-00000A780000}"/>
    <cellStyle name="Output 4 2 2 2 7 2 6" xfId="30735" xr:uid="{00000000-0005-0000-0000-00000B780000}"/>
    <cellStyle name="Output 4 2 2 2 7 3" xfId="30736" xr:uid="{00000000-0005-0000-0000-00000C780000}"/>
    <cellStyle name="Output 4 2 2 2 7 3 2" xfId="30737" xr:uid="{00000000-0005-0000-0000-00000D780000}"/>
    <cellStyle name="Output 4 2 2 2 7 3 3" xfId="30738" xr:uid="{00000000-0005-0000-0000-00000E780000}"/>
    <cellStyle name="Output 4 2 2 2 7 3 4" xfId="30739" xr:uid="{00000000-0005-0000-0000-00000F780000}"/>
    <cellStyle name="Output 4 2 2 2 7 4" xfId="30740" xr:uid="{00000000-0005-0000-0000-000010780000}"/>
    <cellStyle name="Output 4 2 2 2 7 5" xfId="30741" xr:uid="{00000000-0005-0000-0000-000011780000}"/>
    <cellStyle name="Output 4 2 2 2 7 6" xfId="30742" xr:uid="{00000000-0005-0000-0000-000012780000}"/>
    <cellStyle name="Output 4 2 2 2 7 7" xfId="30743" xr:uid="{00000000-0005-0000-0000-000013780000}"/>
    <cellStyle name="Output 4 2 2 2 8" xfId="30744" xr:uid="{00000000-0005-0000-0000-000014780000}"/>
    <cellStyle name="Output 4 2 2 2 8 2" xfId="30745" xr:uid="{00000000-0005-0000-0000-000015780000}"/>
    <cellStyle name="Output 4 2 2 2 8 2 2" xfId="30746" xr:uid="{00000000-0005-0000-0000-000016780000}"/>
    <cellStyle name="Output 4 2 2 2 8 2 3" xfId="30747" xr:uid="{00000000-0005-0000-0000-000017780000}"/>
    <cellStyle name="Output 4 2 2 2 8 2 4" xfId="30748" xr:uid="{00000000-0005-0000-0000-000018780000}"/>
    <cellStyle name="Output 4 2 2 2 8 3" xfId="30749" xr:uid="{00000000-0005-0000-0000-000019780000}"/>
    <cellStyle name="Output 4 2 2 2 8 4" xfId="30750" xr:uid="{00000000-0005-0000-0000-00001A780000}"/>
    <cellStyle name="Output 4 2 2 2 8 5" xfId="30751" xr:uid="{00000000-0005-0000-0000-00001B780000}"/>
    <cellStyle name="Output 4 2 2 2 8 6" xfId="30752" xr:uid="{00000000-0005-0000-0000-00001C780000}"/>
    <cellStyle name="Output 4 2 2 2 9" xfId="30753" xr:uid="{00000000-0005-0000-0000-00001D780000}"/>
    <cellStyle name="Output 4 2 2 2 9 2" xfId="30754" xr:uid="{00000000-0005-0000-0000-00001E780000}"/>
    <cellStyle name="Output 4 2 2 2 9 2 2" xfId="30755" xr:uid="{00000000-0005-0000-0000-00001F780000}"/>
    <cellStyle name="Output 4 2 2 2 9 2 3" xfId="30756" xr:uid="{00000000-0005-0000-0000-000020780000}"/>
    <cellStyle name="Output 4 2 2 2 9 2 4" xfId="30757" xr:uid="{00000000-0005-0000-0000-000021780000}"/>
    <cellStyle name="Output 4 2 2 2 9 3" xfId="30758" xr:uid="{00000000-0005-0000-0000-000022780000}"/>
    <cellStyle name="Output 4 2 2 2 9 4" xfId="30759" xr:uid="{00000000-0005-0000-0000-000023780000}"/>
    <cellStyle name="Output 4 2 2 2 9 5" xfId="30760" xr:uid="{00000000-0005-0000-0000-000024780000}"/>
    <cellStyle name="Output 4 2 2 2 9 6" xfId="30761" xr:uid="{00000000-0005-0000-0000-000025780000}"/>
    <cellStyle name="Output 4 2 2 3" xfId="30762" xr:uid="{00000000-0005-0000-0000-000026780000}"/>
    <cellStyle name="Output 4 2 2 3 2" xfId="30763" xr:uid="{00000000-0005-0000-0000-000027780000}"/>
    <cellStyle name="Output 4 2 2 3 2 2" xfId="30764" xr:uid="{00000000-0005-0000-0000-000028780000}"/>
    <cellStyle name="Output 4 2 2 3 2 3" xfId="30765" xr:uid="{00000000-0005-0000-0000-000029780000}"/>
    <cellStyle name="Output 4 2 2 3 2 4" xfId="30766" xr:uid="{00000000-0005-0000-0000-00002A780000}"/>
    <cellStyle name="Output 4 2 2 3 3" xfId="30767" xr:uid="{00000000-0005-0000-0000-00002B780000}"/>
    <cellStyle name="Output 4 2 2 3 4" xfId="30768" xr:uid="{00000000-0005-0000-0000-00002C780000}"/>
    <cellStyle name="Output 4 2 2 3 5" xfId="30769" xr:uid="{00000000-0005-0000-0000-00002D780000}"/>
    <cellStyle name="Output 4 2 2 3 6" xfId="30770" xr:uid="{00000000-0005-0000-0000-00002E780000}"/>
    <cellStyle name="Output 4 2 2 4" xfId="30771" xr:uid="{00000000-0005-0000-0000-00002F780000}"/>
    <cellStyle name="Output 4 2 2 4 2" xfId="30772" xr:uid="{00000000-0005-0000-0000-000030780000}"/>
    <cellStyle name="Output 4 2 2 4 3" xfId="30773" xr:uid="{00000000-0005-0000-0000-000031780000}"/>
    <cellStyle name="Output 4 2 2 4 4" xfId="30774" xr:uid="{00000000-0005-0000-0000-000032780000}"/>
    <cellStyle name="Output 4 2 2 5" xfId="30775" xr:uid="{00000000-0005-0000-0000-000033780000}"/>
    <cellStyle name="Output 4 2 2 6" xfId="30776" xr:uid="{00000000-0005-0000-0000-000034780000}"/>
    <cellStyle name="Output 4 2 3" xfId="30777" xr:uid="{00000000-0005-0000-0000-000035780000}"/>
    <cellStyle name="Output 4 2 3 10" xfId="30778" xr:uid="{00000000-0005-0000-0000-000036780000}"/>
    <cellStyle name="Output 4 2 3 10 2" xfId="30779" xr:uid="{00000000-0005-0000-0000-000037780000}"/>
    <cellStyle name="Output 4 2 3 10 3" xfId="30780" xr:uid="{00000000-0005-0000-0000-000038780000}"/>
    <cellStyle name="Output 4 2 3 10 4" xfId="30781" xr:uid="{00000000-0005-0000-0000-000039780000}"/>
    <cellStyle name="Output 4 2 3 11" xfId="30782" xr:uid="{00000000-0005-0000-0000-00003A780000}"/>
    <cellStyle name="Output 4 2 3 11 2" xfId="30783" xr:uid="{00000000-0005-0000-0000-00003B780000}"/>
    <cellStyle name="Output 4 2 3 11 3" xfId="30784" xr:uid="{00000000-0005-0000-0000-00003C780000}"/>
    <cellStyle name="Output 4 2 3 11 4" xfId="30785" xr:uid="{00000000-0005-0000-0000-00003D780000}"/>
    <cellStyle name="Output 4 2 3 12" xfId="30786" xr:uid="{00000000-0005-0000-0000-00003E780000}"/>
    <cellStyle name="Output 4 2 3 13" xfId="30787" xr:uid="{00000000-0005-0000-0000-00003F780000}"/>
    <cellStyle name="Output 4 2 3 14" xfId="30788" xr:uid="{00000000-0005-0000-0000-000040780000}"/>
    <cellStyle name="Output 4 2 3 2" xfId="30789" xr:uid="{00000000-0005-0000-0000-000041780000}"/>
    <cellStyle name="Output 4 2 3 2 2" xfId="30790" xr:uid="{00000000-0005-0000-0000-000042780000}"/>
    <cellStyle name="Output 4 2 3 2 2 2" xfId="30791" xr:uid="{00000000-0005-0000-0000-000043780000}"/>
    <cellStyle name="Output 4 2 3 2 2 2 2" xfId="30792" xr:uid="{00000000-0005-0000-0000-000044780000}"/>
    <cellStyle name="Output 4 2 3 2 2 2 2 2" xfId="30793" xr:uid="{00000000-0005-0000-0000-000045780000}"/>
    <cellStyle name="Output 4 2 3 2 2 2 2 3" xfId="30794" xr:uid="{00000000-0005-0000-0000-000046780000}"/>
    <cellStyle name="Output 4 2 3 2 2 2 2 4" xfId="30795" xr:uid="{00000000-0005-0000-0000-000047780000}"/>
    <cellStyle name="Output 4 2 3 2 2 2 3" xfId="30796" xr:uid="{00000000-0005-0000-0000-000048780000}"/>
    <cellStyle name="Output 4 2 3 2 2 2 4" xfId="30797" xr:uid="{00000000-0005-0000-0000-000049780000}"/>
    <cellStyle name="Output 4 2 3 2 2 2 5" xfId="30798" xr:uid="{00000000-0005-0000-0000-00004A780000}"/>
    <cellStyle name="Output 4 2 3 2 2 2 6" xfId="30799" xr:uid="{00000000-0005-0000-0000-00004B780000}"/>
    <cellStyle name="Output 4 2 3 2 2 3" xfId="30800" xr:uid="{00000000-0005-0000-0000-00004C780000}"/>
    <cellStyle name="Output 4 2 3 2 2 3 2" xfId="30801" xr:uid="{00000000-0005-0000-0000-00004D780000}"/>
    <cellStyle name="Output 4 2 3 2 2 3 3" xfId="30802" xr:uid="{00000000-0005-0000-0000-00004E780000}"/>
    <cellStyle name="Output 4 2 3 2 2 3 4" xfId="30803" xr:uid="{00000000-0005-0000-0000-00004F780000}"/>
    <cellStyle name="Output 4 2 3 2 2 4" xfId="30804" xr:uid="{00000000-0005-0000-0000-000050780000}"/>
    <cellStyle name="Output 4 2 3 2 2 5" xfId="30805" xr:uid="{00000000-0005-0000-0000-000051780000}"/>
    <cellStyle name="Output 4 2 3 2 2 6" xfId="30806" xr:uid="{00000000-0005-0000-0000-000052780000}"/>
    <cellStyle name="Output 4 2 3 2 2 7" xfId="30807" xr:uid="{00000000-0005-0000-0000-000053780000}"/>
    <cellStyle name="Output 4 2 3 2 3" xfId="30808" xr:uid="{00000000-0005-0000-0000-000054780000}"/>
    <cellStyle name="Output 4 2 3 2 3 2" xfId="30809" xr:uid="{00000000-0005-0000-0000-000055780000}"/>
    <cellStyle name="Output 4 2 3 2 3 2 2" xfId="30810" xr:uid="{00000000-0005-0000-0000-000056780000}"/>
    <cellStyle name="Output 4 2 3 2 3 2 3" xfId="30811" xr:uid="{00000000-0005-0000-0000-000057780000}"/>
    <cellStyle name="Output 4 2 3 2 3 2 4" xfId="30812" xr:uid="{00000000-0005-0000-0000-000058780000}"/>
    <cellStyle name="Output 4 2 3 2 3 3" xfId="30813" xr:uid="{00000000-0005-0000-0000-000059780000}"/>
    <cellStyle name="Output 4 2 3 2 3 4" xfId="30814" xr:uid="{00000000-0005-0000-0000-00005A780000}"/>
    <cellStyle name="Output 4 2 3 2 3 5" xfId="30815" xr:uid="{00000000-0005-0000-0000-00005B780000}"/>
    <cellStyle name="Output 4 2 3 2 3 6" xfId="30816" xr:uid="{00000000-0005-0000-0000-00005C780000}"/>
    <cellStyle name="Output 4 2 3 2 4" xfId="30817" xr:uid="{00000000-0005-0000-0000-00005D780000}"/>
    <cellStyle name="Output 4 2 3 2 4 2" xfId="30818" xr:uid="{00000000-0005-0000-0000-00005E780000}"/>
    <cellStyle name="Output 4 2 3 2 4 2 2" xfId="30819" xr:uid="{00000000-0005-0000-0000-00005F780000}"/>
    <cellStyle name="Output 4 2 3 2 4 2 3" xfId="30820" xr:uid="{00000000-0005-0000-0000-000060780000}"/>
    <cellStyle name="Output 4 2 3 2 4 2 4" xfId="30821" xr:uid="{00000000-0005-0000-0000-000061780000}"/>
    <cellStyle name="Output 4 2 3 2 4 3" xfId="30822" xr:uid="{00000000-0005-0000-0000-000062780000}"/>
    <cellStyle name="Output 4 2 3 2 4 4" xfId="30823" xr:uid="{00000000-0005-0000-0000-000063780000}"/>
    <cellStyle name="Output 4 2 3 2 4 5" xfId="30824" xr:uid="{00000000-0005-0000-0000-000064780000}"/>
    <cellStyle name="Output 4 2 3 2 4 6" xfId="30825" xr:uid="{00000000-0005-0000-0000-000065780000}"/>
    <cellStyle name="Output 4 2 3 2 5" xfId="30826" xr:uid="{00000000-0005-0000-0000-000066780000}"/>
    <cellStyle name="Output 4 2 3 2 5 2" xfId="30827" xr:uid="{00000000-0005-0000-0000-000067780000}"/>
    <cellStyle name="Output 4 2 3 2 5 3" xfId="30828" xr:uid="{00000000-0005-0000-0000-000068780000}"/>
    <cellStyle name="Output 4 2 3 2 5 4" xfId="30829" xr:uid="{00000000-0005-0000-0000-000069780000}"/>
    <cellStyle name="Output 4 2 3 2 6" xfId="30830" xr:uid="{00000000-0005-0000-0000-00006A780000}"/>
    <cellStyle name="Output 4 2 3 2 6 2" xfId="30831" xr:uid="{00000000-0005-0000-0000-00006B780000}"/>
    <cellStyle name="Output 4 2 3 2 6 3" xfId="30832" xr:uid="{00000000-0005-0000-0000-00006C780000}"/>
    <cellStyle name="Output 4 2 3 2 6 4" xfId="30833" xr:uid="{00000000-0005-0000-0000-00006D780000}"/>
    <cellStyle name="Output 4 2 3 2 7" xfId="30834" xr:uid="{00000000-0005-0000-0000-00006E780000}"/>
    <cellStyle name="Output 4 2 3 2 8" xfId="30835" xr:uid="{00000000-0005-0000-0000-00006F780000}"/>
    <cellStyle name="Output 4 2 3 2 9" xfId="30836" xr:uid="{00000000-0005-0000-0000-000070780000}"/>
    <cellStyle name="Output 4 2 3 3" xfId="30837" xr:uid="{00000000-0005-0000-0000-000071780000}"/>
    <cellStyle name="Output 4 2 3 3 2" xfId="30838" xr:uid="{00000000-0005-0000-0000-000072780000}"/>
    <cellStyle name="Output 4 2 3 3 2 2" xfId="30839" xr:uid="{00000000-0005-0000-0000-000073780000}"/>
    <cellStyle name="Output 4 2 3 3 2 2 2" xfId="30840" xr:uid="{00000000-0005-0000-0000-000074780000}"/>
    <cellStyle name="Output 4 2 3 3 2 2 3" xfId="30841" xr:uid="{00000000-0005-0000-0000-000075780000}"/>
    <cellStyle name="Output 4 2 3 3 2 2 4" xfId="30842" xr:uid="{00000000-0005-0000-0000-000076780000}"/>
    <cellStyle name="Output 4 2 3 3 2 3" xfId="30843" xr:uid="{00000000-0005-0000-0000-000077780000}"/>
    <cellStyle name="Output 4 2 3 3 2 4" xfId="30844" xr:uid="{00000000-0005-0000-0000-000078780000}"/>
    <cellStyle name="Output 4 2 3 3 2 5" xfId="30845" xr:uid="{00000000-0005-0000-0000-000079780000}"/>
    <cellStyle name="Output 4 2 3 3 2 6" xfId="30846" xr:uid="{00000000-0005-0000-0000-00007A780000}"/>
    <cellStyle name="Output 4 2 3 3 3" xfId="30847" xr:uid="{00000000-0005-0000-0000-00007B780000}"/>
    <cellStyle name="Output 4 2 3 3 3 2" xfId="30848" xr:uid="{00000000-0005-0000-0000-00007C780000}"/>
    <cellStyle name="Output 4 2 3 3 3 2 2" xfId="30849" xr:uid="{00000000-0005-0000-0000-00007D780000}"/>
    <cellStyle name="Output 4 2 3 3 3 2 3" xfId="30850" xr:uid="{00000000-0005-0000-0000-00007E780000}"/>
    <cellStyle name="Output 4 2 3 3 3 2 4" xfId="30851" xr:uid="{00000000-0005-0000-0000-00007F780000}"/>
    <cellStyle name="Output 4 2 3 3 3 3" xfId="30852" xr:uid="{00000000-0005-0000-0000-000080780000}"/>
    <cellStyle name="Output 4 2 3 3 3 4" xfId="30853" xr:uid="{00000000-0005-0000-0000-000081780000}"/>
    <cellStyle name="Output 4 2 3 3 3 5" xfId="30854" xr:uid="{00000000-0005-0000-0000-000082780000}"/>
    <cellStyle name="Output 4 2 3 3 3 6" xfId="30855" xr:uid="{00000000-0005-0000-0000-000083780000}"/>
    <cellStyle name="Output 4 2 3 3 4" xfId="30856" xr:uid="{00000000-0005-0000-0000-000084780000}"/>
    <cellStyle name="Output 4 2 3 3 4 2" xfId="30857" xr:uid="{00000000-0005-0000-0000-000085780000}"/>
    <cellStyle name="Output 4 2 3 3 4 2 2" xfId="30858" xr:uid="{00000000-0005-0000-0000-000086780000}"/>
    <cellStyle name="Output 4 2 3 3 4 2 3" xfId="30859" xr:uid="{00000000-0005-0000-0000-000087780000}"/>
    <cellStyle name="Output 4 2 3 3 4 2 4" xfId="30860" xr:uid="{00000000-0005-0000-0000-000088780000}"/>
    <cellStyle name="Output 4 2 3 3 4 3" xfId="30861" xr:uid="{00000000-0005-0000-0000-000089780000}"/>
    <cellStyle name="Output 4 2 3 3 4 4" xfId="30862" xr:uid="{00000000-0005-0000-0000-00008A780000}"/>
    <cellStyle name="Output 4 2 3 3 4 5" xfId="30863" xr:uid="{00000000-0005-0000-0000-00008B780000}"/>
    <cellStyle name="Output 4 2 3 3 4 6" xfId="30864" xr:uid="{00000000-0005-0000-0000-00008C780000}"/>
    <cellStyle name="Output 4 2 3 3 5" xfId="30865" xr:uid="{00000000-0005-0000-0000-00008D780000}"/>
    <cellStyle name="Output 4 2 3 3 5 2" xfId="30866" xr:uid="{00000000-0005-0000-0000-00008E780000}"/>
    <cellStyle name="Output 4 2 3 3 5 3" xfId="30867" xr:uid="{00000000-0005-0000-0000-00008F780000}"/>
    <cellStyle name="Output 4 2 3 3 5 4" xfId="30868" xr:uid="{00000000-0005-0000-0000-000090780000}"/>
    <cellStyle name="Output 4 2 3 3 6" xfId="30869" xr:uid="{00000000-0005-0000-0000-000091780000}"/>
    <cellStyle name="Output 4 2 3 3 6 2" xfId="30870" xr:uid="{00000000-0005-0000-0000-000092780000}"/>
    <cellStyle name="Output 4 2 3 3 6 3" xfId="30871" xr:uid="{00000000-0005-0000-0000-000093780000}"/>
    <cellStyle name="Output 4 2 3 3 6 4" xfId="30872" xr:uid="{00000000-0005-0000-0000-000094780000}"/>
    <cellStyle name="Output 4 2 3 3 7" xfId="30873" xr:uid="{00000000-0005-0000-0000-000095780000}"/>
    <cellStyle name="Output 4 2 3 3 8" xfId="30874" xr:uid="{00000000-0005-0000-0000-000096780000}"/>
    <cellStyle name="Output 4 2 3 3 9" xfId="30875" xr:uid="{00000000-0005-0000-0000-000097780000}"/>
    <cellStyle name="Output 4 2 3 4" xfId="30876" xr:uid="{00000000-0005-0000-0000-000098780000}"/>
    <cellStyle name="Output 4 2 3 4 2" xfId="30877" xr:uid="{00000000-0005-0000-0000-000099780000}"/>
    <cellStyle name="Output 4 2 3 4 2 2" xfId="30878" xr:uid="{00000000-0005-0000-0000-00009A780000}"/>
    <cellStyle name="Output 4 2 3 4 2 2 2" xfId="30879" xr:uid="{00000000-0005-0000-0000-00009B780000}"/>
    <cellStyle name="Output 4 2 3 4 2 2 3" xfId="30880" xr:uid="{00000000-0005-0000-0000-00009C780000}"/>
    <cellStyle name="Output 4 2 3 4 2 2 4" xfId="30881" xr:uid="{00000000-0005-0000-0000-00009D780000}"/>
    <cellStyle name="Output 4 2 3 4 2 3" xfId="30882" xr:uid="{00000000-0005-0000-0000-00009E780000}"/>
    <cellStyle name="Output 4 2 3 4 2 4" xfId="30883" xr:uid="{00000000-0005-0000-0000-00009F780000}"/>
    <cellStyle name="Output 4 2 3 4 2 5" xfId="30884" xr:uid="{00000000-0005-0000-0000-0000A0780000}"/>
    <cellStyle name="Output 4 2 3 4 2 6" xfId="30885" xr:uid="{00000000-0005-0000-0000-0000A1780000}"/>
    <cellStyle name="Output 4 2 3 4 3" xfId="30886" xr:uid="{00000000-0005-0000-0000-0000A2780000}"/>
    <cellStyle name="Output 4 2 3 4 3 2" xfId="30887" xr:uid="{00000000-0005-0000-0000-0000A3780000}"/>
    <cellStyle name="Output 4 2 3 4 3 2 2" xfId="30888" xr:uid="{00000000-0005-0000-0000-0000A4780000}"/>
    <cellStyle name="Output 4 2 3 4 3 2 3" xfId="30889" xr:uid="{00000000-0005-0000-0000-0000A5780000}"/>
    <cellStyle name="Output 4 2 3 4 3 2 4" xfId="30890" xr:uid="{00000000-0005-0000-0000-0000A6780000}"/>
    <cellStyle name="Output 4 2 3 4 3 3" xfId="30891" xr:uid="{00000000-0005-0000-0000-0000A7780000}"/>
    <cellStyle name="Output 4 2 3 4 3 4" xfId="30892" xr:uid="{00000000-0005-0000-0000-0000A8780000}"/>
    <cellStyle name="Output 4 2 3 4 3 5" xfId="30893" xr:uid="{00000000-0005-0000-0000-0000A9780000}"/>
    <cellStyle name="Output 4 2 3 4 3 6" xfId="30894" xr:uid="{00000000-0005-0000-0000-0000AA780000}"/>
    <cellStyle name="Output 4 2 3 4 4" xfId="30895" xr:uid="{00000000-0005-0000-0000-0000AB780000}"/>
    <cellStyle name="Output 4 2 3 4 4 2" xfId="30896" xr:uid="{00000000-0005-0000-0000-0000AC780000}"/>
    <cellStyle name="Output 4 2 3 4 4 2 2" xfId="30897" xr:uid="{00000000-0005-0000-0000-0000AD780000}"/>
    <cellStyle name="Output 4 2 3 4 4 2 3" xfId="30898" xr:uid="{00000000-0005-0000-0000-0000AE780000}"/>
    <cellStyle name="Output 4 2 3 4 4 2 4" xfId="30899" xr:uid="{00000000-0005-0000-0000-0000AF780000}"/>
    <cellStyle name="Output 4 2 3 4 4 3" xfId="30900" xr:uid="{00000000-0005-0000-0000-0000B0780000}"/>
    <cellStyle name="Output 4 2 3 4 4 4" xfId="30901" xr:uid="{00000000-0005-0000-0000-0000B1780000}"/>
    <cellStyle name="Output 4 2 3 4 4 5" xfId="30902" xr:uid="{00000000-0005-0000-0000-0000B2780000}"/>
    <cellStyle name="Output 4 2 3 4 4 6" xfId="30903" xr:uid="{00000000-0005-0000-0000-0000B3780000}"/>
    <cellStyle name="Output 4 2 3 4 5" xfId="30904" xr:uid="{00000000-0005-0000-0000-0000B4780000}"/>
    <cellStyle name="Output 4 2 3 4 5 2" xfId="30905" xr:uid="{00000000-0005-0000-0000-0000B5780000}"/>
    <cellStyle name="Output 4 2 3 4 5 3" xfId="30906" xr:uid="{00000000-0005-0000-0000-0000B6780000}"/>
    <cellStyle name="Output 4 2 3 4 5 4" xfId="30907" xr:uid="{00000000-0005-0000-0000-0000B7780000}"/>
    <cellStyle name="Output 4 2 3 4 6" xfId="30908" xr:uid="{00000000-0005-0000-0000-0000B8780000}"/>
    <cellStyle name="Output 4 2 3 4 6 2" xfId="30909" xr:uid="{00000000-0005-0000-0000-0000B9780000}"/>
    <cellStyle name="Output 4 2 3 4 6 3" xfId="30910" xr:uid="{00000000-0005-0000-0000-0000BA780000}"/>
    <cellStyle name="Output 4 2 3 4 6 4" xfId="30911" xr:uid="{00000000-0005-0000-0000-0000BB780000}"/>
    <cellStyle name="Output 4 2 3 4 7" xfId="30912" xr:uid="{00000000-0005-0000-0000-0000BC780000}"/>
    <cellStyle name="Output 4 2 3 4 8" xfId="30913" xr:uid="{00000000-0005-0000-0000-0000BD780000}"/>
    <cellStyle name="Output 4 2 3 4 9" xfId="30914" xr:uid="{00000000-0005-0000-0000-0000BE780000}"/>
    <cellStyle name="Output 4 2 3 5" xfId="30915" xr:uid="{00000000-0005-0000-0000-0000BF780000}"/>
    <cellStyle name="Output 4 2 3 5 2" xfId="30916" xr:uid="{00000000-0005-0000-0000-0000C0780000}"/>
    <cellStyle name="Output 4 2 3 5 2 2" xfId="30917" xr:uid="{00000000-0005-0000-0000-0000C1780000}"/>
    <cellStyle name="Output 4 2 3 5 2 2 2" xfId="30918" xr:uid="{00000000-0005-0000-0000-0000C2780000}"/>
    <cellStyle name="Output 4 2 3 5 2 2 3" xfId="30919" xr:uid="{00000000-0005-0000-0000-0000C3780000}"/>
    <cellStyle name="Output 4 2 3 5 2 2 4" xfId="30920" xr:uid="{00000000-0005-0000-0000-0000C4780000}"/>
    <cellStyle name="Output 4 2 3 5 2 3" xfId="30921" xr:uid="{00000000-0005-0000-0000-0000C5780000}"/>
    <cellStyle name="Output 4 2 3 5 2 4" xfId="30922" xr:uid="{00000000-0005-0000-0000-0000C6780000}"/>
    <cellStyle name="Output 4 2 3 5 2 5" xfId="30923" xr:uid="{00000000-0005-0000-0000-0000C7780000}"/>
    <cellStyle name="Output 4 2 3 5 2 6" xfId="30924" xr:uid="{00000000-0005-0000-0000-0000C8780000}"/>
    <cellStyle name="Output 4 2 3 5 3" xfId="30925" xr:uid="{00000000-0005-0000-0000-0000C9780000}"/>
    <cellStyle name="Output 4 2 3 5 3 2" xfId="30926" xr:uid="{00000000-0005-0000-0000-0000CA780000}"/>
    <cellStyle name="Output 4 2 3 5 3 2 2" xfId="30927" xr:uid="{00000000-0005-0000-0000-0000CB780000}"/>
    <cellStyle name="Output 4 2 3 5 3 2 3" xfId="30928" xr:uid="{00000000-0005-0000-0000-0000CC780000}"/>
    <cellStyle name="Output 4 2 3 5 3 2 4" xfId="30929" xr:uid="{00000000-0005-0000-0000-0000CD780000}"/>
    <cellStyle name="Output 4 2 3 5 3 3" xfId="30930" xr:uid="{00000000-0005-0000-0000-0000CE780000}"/>
    <cellStyle name="Output 4 2 3 5 3 4" xfId="30931" xr:uid="{00000000-0005-0000-0000-0000CF780000}"/>
    <cellStyle name="Output 4 2 3 5 3 5" xfId="30932" xr:uid="{00000000-0005-0000-0000-0000D0780000}"/>
    <cellStyle name="Output 4 2 3 5 3 6" xfId="30933" xr:uid="{00000000-0005-0000-0000-0000D1780000}"/>
    <cellStyle name="Output 4 2 3 5 4" xfId="30934" xr:uid="{00000000-0005-0000-0000-0000D2780000}"/>
    <cellStyle name="Output 4 2 3 5 4 2" xfId="30935" xr:uid="{00000000-0005-0000-0000-0000D3780000}"/>
    <cellStyle name="Output 4 2 3 5 4 3" xfId="30936" xr:uid="{00000000-0005-0000-0000-0000D4780000}"/>
    <cellStyle name="Output 4 2 3 5 4 4" xfId="30937" xr:uid="{00000000-0005-0000-0000-0000D5780000}"/>
    <cellStyle name="Output 4 2 3 5 5" xfId="30938" xr:uid="{00000000-0005-0000-0000-0000D6780000}"/>
    <cellStyle name="Output 4 2 3 5 5 2" xfId="30939" xr:uid="{00000000-0005-0000-0000-0000D7780000}"/>
    <cellStyle name="Output 4 2 3 5 5 3" xfId="30940" xr:uid="{00000000-0005-0000-0000-0000D8780000}"/>
    <cellStyle name="Output 4 2 3 5 5 4" xfId="30941" xr:uid="{00000000-0005-0000-0000-0000D9780000}"/>
    <cellStyle name="Output 4 2 3 5 6" xfId="30942" xr:uid="{00000000-0005-0000-0000-0000DA780000}"/>
    <cellStyle name="Output 4 2 3 5 7" xfId="30943" xr:uid="{00000000-0005-0000-0000-0000DB780000}"/>
    <cellStyle name="Output 4 2 3 5 8" xfId="30944" xr:uid="{00000000-0005-0000-0000-0000DC780000}"/>
    <cellStyle name="Output 4 2 3 5 9" xfId="30945" xr:uid="{00000000-0005-0000-0000-0000DD780000}"/>
    <cellStyle name="Output 4 2 3 6" xfId="30946" xr:uid="{00000000-0005-0000-0000-0000DE780000}"/>
    <cellStyle name="Output 4 2 3 6 2" xfId="30947" xr:uid="{00000000-0005-0000-0000-0000DF780000}"/>
    <cellStyle name="Output 4 2 3 6 2 2" xfId="30948" xr:uid="{00000000-0005-0000-0000-0000E0780000}"/>
    <cellStyle name="Output 4 2 3 6 2 2 2" xfId="30949" xr:uid="{00000000-0005-0000-0000-0000E1780000}"/>
    <cellStyle name="Output 4 2 3 6 2 2 3" xfId="30950" xr:uid="{00000000-0005-0000-0000-0000E2780000}"/>
    <cellStyle name="Output 4 2 3 6 2 2 4" xfId="30951" xr:uid="{00000000-0005-0000-0000-0000E3780000}"/>
    <cellStyle name="Output 4 2 3 6 2 3" xfId="30952" xr:uid="{00000000-0005-0000-0000-0000E4780000}"/>
    <cellStyle name="Output 4 2 3 6 2 4" xfId="30953" xr:uid="{00000000-0005-0000-0000-0000E5780000}"/>
    <cellStyle name="Output 4 2 3 6 2 5" xfId="30954" xr:uid="{00000000-0005-0000-0000-0000E6780000}"/>
    <cellStyle name="Output 4 2 3 6 2 6" xfId="30955" xr:uid="{00000000-0005-0000-0000-0000E7780000}"/>
    <cellStyle name="Output 4 2 3 6 3" xfId="30956" xr:uid="{00000000-0005-0000-0000-0000E8780000}"/>
    <cellStyle name="Output 4 2 3 6 3 2" xfId="30957" xr:uid="{00000000-0005-0000-0000-0000E9780000}"/>
    <cellStyle name="Output 4 2 3 6 3 2 2" xfId="30958" xr:uid="{00000000-0005-0000-0000-0000EA780000}"/>
    <cellStyle name="Output 4 2 3 6 3 2 3" xfId="30959" xr:uid="{00000000-0005-0000-0000-0000EB780000}"/>
    <cellStyle name="Output 4 2 3 6 3 2 4" xfId="30960" xr:uid="{00000000-0005-0000-0000-0000EC780000}"/>
    <cellStyle name="Output 4 2 3 6 3 3" xfId="30961" xr:uid="{00000000-0005-0000-0000-0000ED780000}"/>
    <cellStyle name="Output 4 2 3 6 3 4" xfId="30962" xr:uid="{00000000-0005-0000-0000-0000EE780000}"/>
    <cellStyle name="Output 4 2 3 6 3 5" xfId="30963" xr:uid="{00000000-0005-0000-0000-0000EF780000}"/>
    <cellStyle name="Output 4 2 3 6 3 6" xfId="30964" xr:uid="{00000000-0005-0000-0000-0000F0780000}"/>
    <cellStyle name="Output 4 2 3 6 4" xfId="30965" xr:uid="{00000000-0005-0000-0000-0000F1780000}"/>
    <cellStyle name="Output 4 2 3 6 4 2" xfId="30966" xr:uid="{00000000-0005-0000-0000-0000F2780000}"/>
    <cellStyle name="Output 4 2 3 6 4 2 2" xfId="30967" xr:uid="{00000000-0005-0000-0000-0000F3780000}"/>
    <cellStyle name="Output 4 2 3 6 4 2 3" xfId="30968" xr:uid="{00000000-0005-0000-0000-0000F4780000}"/>
    <cellStyle name="Output 4 2 3 6 4 2 4" xfId="30969" xr:uid="{00000000-0005-0000-0000-0000F5780000}"/>
    <cellStyle name="Output 4 2 3 6 4 3" xfId="30970" xr:uid="{00000000-0005-0000-0000-0000F6780000}"/>
    <cellStyle name="Output 4 2 3 6 4 4" xfId="30971" xr:uid="{00000000-0005-0000-0000-0000F7780000}"/>
    <cellStyle name="Output 4 2 3 6 4 5" xfId="30972" xr:uid="{00000000-0005-0000-0000-0000F8780000}"/>
    <cellStyle name="Output 4 2 3 6 4 6" xfId="30973" xr:uid="{00000000-0005-0000-0000-0000F9780000}"/>
    <cellStyle name="Output 4 2 3 6 5" xfId="30974" xr:uid="{00000000-0005-0000-0000-0000FA780000}"/>
    <cellStyle name="Output 4 2 3 6 5 2" xfId="30975" xr:uid="{00000000-0005-0000-0000-0000FB780000}"/>
    <cellStyle name="Output 4 2 3 6 5 3" xfId="30976" xr:uid="{00000000-0005-0000-0000-0000FC780000}"/>
    <cellStyle name="Output 4 2 3 6 5 4" xfId="30977" xr:uid="{00000000-0005-0000-0000-0000FD780000}"/>
    <cellStyle name="Output 4 2 3 6 6" xfId="30978" xr:uid="{00000000-0005-0000-0000-0000FE780000}"/>
    <cellStyle name="Output 4 2 3 6 6 2" xfId="30979" xr:uid="{00000000-0005-0000-0000-0000FF780000}"/>
    <cellStyle name="Output 4 2 3 6 6 3" xfId="30980" xr:uid="{00000000-0005-0000-0000-000000790000}"/>
    <cellStyle name="Output 4 2 3 6 6 4" xfId="30981" xr:uid="{00000000-0005-0000-0000-000001790000}"/>
    <cellStyle name="Output 4 2 3 6 7" xfId="30982" xr:uid="{00000000-0005-0000-0000-000002790000}"/>
    <cellStyle name="Output 4 2 3 6 8" xfId="30983" xr:uid="{00000000-0005-0000-0000-000003790000}"/>
    <cellStyle name="Output 4 2 3 6 9" xfId="30984" xr:uid="{00000000-0005-0000-0000-000004790000}"/>
    <cellStyle name="Output 4 2 3 7" xfId="30985" xr:uid="{00000000-0005-0000-0000-000005790000}"/>
    <cellStyle name="Output 4 2 3 7 2" xfId="30986" xr:uid="{00000000-0005-0000-0000-000006790000}"/>
    <cellStyle name="Output 4 2 3 7 2 2" xfId="30987" xr:uid="{00000000-0005-0000-0000-000007790000}"/>
    <cellStyle name="Output 4 2 3 7 2 2 2" xfId="30988" xr:uid="{00000000-0005-0000-0000-000008790000}"/>
    <cellStyle name="Output 4 2 3 7 2 2 3" xfId="30989" xr:uid="{00000000-0005-0000-0000-000009790000}"/>
    <cellStyle name="Output 4 2 3 7 2 2 4" xfId="30990" xr:uid="{00000000-0005-0000-0000-00000A790000}"/>
    <cellStyle name="Output 4 2 3 7 2 3" xfId="30991" xr:uid="{00000000-0005-0000-0000-00000B790000}"/>
    <cellStyle name="Output 4 2 3 7 2 4" xfId="30992" xr:uid="{00000000-0005-0000-0000-00000C790000}"/>
    <cellStyle name="Output 4 2 3 7 2 5" xfId="30993" xr:uid="{00000000-0005-0000-0000-00000D790000}"/>
    <cellStyle name="Output 4 2 3 7 2 6" xfId="30994" xr:uid="{00000000-0005-0000-0000-00000E790000}"/>
    <cellStyle name="Output 4 2 3 7 3" xfId="30995" xr:uid="{00000000-0005-0000-0000-00000F790000}"/>
    <cellStyle name="Output 4 2 3 7 3 2" xfId="30996" xr:uid="{00000000-0005-0000-0000-000010790000}"/>
    <cellStyle name="Output 4 2 3 7 3 3" xfId="30997" xr:uid="{00000000-0005-0000-0000-000011790000}"/>
    <cellStyle name="Output 4 2 3 7 3 4" xfId="30998" xr:uid="{00000000-0005-0000-0000-000012790000}"/>
    <cellStyle name="Output 4 2 3 7 4" xfId="30999" xr:uid="{00000000-0005-0000-0000-000013790000}"/>
    <cellStyle name="Output 4 2 3 7 5" xfId="31000" xr:uid="{00000000-0005-0000-0000-000014790000}"/>
    <cellStyle name="Output 4 2 3 7 6" xfId="31001" xr:uid="{00000000-0005-0000-0000-000015790000}"/>
    <cellStyle name="Output 4 2 3 7 7" xfId="31002" xr:uid="{00000000-0005-0000-0000-000016790000}"/>
    <cellStyle name="Output 4 2 3 8" xfId="31003" xr:uid="{00000000-0005-0000-0000-000017790000}"/>
    <cellStyle name="Output 4 2 3 8 2" xfId="31004" xr:uid="{00000000-0005-0000-0000-000018790000}"/>
    <cellStyle name="Output 4 2 3 8 2 2" xfId="31005" xr:uid="{00000000-0005-0000-0000-000019790000}"/>
    <cellStyle name="Output 4 2 3 8 2 3" xfId="31006" xr:uid="{00000000-0005-0000-0000-00001A790000}"/>
    <cellStyle name="Output 4 2 3 8 2 4" xfId="31007" xr:uid="{00000000-0005-0000-0000-00001B790000}"/>
    <cellStyle name="Output 4 2 3 8 3" xfId="31008" xr:uid="{00000000-0005-0000-0000-00001C790000}"/>
    <cellStyle name="Output 4 2 3 8 4" xfId="31009" xr:uid="{00000000-0005-0000-0000-00001D790000}"/>
    <cellStyle name="Output 4 2 3 8 5" xfId="31010" xr:uid="{00000000-0005-0000-0000-00001E790000}"/>
    <cellStyle name="Output 4 2 3 8 6" xfId="31011" xr:uid="{00000000-0005-0000-0000-00001F790000}"/>
    <cellStyle name="Output 4 2 3 9" xfId="31012" xr:uid="{00000000-0005-0000-0000-000020790000}"/>
    <cellStyle name="Output 4 2 3 9 2" xfId="31013" xr:uid="{00000000-0005-0000-0000-000021790000}"/>
    <cellStyle name="Output 4 2 3 9 2 2" xfId="31014" xr:uid="{00000000-0005-0000-0000-000022790000}"/>
    <cellStyle name="Output 4 2 3 9 2 3" xfId="31015" xr:uid="{00000000-0005-0000-0000-000023790000}"/>
    <cellStyle name="Output 4 2 3 9 2 4" xfId="31016" xr:uid="{00000000-0005-0000-0000-000024790000}"/>
    <cellStyle name="Output 4 2 3 9 3" xfId="31017" xr:uid="{00000000-0005-0000-0000-000025790000}"/>
    <cellStyle name="Output 4 2 3 9 4" xfId="31018" xr:uid="{00000000-0005-0000-0000-000026790000}"/>
    <cellStyle name="Output 4 2 3 9 5" xfId="31019" xr:uid="{00000000-0005-0000-0000-000027790000}"/>
    <cellStyle name="Output 4 2 3 9 6" xfId="31020" xr:uid="{00000000-0005-0000-0000-000028790000}"/>
    <cellStyle name="Output 4 2 4" xfId="31021" xr:uid="{00000000-0005-0000-0000-000029790000}"/>
    <cellStyle name="Output 4 2 4 2" xfId="31022" xr:uid="{00000000-0005-0000-0000-00002A790000}"/>
    <cellStyle name="Output 4 2 4 2 2" xfId="31023" xr:uid="{00000000-0005-0000-0000-00002B790000}"/>
    <cellStyle name="Output 4 2 4 2 3" xfId="31024" xr:uid="{00000000-0005-0000-0000-00002C790000}"/>
    <cellStyle name="Output 4 2 4 2 4" xfId="31025" xr:uid="{00000000-0005-0000-0000-00002D790000}"/>
    <cellStyle name="Output 4 2 4 3" xfId="31026" xr:uid="{00000000-0005-0000-0000-00002E790000}"/>
    <cellStyle name="Output 4 2 4 4" xfId="31027" xr:uid="{00000000-0005-0000-0000-00002F790000}"/>
    <cellStyle name="Output 4 2 4 5" xfId="31028" xr:uid="{00000000-0005-0000-0000-000030790000}"/>
    <cellStyle name="Output 4 2 4 6" xfId="31029" xr:uid="{00000000-0005-0000-0000-000031790000}"/>
    <cellStyle name="Output 4 2 5" xfId="31030" xr:uid="{00000000-0005-0000-0000-000032790000}"/>
    <cellStyle name="Output 4 2 5 2" xfId="31031" xr:uid="{00000000-0005-0000-0000-000033790000}"/>
    <cellStyle name="Output 4 2 5 3" xfId="31032" xr:uid="{00000000-0005-0000-0000-000034790000}"/>
    <cellStyle name="Output 4 2 5 4" xfId="31033" xr:uid="{00000000-0005-0000-0000-000035790000}"/>
    <cellStyle name="Output 4 2 6" xfId="31034" xr:uid="{00000000-0005-0000-0000-000036790000}"/>
    <cellStyle name="Output 4 2 7" xfId="31035" xr:uid="{00000000-0005-0000-0000-000037790000}"/>
    <cellStyle name="Output 4 3" xfId="31036" xr:uid="{00000000-0005-0000-0000-000038790000}"/>
    <cellStyle name="Output 4 3 2" xfId="31037" xr:uid="{00000000-0005-0000-0000-000039790000}"/>
    <cellStyle name="Output 4 3 2 10" xfId="31038" xr:uid="{00000000-0005-0000-0000-00003A790000}"/>
    <cellStyle name="Output 4 3 2 10 2" xfId="31039" xr:uid="{00000000-0005-0000-0000-00003B790000}"/>
    <cellStyle name="Output 4 3 2 10 3" xfId="31040" xr:uid="{00000000-0005-0000-0000-00003C790000}"/>
    <cellStyle name="Output 4 3 2 10 4" xfId="31041" xr:uid="{00000000-0005-0000-0000-00003D790000}"/>
    <cellStyle name="Output 4 3 2 11" xfId="31042" xr:uid="{00000000-0005-0000-0000-00003E790000}"/>
    <cellStyle name="Output 4 3 2 11 2" xfId="31043" xr:uid="{00000000-0005-0000-0000-00003F790000}"/>
    <cellStyle name="Output 4 3 2 11 3" xfId="31044" xr:uid="{00000000-0005-0000-0000-000040790000}"/>
    <cellStyle name="Output 4 3 2 11 4" xfId="31045" xr:uid="{00000000-0005-0000-0000-000041790000}"/>
    <cellStyle name="Output 4 3 2 12" xfId="31046" xr:uid="{00000000-0005-0000-0000-000042790000}"/>
    <cellStyle name="Output 4 3 2 13" xfId="31047" xr:uid="{00000000-0005-0000-0000-000043790000}"/>
    <cellStyle name="Output 4 3 2 14" xfId="31048" xr:uid="{00000000-0005-0000-0000-000044790000}"/>
    <cellStyle name="Output 4 3 2 2" xfId="31049" xr:uid="{00000000-0005-0000-0000-000045790000}"/>
    <cellStyle name="Output 4 3 2 2 2" xfId="31050" xr:uid="{00000000-0005-0000-0000-000046790000}"/>
    <cellStyle name="Output 4 3 2 2 2 2" xfId="31051" xr:uid="{00000000-0005-0000-0000-000047790000}"/>
    <cellStyle name="Output 4 3 2 2 2 2 2" xfId="31052" xr:uid="{00000000-0005-0000-0000-000048790000}"/>
    <cellStyle name="Output 4 3 2 2 2 2 2 2" xfId="31053" xr:uid="{00000000-0005-0000-0000-000049790000}"/>
    <cellStyle name="Output 4 3 2 2 2 2 2 3" xfId="31054" xr:uid="{00000000-0005-0000-0000-00004A790000}"/>
    <cellStyle name="Output 4 3 2 2 2 2 2 4" xfId="31055" xr:uid="{00000000-0005-0000-0000-00004B790000}"/>
    <cellStyle name="Output 4 3 2 2 2 2 3" xfId="31056" xr:uid="{00000000-0005-0000-0000-00004C790000}"/>
    <cellStyle name="Output 4 3 2 2 2 2 4" xfId="31057" xr:uid="{00000000-0005-0000-0000-00004D790000}"/>
    <cellStyle name="Output 4 3 2 2 2 2 5" xfId="31058" xr:uid="{00000000-0005-0000-0000-00004E790000}"/>
    <cellStyle name="Output 4 3 2 2 2 2 6" xfId="31059" xr:uid="{00000000-0005-0000-0000-00004F790000}"/>
    <cellStyle name="Output 4 3 2 2 2 3" xfId="31060" xr:uid="{00000000-0005-0000-0000-000050790000}"/>
    <cellStyle name="Output 4 3 2 2 2 3 2" xfId="31061" xr:uid="{00000000-0005-0000-0000-000051790000}"/>
    <cellStyle name="Output 4 3 2 2 2 3 3" xfId="31062" xr:uid="{00000000-0005-0000-0000-000052790000}"/>
    <cellStyle name="Output 4 3 2 2 2 3 4" xfId="31063" xr:uid="{00000000-0005-0000-0000-000053790000}"/>
    <cellStyle name="Output 4 3 2 2 2 4" xfId="31064" xr:uid="{00000000-0005-0000-0000-000054790000}"/>
    <cellStyle name="Output 4 3 2 2 2 5" xfId="31065" xr:uid="{00000000-0005-0000-0000-000055790000}"/>
    <cellStyle name="Output 4 3 2 2 2 6" xfId="31066" xr:uid="{00000000-0005-0000-0000-000056790000}"/>
    <cellStyle name="Output 4 3 2 2 2 7" xfId="31067" xr:uid="{00000000-0005-0000-0000-000057790000}"/>
    <cellStyle name="Output 4 3 2 2 3" xfId="31068" xr:uid="{00000000-0005-0000-0000-000058790000}"/>
    <cellStyle name="Output 4 3 2 2 3 2" xfId="31069" xr:uid="{00000000-0005-0000-0000-000059790000}"/>
    <cellStyle name="Output 4 3 2 2 3 2 2" xfId="31070" xr:uid="{00000000-0005-0000-0000-00005A790000}"/>
    <cellStyle name="Output 4 3 2 2 3 2 3" xfId="31071" xr:uid="{00000000-0005-0000-0000-00005B790000}"/>
    <cellStyle name="Output 4 3 2 2 3 2 4" xfId="31072" xr:uid="{00000000-0005-0000-0000-00005C790000}"/>
    <cellStyle name="Output 4 3 2 2 3 3" xfId="31073" xr:uid="{00000000-0005-0000-0000-00005D790000}"/>
    <cellStyle name="Output 4 3 2 2 3 4" xfId="31074" xr:uid="{00000000-0005-0000-0000-00005E790000}"/>
    <cellStyle name="Output 4 3 2 2 3 5" xfId="31075" xr:uid="{00000000-0005-0000-0000-00005F790000}"/>
    <cellStyle name="Output 4 3 2 2 3 6" xfId="31076" xr:uid="{00000000-0005-0000-0000-000060790000}"/>
    <cellStyle name="Output 4 3 2 2 4" xfId="31077" xr:uid="{00000000-0005-0000-0000-000061790000}"/>
    <cellStyle name="Output 4 3 2 2 4 2" xfId="31078" xr:uid="{00000000-0005-0000-0000-000062790000}"/>
    <cellStyle name="Output 4 3 2 2 4 2 2" xfId="31079" xr:uid="{00000000-0005-0000-0000-000063790000}"/>
    <cellStyle name="Output 4 3 2 2 4 2 3" xfId="31080" xr:uid="{00000000-0005-0000-0000-000064790000}"/>
    <cellStyle name="Output 4 3 2 2 4 2 4" xfId="31081" xr:uid="{00000000-0005-0000-0000-000065790000}"/>
    <cellStyle name="Output 4 3 2 2 4 3" xfId="31082" xr:uid="{00000000-0005-0000-0000-000066790000}"/>
    <cellStyle name="Output 4 3 2 2 4 4" xfId="31083" xr:uid="{00000000-0005-0000-0000-000067790000}"/>
    <cellStyle name="Output 4 3 2 2 4 5" xfId="31084" xr:uid="{00000000-0005-0000-0000-000068790000}"/>
    <cellStyle name="Output 4 3 2 2 4 6" xfId="31085" xr:uid="{00000000-0005-0000-0000-000069790000}"/>
    <cellStyle name="Output 4 3 2 2 5" xfId="31086" xr:uid="{00000000-0005-0000-0000-00006A790000}"/>
    <cellStyle name="Output 4 3 2 2 5 2" xfId="31087" xr:uid="{00000000-0005-0000-0000-00006B790000}"/>
    <cellStyle name="Output 4 3 2 2 5 3" xfId="31088" xr:uid="{00000000-0005-0000-0000-00006C790000}"/>
    <cellStyle name="Output 4 3 2 2 5 4" xfId="31089" xr:uid="{00000000-0005-0000-0000-00006D790000}"/>
    <cellStyle name="Output 4 3 2 2 6" xfId="31090" xr:uid="{00000000-0005-0000-0000-00006E790000}"/>
    <cellStyle name="Output 4 3 2 2 6 2" xfId="31091" xr:uid="{00000000-0005-0000-0000-00006F790000}"/>
    <cellStyle name="Output 4 3 2 2 6 3" xfId="31092" xr:uid="{00000000-0005-0000-0000-000070790000}"/>
    <cellStyle name="Output 4 3 2 2 6 4" xfId="31093" xr:uid="{00000000-0005-0000-0000-000071790000}"/>
    <cellStyle name="Output 4 3 2 2 7" xfId="31094" xr:uid="{00000000-0005-0000-0000-000072790000}"/>
    <cellStyle name="Output 4 3 2 2 8" xfId="31095" xr:uid="{00000000-0005-0000-0000-000073790000}"/>
    <cellStyle name="Output 4 3 2 2 9" xfId="31096" xr:uid="{00000000-0005-0000-0000-000074790000}"/>
    <cellStyle name="Output 4 3 2 3" xfId="31097" xr:uid="{00000000-0005-0000-0000-000075790000}"/>
    <cellStyle name="Output 4 3 2 3 2" xfId="31098" xr:uid="{00000000-0005-0000-0000-000076790000}"/>
    <cellStyle name="Output 4 3 2 3 2 2" xfId="31099" xr:uid="{00000000-0005-0000-0000-000077790000}"/>
    <cellStyle name="Output 4 3 2 3 2 2 2" xfId="31100" xr:uid="{00000000-0005-0000-0000-000078790000}"/>
    <cellStyle name="Output 4 3 2 3 2 2 3" xfId="31101" xr:uid="{00000000-0005-0000-0000-000079790000}"/>
    <cellStyle name="Output 4 3 2 3 2 2 4" xfId="31102" xr:uid="{00000000-0005-0000-0000-00007A790000}"/>
    <cellStyle name="Output 4 3 2 3 2 3" xfId="31103" xr:uid="{00000000-0005-0000-0000-00007B790000}"/>
    <cellStyle name="Output 4 3 2 3 2 4" xfId="31104" xr:uid="{00000000-0005-0000-0000-00007C790000}"/>
    <cellStyle name="Output 4 3 2 3 2 5" xfId="31105" xr:uid="{00000000-0005-0000-0000-00007D790000}"/>
    <cellStyle name="Output 4 3 2 3 2 6" xfId="31106" xr:uid="{00000000-0005-0000-0000-00007E790000}"/>
    <cellStyle name="Output 4 3 2 3 3" xfId="31107" xr:uid="{00000000-0005-0000-0000-00007F790000}"/>
    <cellStyle name="Output 4 3 2 3 3 2" xfId="31108" xr:uid="{00000000-0005-0000-0000-000080790000}"/>
    <cellStyle name="Output 4 3 2 3 3 2 2" xfId="31109" xr:uid="{00000000-0005-0000-0000-000081790000}"/>
    <cellStyle name="Output 4 3 2 3 3 2 3" xfId="31110" xr:uid="{00000000-0005-0000-0000-000082790000}"/>
    <cellStyle name="Output 4 3 2 3 3 2 4" xfId="31111" xr:uid="{00000000-0005-0000-0000-000083790000}"/>
    <cellStyle name="Output 4 3 2 3 3 3" xfId="31112" xr:uid="{00000000-0005-0000-0000-000084790000}"/>
    <cellStyle name="Output 4 3 2 3 3 4" xfId="31113" xr:uid="{00000000-0005-0000-0000-000085790000}"/>
    <cellStyle name="Output 4 3 2 3 3 5" xfId="31114" xr:uid="{00000000-0005-0000-0000-000086790000}"/>
    <cellStyle name="Output 4 3 2 3 3 6" xfId="31115" xr:uid="{00000000-0005-0000-0000-000087790000}"/>
    <cellStyle name="Output 4 3 2 3 4" xfId="31116" xr:uid="{00000000-0005-0000-0000-000088790000}"/>
    <cellStyle name="Output 4 3 2 3 4 2" xfId="31117" xr:uid="{00000000-0005-0000-0000-000089790000}"/>
    <cellStyle name="Output 4 3 2 3 4 2 2" xfId="31118" xr:uid="{00000000-0005-0000-0000-00008A790000}"/>
    <cellStyle name="Output 4 3 2 3 4 2 3" xfId="31119" xr:uid="{00000000-0005-0000-0000-00008B790000}"/>
    <cellStyle name="Output 4 3 2 3 4 2 4" xfId="31120" xr:uid="{00000000-0005-0000-0000-00008C790000}"/>
    <cellStyle name="Output 4 3 2 3 4 3" xfId="31121" xr:uid="{00000000-0005-0000-0000-00008D790000}"/>
    <cellStyle name="Output 4 3 2 3 4 4" xfId="31122" xr:uid="{00000000-0005-0000-0000-00008E790000}"/>
    <cellStyle name="Output 4 3 2 3 4 5" xfId="31123" xr:uid="{00000000-0005-0000-0000-00008F790000}"/>
    <cellStyle name="Output 4 3 2 3 4 6" xfId="31124" xr:uid="{00000000-0005-0000-0000-000090790000}"/>
    <cellStyle name="Output 4 3 2 3 5" xfId="31125" xr:uid="{00000000-0005-0000-0000-000091790000}"/>
    <cellStyle name="Output 4 3 2 3 5 2" xfId="31126" xr:uid="{00000000-0005-0000-0000-000092790000}"/>
    <cellStyle name="Output 4 3 2 3 5 3" xfId="31127" xr:uid="{00000000-0005-0000-0000-000093790000}"/>
    <cellStyle name="Output 4 3 2 3 5 4" xfId="31128" xr:uid="{00000000-0005-0000-0000-000094790000}"/>
    <cellStyle name="Output 4 3 2 3 6" xfId="31129" xr:uid="{00000000-0005-0000-0000-000095790000}"/>
    <cellStyle name="Output 4 3 2 3 6 2" xfId="31130" xr:uid="{00000000-0005-0000-0000-000096790000}"/>
    <cellStyle name="Output 4 3 2 3 6 3" xfId="31131" xr:uid="{00000000-0005-0000-0000-000097790000}"/>
    <cellStyle name="Output 4 3 2 3 6 4" xfId="31132" xr:uid="{00000000-0005-0000-0000-000098790000}"/>
    <cellStyle name="Output 4 3 2 3 7" xfId="31133" xr:uid="{00000000-0005-0000-0000-000099790000}"/>
    <cellStyle name="Output 4 3 2 3 8" xfId="31134" xr:uid="{00000000-0005-0000-0000-00009A790000}"/>
    <cellStyle name="Output 4 3 2 3 9" xfId="31135" xr:uid="{00000000-0005-0000-0000-00009B790000}"/>
    <cellStyle name="Output 4 3 2 4" xfId="31136" xr:uid="{00000000-0005-0000-0000-00009C790000}"/>
    <cellStyle name="Output 4 3 2 4 2" xfId="31137" xr:uid="{00000000-0005-0000-0000-00009D790000}"/>
    <cellStyle name="Output 4 3 2 4 2 2" xfId="31138" xr:uid="{00000000-0005-0000-0000-00009E790000}"/>
    <cellStyle name="Output 4 3 2 4 2 2 2" xfId="31139" xr:uid="{00000000-0005-0000-0000-00009F790000}"/>
    <cellStyle name="Output 4 3 2 4 2 2 3" xfId="31140" xr:uid="{00000000-0005-0000-0000-0000A0790000}"/>
    <cellStyle name="Output 4 3 2 4 2 2 4" xfId="31141" xr:uid="{00000000-0005-0000-0000-0000A1790000}"/>
    <cellStyle name="Output 4 3 2 4 2 3" xfId="31142" xr:uid="{00000000-0005-0000-0000-0000A2790000}"/>
    <cellStyle name="Output 4 3 2 4 2 4" xfId="31143" xr:uid="{00000000-0005-0000-0000-0000A3790000}"/>
    <cellStyle name="Output 4 3 2 4 2 5" xfId="31144" xr:uid="{00000000-0005-0000-0000-0000A4790000}"/>
    <cellStyle name="Output 4 3 2 4 2 6" xfId="31145" xr:uid="{00000000-0005-0000-0000-0000A5790000}"/>
    <cellStyle name="Output 4 3 2 4 3" xfId="31146" xr:uid="{00000000-0005-0000-0000-0000A6790000}"/>
    <cellStyle name="Output 4 3 2 4 3 2" xfId="31147" xr:uid="{00000000-0005-0000-0000-0000A7790000}"/>
    <cellStyle name="Output 4 3 2 4 3 2 2" xfId="31148" xr:uid="{00000000-0005-0000-0000-0000A8790000}"/>
    <cellStyle name="Output 4 3 2 4 3 2 3" xfId="31149" xr:uid="{00000000-0005-0000-0000-0000A9790000}"/>
    <cellStyle name="Output 4 3 2 4 3 2 4" xfId="31150" xr:uid="{00000000-0005-0000-0000-0000AA790000}"/>
    <cellStyle name="Output 4 3 2 4 3 3" xfId="31151" xr:uid="{00000000-0005-0000-0000-0000AB790000}"/>
    <cellStyle name="Output 4 3 2 4 3 4" xfId="31152" xr:uid="{00000000-0005-0000-0000-0000AC790000}"/>
    <cellStyle name="Output 4 3 2 4 3 5" xfId="31153" xr:uid="{00000000-0005-0000-0000-0000AD790000}"/>
    <cellStyle name="Output 4 3 2 4 3 6" xfId="31154" xr:uid="{00000000-0005-0000-0000-0000AE790000}"/>
    <cellStyle name="Output 4 3 2 4 4" xfId="31155" xr:uid="{00000000-0005-0000-0000-0000AF790000}"/>
    <cellStyle name="Output 4 3 2 4 4 2" xfId="31156" xr:uid="{00000000-0005-0000-0000-0000B0790000}"/>
    <cellStyle name="Output 4 3 2 4 4 2 2" xfId="31157" xr:uid="{00000000-0005-0000-0000-0000B1790000}"/>
    <cellStyle name="Output 4 3 2 4 4 2 3" xfId="31158" xr:uid="{00000000-0005-0000-0000-0000B2790000}"/>
    <cellStyle name="Output 4 3 2 4 4 2 4" xfId="31159" xr:uid="{00000000-0005-0000-0000-0000B3790000}"/>
    <cellStyle name="Output 4 3 2 4 4 3" xfId="31160" xr:uid="{00000000-0005-0000-0000-0000B4790000}"/>
    <cellStyle name="Output 4 3 2 4 4 4" xfId="31161" xr:uid="{00000000-0005-0000-0000-0000B5790000}"/>
    <cellStyle name="Output 4 3 2 4 4 5" xfId="31162" xr:uid="{00000000-0005-0000-0000-0000B6790000}"/>
    <cellStyle name="Output 4 3 2 4 4 6" xfId="31163" xr:uid="{00000000-0005-0000-0000-0000B7790000}"/>
    <cellStyle name="Output 4 3 2 4 5" xfId="31164" xr:uid="{00000000-0005-0000-0000-0000B8790000}"/>
    <cellStyle name="Output 4 3 2 4 5 2" xfId="31165" xr:uid="{00000000-0005-0000-0000-0000B9790000}"/>
    <cellStyle name="Output 4 3 2 4 5 3" xfId="31166" xr:uid="{00000000-0005-0000-0000-0000BA790000}"/>
    <cellStyle name="Output 4 3 2 4 5 4" xfId="31167" xr:uid="{00000000-0005-0000-0000-0000BB790000}"/>
    <cellStyle name="Output 4 3 2 4 6" xfId="31168" xr:uid="{00000000-0005-0000-0000-0000BC790000}"/>
    <cellStyle name="Output 4 3 2 4 6 2" xfId="31169" xr:uid="{00000000-0005-0000-0000-0000BD790000}"/>
    <cellStyle name="Output 4 3 2 4 6 3" xfId="31170" xr:uid="{00000000-0005-0000-0000-0000BE790000}"/>
    <cellStyle name="Output 4 3 2 4 6 4" xfId="31171" xr:uid="{00000000-0005-0000-0000-0000BF790000}"/>
    <cellStyle name="Output 4 3 2 4 7" xfId="31172" xr:uid="{00000000-0005-0000-0000-0000C0790000}"/>
    <cellStyle name="Output 4 3 2 4 8" xfId="31173" xr:uid="{00000000-0005-0000-0000-0000C1790000}"/>
    <cellStyle name="Output 4 3 2 4 9" xfId="31174" xr:uid="{00000000-0005-0000-0000-0000C2790000}"/>
    <cellStyle name="Output 4 3 2 5" xfId="31175" xr:uid="{00000000-0005-0000-0000-0000C3790000}"/>
    <cellStyle name="Output 4 3 2 5 2" xfId="31176" xr:uid="{00000000-0005-0000-0000-0000C4790000}"/>
    <cellStyle name="Output 4 3 2 5 2 2" xfId="31177" xr:uid="{00000000-0005-0000-0000-0000C5790000}"/>
    <cellStyle name="Output 4 3 2 5 2 2 2" xfId="31178" xr:uid="{00000000-0005-0000-0000-0000C6790000}"/>
    <cellStyle name="Output 4 3 2 5 2 2 3" xfId="31179" xr:uid="{00000000-0005-0000-0000-0000C7790000}"/>
    <cellStyle name="Output 4 3 2 5 2 2 4" xfId="31180" xr:uid="{00000000-0005-0000-0000-0000C8790000}"/>
    <cellStyle name="Output 4 3 2 5 2 3" xfId="31181" xr:uid="{00000000-0005-0000-0000-0000C9790000}"/>
    <cellStyle name="Output 4 3 2 5 2 4" xfId="31182" xr:uid="{00000000-0005-0000-0000-0000CA790000}"/>
    <cellStyle name="Output 4 3 2 5 2 5" xfId="31183" xr:uid="{00000000-0005-0000-0000-0000CB790000}"/>
    <cellStyle name="Output 4 3 2 5 2 6" xfId="31184" xr:uid="{00000000-0005-0000-0000-0000CC790000}"/>
    <cellStyle name="Output 4 3 2 5 3" xfId="31185" xr:uid="{00000000-0005-0000-0000-0000CD790000}"/>
    <cellStyle name="Output 4 3 2 5 3 2" xfId="31186" xr:uid="{00000000-0005-0000-0000-0000CE790000}"/>
    <cellStyle name="Output 4 3 2 5 3 2 2" xfId="31187" xr:uid="{00000000-0005-0000-0000-0000CF790000}"/>
    <cellStyle name="Output 4 3 2 5 3 2 3" xfId="31188" xr:uid="{00000000-0005-0000-0000-0000D0790000}"/>
    <cellStyle name="Output 4 3 2 5 3 2 4" xfId="31189" xr:uid="{00000000-0005-0000-0000-0000D1790000}"/>
    <cellStyle name="Output 4 3 2 5 3 3" xfId="31190" xr:uid="{00000000-0005-0000-0000-0000D2790000}"/>
    <cellStyle name="Output 4 3 2 5 3 4" xfId="31191" xr:uid="{00000000-0005-0000-0000-0000D3790000}"/>
    <cellStyle name="Output 4 3 2 5 3 5" xfId="31192" xr:uid="{00000000-0005-0000-0000-0000D4790000}"/>
    <cellStyle name="Output 4 3 2 5 3 6" xfId="31193" xr:uid="{00000000-0005-0000-0000-0000D5790000}"/>
    <cellStyle name="Output 4 3 2 5 4" xfId="31194" xr:uid="{00000000-0005-0000-0000-0000D6790000}"/>
    <cellStyle name="Output 4 3 2 5 4 2" xfId="31195" xr:uid="{00000000-0005-0000-0000-0000D7790000}"/>
    <cellStyle name="Output 4 3 2 5 4 3" xfId="31196" xr:uid="{00000000-0005-0000-0000-0000D8790000}"/>
    <cellStyle name="Output 4 3 2 5 4 4" xfId="31197" xr:uid="{00000000-0005-0000-0000-0000D9790000}"/>
    <cellStyle name="Output 4 3 2 5 5" xfId="31198" xr:uid="{00000000-0005-0000-0000-0000DA790000}"/>
    <cellStyle name="Output 4 3 2 5 5 2" xfId="31199" xr:uid="{00000000-0005-0000-0000-0000DB790000}"/>
    <cellStyle name="Output 4 3 2 5 5 3" xfId="31200" xr:uid="{00000000-0005-0000-0000-0000DC790000}"/>
    <cellStyle name="Output 4 3 2 5 5 4" xfId="31201" xr:uid="{00000000-0005-0000-0000-0000DD790000}"/>
    <cellStyle name="Output 4 3 2 5 6" xfId="31202" xr:uid="{00000000-0005-0000-0000-0000DE790000}"/>
    <cellStyle name="Output 4 3 2 5 7" xfId="31203" xr:uid="{00000000-0005-0000-0000-0000DF790000}"/>
    <cellStyle name="Output 4 3 2 5 8" xfId="31204" xr:uid="{00000000-0005-0000-0000-0000E0790000}"/>
    <cellStyle name="Output 4 3 2 5 9" xfId="31205" xr:uid="{00000000-0005-0000-0000-0000E1790000}"/>
    <cellStyle name="Output 4 3 2 6" xfId="31206" xr:uid="{00000000-0005-0000-0000-0000E2790000}"/>
    <cellStyle name="Output 4 3 2 6 2" xfId="31207" xr:uid="{00000000-0005-0000-0000-0000E3790000}"/>
    <cellStyle name="Output 4 3 2 6 2 2" xfId="31208" xr:uid="{00000000-0005-0000-0000-0000E4790000}"/>
    <cellStyle name="Output 4 3 2 6 2 2 2" xfId="31209" xr:uid="{00000000-0005-0000-0000-0000E5790000}"/>
    <cellStyle name="Output 4 3 2 6 2 2 3" xfId="31210" xr:uid="{00000000-0005-0000-0000-0000E6790000}"/>
    <cellStyle name="Output 4 3 2 6 2 2 4" xfId="31211" xr:uid="{00000000-0005-0000-0000-0000E7790000}"/>
    <cellStyle name="Output 4 3 2 6 2 3" xfId="31212" xr:uid="{00000000-0005-0000-0000-0000E8790000}"/>
    <cellStyle name="Output 4 3 2 6 2 4" xfId="31213" xr:uid="{00000000-0005-0000-0000-0000E9790000}"/>
    <cellStyle name="Output 4 3 2 6 2 5" xfId="31214" xr:uid="{00000000-0005-0000-0000-0000EA790000}"/>
    <cellStyle name="Output 4 3 2 6 2 6" xfId="31215" xr:uid="{00000000-0005-0000-0000-0000EB790000}"/>
    <cellStyle name="Output 4 3 2 6 3" xfId="31216" xr:uid="{00000000-0005-0000-0000-0000EC790000}"/>
    <cellStyle name="Output 4 3 2 6 3 2" xfId="31217" xr:uid="{00000000-0005-0000-0000-0000ED790000}"/>
    <cellStyle name="Output 4 3 2 6 3 2 2" xfId="31218" xr:uid="{00000000-0005-0000-0000-0000EE790000}"/>
    <cellStyle name="Output 4 3 2 6 3 2 3" xfId="31219" xr:uid="{00000000-0005-0000-0000-0000EF790000}"/>
    <cellStyle name="Output 4 3 2 6 3 2 4" xfId="31220" xr:uid="{00000000-0005-0000-0000-0000F0790000}"/>
    <cellStyle name="Output 4 3 2 6 3 3" xfId="31221" xr:uid="{00000000-0005-0000-0000-0000F1790000}"/>
    <cellStyle name="Output 4 3 2 6 3 4" xfId="31222" xr:uid="{00000000-0005-0000-0000-0000F2790000}"/>
    <cellStyle name="Output 4 3 2 6 3 5" xfId="31223" xr:uid="{00000000-0005-0000-0000-0000F3790000}"/>
    <cellStyle name="Output 4 3 2 6 3 6" xfId="31224" xr:uid="{00000000-0005-0000-0000-0000F4790000}"/>
    <cellStyle name="Output 4 3 2 6 4" xfId="31225" xr:uid="{00000000-0005-0000-0000-0000F5790000}"/>
    <cellStyle name="Output 4 3 2 6 4 2" xfId="31226" xr:uid="{00000000-0005-0000-0000-0000F6790000}"/>
    <cellStyle name="Output 4 3 2 6 4 2 2" xfId="31227" xr:uid="{00000000-0005-0000-0000-0000F7790000}"/>
    <cellStyle name="Output 4 3 2 6 4 2 3" xfId="31228" xr:uid="{00000000-0005-0000-0000-0000F8790000}"/>
    <cellStyle name="Output 4 3 2 6 4 2 4" xfId="31229" xr:uid="{00000000-0005-0000-0000-0000F9790000}"/>
    <cellStyle name="Output 4 3 2 6 4 3" xfId="31230" xr:uid="{00000000-0005-0000-0000-0000FA790000}"/>
    <cellStyle name="Output 4 3 2 6 4 4" xfId="31231" xr:uid="{00000000-0005-0000-0000-0000FB790000}"/>
    <cellStyle name="Output 4 3 2 6 4 5" xfId="31232" xr:uid="{00000000-0005-0000-0000-0000FC790000}"/>
    <cellStyle name="Output 4 3 2 6 4 6" xfId="31233" xr:uid="{00000000-0005-0000-0000-0000FD790000}"/>
    <cellStyle name="Output 4 3 2 6 5" xfId="31234" xr:uid="{00000000-0005-0000-0000-0000FE790000}"/>
    <cellStyle name="Output 4 3 2 6 5 2" xfId="31235" xr:uid="{00000000-0005-0000-0000-0000FF790000}"/>
    <cellStyle name="Output 4 3 2 6 5 3" xfId="31236" xr:uid="{00000000-0005-0000-0000-0000007A0000}"/>
    <cellStyle name="Output 4 3 2 6 5 4" xfId="31237" xr:uid="{00000000-0005-0000-0000-0000017A0000}"/>
    <cellStyle name="Output 4 3 2 6 6" xfId="31238" xr:uid="{00000000-0005-0000-0000-0000027A0000}"/>
    <cellStyle name="Output 4 3 2 6 6 2" xfId="31239" xr:uid="{00000000-0005-0000-0000-0000037A0000}"/>
    <cellStyle name="Output 4 3 2 6 6 3" xfId="31240" xr:uid="{00000000-0005-0000-0000-0000047A0000}"/>
    <cellStyle name="Output 4 3 2 6 6 4" xfId="31241" xr:uid="{00000000-0005-0000-0000-0000057A0000}"/>
    <cellStyle name="Output 4 3 2 6 7" xfId="31242" xr:uid="{00000000-0005-0000-0000-0000067A0000}"/>
    <cellStyle name="Output 4 3 2 6 8" xfId="31243" xr:uid="{00000000-0005-0000-0000-0000077A0000}"/>
    <cellStyle name="Output 4 3 2 6 9" xfId="31244" xr:uid="{00000000-0005-0000-0000-0000087A0000}"/>
    <cellStyle name="Output 4 3 2 7" xfId="31245" xr:uid="{00000000-0005-0000-0000-0000097A0000}"/>
    <cellStyle name="Output 4 3 2 7 2" xfId="31246" xr:uid="{00000000-0005-0000-0000-00000A7A0000}"/>
    <cellStyle name="Output 4 3 2 7 2 2" xfId="31247" xr:uid="{00000000-0005-0000-0000-00000B7A0000}"/>
    <cellStyle name="Output 4 3 2 7 2 2 2" xfId="31248" xr:uid="{00000000-0005-0000-0000-00000C7A0000}"/>
    <cellStyle name="Output 4 3 2 7 2 2 3" xfId="31249" xr:uid="{00000000-0005-0000-0000-00000D7A0000}"/>
    <cellStyle name="Output 4 3 2 7 2 2 4" xfId="31250" xr:uid="{00000000-0005-0000-0000-00000E7A0000}"/>
    <cellStyle name="Output 4 3 2 7 2 3" xfId="31251" xr:uid="{00000000-0005-0000-0000-00000F7A0000}"/>
    <cellStyle name="Output 4 3 2 7 2 4" xfId="31252" xr:uid="{00000000-0005-0000-0000-0000107A0000}"/>
    <cellStyle name="Output 4 3 2 7 2 5" xfId="31253" xr:uid="{00000000-0005-0000-0000-0000117A0000}"/>
    <cellStyle name="Output 4 3 2 7 2 6" xfId="31254" xr:uid="{00000000-0005-0000-0000-0000127A0000}"/>
    <cellStyle name="Output 4 3 2 7 3" xfId="31255" xr:uid="{00000000-0005-0000-0000-0000137A0000}"/>
    <cellStyle name="Output 4 3 2 7 3 2" xfId="31256" xr:uid="{00000000-0005-0000-0000-0000147A0000}"/>
    <cellStyle name="Output 4 3 2 7 3 3" xfId="31257" xr:uid="{00000000-0005-0000-0000-0000157A0000}"/>
    <cellStyle name="Output 4 3 2 7 3 4" xfId="31258" xr:uid="{00000000-0005-0000-0000-0000167A0000}"/>
    <cellStyle name="Output 4 3 2 7 4" xfId="31259" xr:uid="{00000000-0005-0000-0000-0000177A0000}"/>
    <cellStyle name="Output 4 3 2 7 5" xfId="31260" xr:uid="{00000000-0005-0000-0000-0000187A0000}"/>
    <cellStyle name="Output 4 3 2 7 6" xfId="31261" xr:uid="{00000000-0005-0000-0000-0000197A0000}"/>
    <cellStyle name="Output 4 3 2 7 7" xfId="31262" xr:uid="{00000000-0005-0000-0000-00001A7A0000}"/>
    <cellStyle name="Output 4 3 2 8" xfId="31263" xr:uid="{00000000-0005-0000-0000-00001B7A0000}"/>
    <cellStyle name="Output 4 3 2 8 2" xfId="31264" xr:uid="{00000000-0005-0000-0000-00001C7A0000}"/>
    <cellStyle name="Output 4 3 2 8 2 2" xfId="31265" xr:uid="{00000000-0005-0000-0000-00001D7A0000}"/>
    <cellStyle name="Output 4 3 2 8 2 3" xfId="31266" xr:uid="{00000000-0005-0000-0000-00001E7A0000}"/>
    <cellStyle name="Output 4 3 2 8 2 4" xfId="31267" xr:uid="{00000000-0005-0000-0000-00001F7A0000}"/>
    <cellStyle name="Output 4 3 2 8 3" xfId="31268" xr:uid="{00000000-0005-0000-0000-0000207A0000}"/>
    <cellStyle name="Output 4 3 2 8 4" xfId="31269" xr:uid="{00000000-0005-0000-0000-0000217A0000}"/>
    <cellStyle name="Output 4 3 2 8 5" xfId="31270" xr:uid="{00000000-0005-0000-0000-0000227A0000}"/>
    <cellStyle name="Output 4 3 2 8 6" xfId="31271" xr:uid="{00000000-0005-0000-0000-0000237A0000}"/>
    <cellStyle name="Output 4 3 2 9" xfId="31272" xr:uid="{00000000-0005-0000-0000-0000247A0000}"/>
    <cellStyle name="Output 4 3 2 9 2" xfId="31273" xr:uid="{00000000-0005-0000-0000-0000257A0000}"/>
    <cellStyle name="Output 4 3 2 9 2 2" xfId="31274" xr:uid="{00000000-0005-0000-0000-0000267A0000}"/>
    <cellStyle name="Output 4 3 2 9 2 3" xfId="31275" xr:uid="{00000000-0005-0000-0000-0000277A0000}"/>
    <cellStyle name="Output 4 3 2 9 2 4" xfId="31276" xr:uid="{00000000-0005-0000-0000-0000287A0000}"/>
    <cellStyle name="Output 4 3 2 9 3" xfId="31277" xr:uid="{00000000-0005-0000-0000-0000297A0000}"/>
    <cellStyle name="Output 4 3 2 9 4" xfId="31278" xr:uid="{00000000-0005-0000-0000-00002A7A0000}"/>
    <cellStyle name="Output 4 3 2 9 5" xfId="31279" xr:uid="{00000000-0005-0000-0000-00002B7A0000}"/>
    <cellStyle name="Output 4 3 2 9 6" xfId="31280" xr:uid="{00000000-0005-0000-0000-00002C7A0000}"/>
    <cellStyle name="Output 4 3 3" xfId="31281" xr:uid="{00000000-0005-0000-0000-00002D7A0000}"/>
    <cellStyle name="Output 4 3 3 2" xfId="31282" xr:uid="{00000000-0005-0000-0000-00002E7A0000}"/>
    <cellStyle name="Output 4 3 3 2 2" xfId="31283" xr:uid="{00000000-0005-0000-0000-00002F7A0000}"/>
    <cellStyle name="Output 4 3 3 2 3" xfId="31284" xr:uid="{00000000-0005-0000-0000-0000307A0000}"/>
    <cellStyle name="Output 4 3 3 2 4" xfId="31285" xr:uid="{00000000-0005-0000-0000-0000317A0000}"/>
    <cellStyle name="Output 4 3 3 3" xfId="31286" xr:uid="{00000000-0005-0000-0000-0000327A0000}"/>
    <cellStyle name="Output 4 3 3 4" xfId="31287" xr:uid="{00000000-0005-0000-0000-0000337A0000}"/>
    <cellStyle name="Output 4 3 3 5" xfId="31288" xr:uid="{00000000-0005-0000-0000-0000347A0000}"/>
    <cellStyle name="Output 4 3 3 6" xfId="31289" xr:uid="{00000000-0005-0000-0000-0000357A0000}"/>
    <cellStyle name="Output 4 3 4" xfId="31290" xr:uid="{00000000-0005-0000-0000-0000367A0000}"/>
    <cellStyle name="Output 4 3 4 2" xfId="31291" xr:uid="{00000000-0005-0000-0000-0000377A0000}"/>
    <cellStyle name="Output 4 3 4 3" xfId="31292" xr:uid="{00000000-0005-0000-0000-0000387A0000}"/>
    <cellStyle name="Output 4 3 4 4" xfId="31293" xr:uid="{00000000-0005-0000-0000-0000397A0000}"/>
    <cellStyle name="Output 4 3 5" xfId="31294" xr:uid="{00000000-0005-0000-0000-00003A7A0000}"/>
    <cellStyle name="Output 4 3 6" xfId="31295" xr:uid="{00000000-0005-0000-0000-00003B7A0000}"/>
    <cellStyle name="Output 4 4" xfId="31296" xr:uid="{00000000-0005-0000-0000-00003C7A0000}"/>
    <cellStyle name="Output 4 4 10" xfId="31297" xr:uid="{00000000-0005-0000-0000-00003D7A0000}"/>
    <cellStyle name="Output 4 4 10 2" xfId="31298" xr:uid="{00000000-0005-0000-0000-00003E7A0000}"/>
    <cellStyle name="Output 4 4 10 3" xfId="31299" xr:uid="{00000000-0005-0000-0000-00003F7A0000}"/>
    <cellStyle name="Output 4 4 10 4" xfId="31300" xr:uid="{00000000-0005-0000-0000-0000407A0000}"/>
    <cellStyle name="Output 4 4 11" xfId="31301" xr:uid="{00000000-0005-0000-0000-0000417A0000}"/>
    <cellStyle name="Output 4 4 11 2" xfId="31302" xr:uid="{00000000-0005-0000-0000-0000427A0000}"/>
    <cellStyle name="Output 4 4 11 3" xfId="31303" xr:uid="{00000000-0005-0000-0000-0000437A0000}"/>
    <cellStyle name="Output 4 4 11 4" xfId="31304" xr:uid="{00000000-0005-0000-0000-0000447A0000}"/>
    <cellStyle name="Output 4 4 12" xfId="31305" xr:uid="{00000000-0005-0000-0000-0000457A0000}"/>
    <cellStyle name="Output 4 4 13" xfId="31306" xr:uid="{00000000-0005-0000-0000-0000467A0000}"/>
    <cellStyle name="Output 4 4 14" xfId="31307" xr:uid="{00000000-0005-0000-0000-0000477A0000}"/>
    <cellStyle name="Output 4 4 2" xfId="31308" xr:uid="{00000000-0005-0000-0000-0000487A0000}"/>
    <cellStyle name="Output 4 4 2 2" xfId="31309" xr:uid="{00000000-0005-0000-0000-0000497A0000}"/>
    <cellStyle name="Output 4 4 2 2 2" xfId="31310" xr:uid="{00000000-0005-0000-0000-00004A7A0000}"/>
    <cellStyle name="Output 4 4 2 2 2 2" xfId="31311" xr:uid="{00000000-0005-0000-0000-00004B7A0000}"/>
    <cellStyle name="Output 4 4 2 2 2 2 2" xfId="31312" xr:uid="{00000000-0005-0000-0000-00004C7A0000}"/>
    <cellStyle name="Output 4 4 2 2 2 2 3" xfId="31313" xr:uid="{00000000-0005-0000-0000-00004D7A0000}"/>
    <cellStyle name="Output 4 4 2 2 2 2 4" xfId="31314" xr:uid="{00000000-0005-0000-0000-00004E7A0000}"/>
    <cellStyle name="Output 4 4 2 2 2 3" xfId="31315" xr:uid="{00000000-0005-0000-0000-00004F7A0000}"/>
    <cellStyle name="Output 4 4 2 2 2 4" xfId="31316" xr:uid="{00000000-0005-0000-0000-0000507A0000}"/>
    <cellStyle name="Output 4 4 2 2 2 5" xfId="31317" xr:uid="{00000000-0005-0000-0000-0000517A0000}"/>
    <cellStyle name="Output 4 4 2 2 2 6" xfId="31318" xr:uid="{00000000-0005-0000-0000-0000527A0000}"/>
    <cellStyle name="Output 4 4 2 2 3" xfId="31319" xr:uid="{00000000-0005-0000-0000-0000537A0000}"/>
    <cellStyle name="Output 4 4 2 2 3 2" xfId="31320" xr:uid="{00000000-0005-0000-0000-0000547A0000}"/>
    <cellStyle name="Output 4 4 2 2 3 3" xfId="31321" xr:uid="{00000000-0005-0000-0000-0000557A0000}"/>
    <cellStyle name="Output 4 4 2 2 3 4" xfId="31322" xr:uid="{00000000-0005-0000-0000-0000567A0000}"/>
    <cellStyle name="Output 4 4 2 2 4" xfId="31323" xr:uid="{00000000-0005-0000-0000-0000577A0000}"/>
    <cellStyle name="Output 4 4 2 2 5" xfId="31324" xr:uid="{00000000-0005-0000-0000-0000587A0000}"/>
    <cellStyle name="Output 4 4 2 2 6" xfId="31325" xr:uid="{00000000-0005-0000-0000-0000597A0000}"/>
    <cellStyle name="Output 4 4 2 2 7" xfId="31326" xr:uid="{00000000-0005-0000-0000-00005A7A0000}"/>
    <cellStyle name="Output 4 4 2 3" xfId="31327" xr:uid="{00000000-0005-0000-0000-00005B7A0000}"/>
    <cellStyle name="Output 4 4 2 3 2" xfId="31328" xr:uid="{00000000-0005-0000-0000-00005C7A0000}"/>
    <cellStyle name="Output 4 4 2 3 2 2" xfId="31329" xr:uid="{00000000-0005-0000-0000-00005D7A0000}"/>
    <cellStyle name="Output 4 4 2 3 2 3" xfId="31330" xr:uid="{00000000-0005-0000-0000-00005E7A0000}"/>
    <cellStyle name="Output 4 4 2 3 2 4" xfId="31331" xr:uid="{00000000-0005-0000-0000-00005F7A0000}"/>
    <cellStyle name="Output 4 4 2 3 3" xfId="31332" xr:uid="{00000000-0005-0000-0000-0000607A0000}"/>
    <cellStyle name="Output 4 4 2 3 4" xfId="31333" xr:uid="{00000000-0005-0000-0000-0000617A0000}"/>
    <cellStyle name="Output 4 4 2 3 5" xfId="31334" xr:uid="{00000000-0005-0000-0000-0000627A0000}"/>
    <cellStyle name="Output 4 4 2 3 6" xfId="31335" xr:uid="{00000000-0005-0000-0000-0000637A0000}"/>
    <cellStyle name="Output 4 4 2 4" xfId="31336" xr:uid="{00000000-0005-0000-0000-0000647A0000}"/>
    <cellStyle name="Output 4 4 2 4 2" xfId="31337" xr:uid="{00000000-0005-0000-0000-0000657A0000}"/>
    <cellStyle name="Output 4 4 2 4 2 2" xfId="31338" xr:uid="{00000000-0005-0000-0000-0000667A0000}"/>
    <cellStyle name="Output 4 4 2 4 2 3" xfId="31339" xr:uid="{00000000-0005-0000-0000-0000677A0000}"/>
    <cellStyle name="Output 4 4 2 4 2 4" xfId="31340" xr:uid="{00000000-0005-0000-0000-0000687A0000}"/>
    <cellStyle name="Output 4 4 2 4 3" xfId="31341" xr:uid="{00000000-0005-0000-0000-0000697A0000}"/>
    <cellStyle name="Output 4 4 2 4 4" xfId="31342" xr:uid="{00000000-0005-0000-0000-00006A7A0000}"/>
    <cellStyle name="Output 4 4 2 4 5" xfId="31343" xr:uid="{00000000-0005-0000-0000-00006B7A0000}"/>
    <cellStyle name="Output 4 4 2 4 6" xfId="31344" xr:uid="{00000000-0005-0000-0000-00006C7A0000}"/>
    <cellStyle name="Output 4 4 2 5" xfId="31345" xr:uid="{00000000-0005-0000-0000-00006D7A0000}"/>
    <cellStyle name="Output 4 4 2 5 2" xfId="31346" xr:uid="{00000000-0005-0000-0000-00006E7A0000}"/>
    <cellStyle name="Output 4 4 2 5 3" xfId="31347" xr:uid="{00000000-0005-0000-0000-00006F7A0000}"/>
    <cellStyle name="Output 4 4 2 5 4" xfId="31348" xr:uid="{00000000-0005-0000-0000-0000707A0000}"/>
    <cellStyle name="Output 4 4 2 6" xfId="31349" xr:uid="{00000000-0005-0000-0000-0000717A0000}"/>
    <cellStyle name="Output 4 4 2 6 2" xfId="31350" xr:uid="{00000000-0005-0000-0000-0000727A0000}"/>
    <cellStyle name="Output 4 4 2 6 3" xfId="31351" xr:uid="{00000000-0005-0000-0000-0000737A0000}"/>
    <cellStyle name="Output 4 4 2 6 4" xfId="31352" xr:uid="{00000000-0005-0000-0000-0000747A0000}"/>
    <cellStyle name="Output 4 4 2 7" xfId="31353" xr:uid="{00000000-0005-0000-0000-0000757A0000}"/>
    <cellStyle name="Output 4 4 2 8" xfId="31354" xr:uid="{00000000-0005-0000-0000-0000767A0000}"/>
    <cellStyle name="Output 4 4 2 9" xfId="31355" xr:uid="{00000000-0005-0000-0000-0000777A0000}"/>
    <cellStyle name="Output 4 4 3" xfId="31356" xr:uid="{00000000-0005-0000-0000-0000787A0000}"/>
    <cellStyle name="Output 4 4 3 2" xfId="31357" xr:uid="{00000000-0005-0000-0000-0000797A0000}"/>
    <cellStyle name="Output 4 4 3 2 2" xfId="31358" xr:uid="{00000000-0005-0000-0000-00007A7A0000}"/>
    <cellStyle name="Output 4 4 3 2 2 2" xfId="31359" xr:uid="{00000000-0005-0000-0000-00007B7A0000}"/>
    <cellStyle name="Output 4 4 3 2 2 3" xfId="31360" xr:uid="{00000000-0005-0000-0000-00007C7A0000}"/>
    <cellStyle name="Output 4 4 3 2 2 4" xfId="31361" xr:uid="{00000000-0005-0000-0000-00007D7A0000}"/>
    <cellStyle name="Output 4 4 3 2 3" xfId="31362" xr:uid="{00000000-0005-0000-0000-00007E7A0000}"/>
    <cellStyle name="Output 4 4 3 2 4" xfId="31363" xr:uid="{00000000-0005-0000-0000-00007F7A0000}"/>
    <cellStyle name="Output 4 4 3 2 5" xfId="31364" xr:uid="{00000000-0005-0000-0000-0000807A0000}"/>
    <cellStyle name="Output 4 4 3 2 6" xfId="31365" xr:uid="{00000000-0005-0000-0000-0000817A0000}"/>
    <cellStyle name="Output 4 4 3 3" xfId="31366" xr:uid="{00000000-0005-0000-0000-0000827A0000}"/>
    <cellStyle name="Output 4 4 3 3 2" xfId="31367" xr:uid="{00000000-0005-0000-0000-0000837A0000}"/>
    <cellStyle name="Output 4 4 3 3 2 2" xfId="31368" xr:uid="{00000000-0005-0000-0000-0000847A0000}"/>
    <cellStyle name="Output 4 4 3 3 2 3" xfId="31369" xr:uid="{00000000-0005-0000-0000-0000857A0000}"/>
    <cellStyle name="Output 4 4 3 3 2 4" xfId="31370" xr:uid="{00000000-0005-0000-0000-0000867A0000}"/>
    <cellStyle name="Output 4 4 3 3 3" xfId="31371" xr:uid="{00000000-0005-0000-0000-0000877A0000}"/>
    <cellStyle name="Output 4 4 3 3 4" xfId="31372" xr:uid="{00000000-0005-0000-0000-0000887A0000}"/>
    <cellStyle name="Output 4 4 3 3 5" xfId="31373" xr:uid="{00000000-0005-0000-0000-0000897A0000}"/>
    <cellStyle name="Output 4 4 3 3 6" xfId="31374" xr:uid="{00000000-0005-0000-0000-00008A7A0000}"/>
    <cellStyle name="Output 4 4 3 4" xfId="31375" xr:uid="{00000000-0005-0000-0000-00008B7A0000}"/>
    <cellStyle name="Output 4 4 3 4 2" xfId="31376" xr:uid="{00000000-0005-0000-0000-00008C7A0000}"/>
    <cellStyle name="Output 4 4 3 4 2 2" xfId="31377" xr:uid="{00000000-0005-0000-0000-00008D7A0000}"/>
    <cellStyle name="Output 4 4 3 4 2 3" xfId="31378" xr:uid="{00000000-0005-0000-0000-00008E7A0000}"/>
    <cellStyle name="Output 4 4 3 4 2 4" xfId="31379" xr:uid="{00000000-0005-0000-0000-00008F7A0000}"/>
    <cellStyle name="Output 4 4 3 4 3" xfId="31380" xr:uid="{00000000-0005-0000-0000-0000907A0000}"/>
    <cellStyle name="Output 4 4 3 4 4" xfId="31381" xr:uid="{00000000-0005-0000-0000-0000917A0000}"/>
    <cellStyle name="Output 4 4 3 4 5" xfId="31382" xr:uid="{00000000-0005-0000-0000-0000927A0000}"/>
    <cellStyle name="Output 4 4 3 4 6" xfId="31383" xr:uid="{00000000-0005-0000-0000-0000937A0000}"/>
    <cellStyle name="Output 4 4 3 5" xfId="31384" xr:uid="{00000000-0005-0000-0000-0000947A0000}"/>
    <cellStyle name="Output 4 4 3 5 2" xfId="31385" xr:uid="{00000000-0005-0000-0000-0000957A0000}"/>
    <cellStyle name="Output 4 4 3 5 3" xfId="31386" xr:uid="{00000000-0005-0000-0000-0000967A0000}"/>
    <cellStyle name="Output 4 4 3 5 4" xfId="31387" xr:uid="{00000000-0005-0000-0000-0000977A0000}"/>
    <cellStyle name="Output 4 4 3 6" xfId="31388" xr:uid="{00000000-0005-0000-0000-0000987A0000}"/>
    <cellStyle name="Output 4 4 3 6 2" xfId="31389" xr:uid="{00000000-0005-0000-0000-0000997A0000}"/>
    <cellStyle name="Output 4 4 3 6 3" xfId="31390" xr:uid="{00000000-0005-0000-0000-00009A7A0000}"/>
    <cellStyle name="Output 4 4 3 6 4" xfId="31391" xr:uid="{00000000-0005-0000-0000-00009B7A0000}"/>
    <cellStyle name="Output 4 4 3 7" xfId="31392" xr:uid="{00000000-0005-0000-0000-00009C7A0000}"/>
    <cellStyle name="Output 4 4 3 8" xfId="31393" xr:uid="{00000000-0005-0000-0000-00009D7A0000}"/>
    <cellStyle name="Output 4 4 3 9" xfId="31394" xr:uid="{00000000-0005-0000-0000-00009E7A0000}"/>
    <cellStyle name="Output 4 4 4" xfId="31395" xr:uid="{00000000-0005-0000-0000-00009F7A0000}"/>
    <cellStyle name="Output 4 4 4 2" xfId="31396" xr:uid="{00000000-0005-0000-0000-0000A07A0000}"/>
    <cellStyle name="Output 4 4 4 2 2" xfId="31397" xr:uid="{00000000-0005-0000-0000-0000A17A0000}"/>
    <cellStyle name="Output 4 4 4 2 2 2" xfId="31398" xr:uid="{00000000-0005-0000-0000-0000A27A0000}"/>
    <cellStyle name="Output 4 4 4 2 2 3" xfId="31399" xr:uid="{00000000-0005-0000-0000-0000A37A0000}"/>
    <cellStyle name="Output 4 4 4 2 2 4" xfId="31400" xr:uid="{00000000-0005-0000-0000-0000A47A0000}"/>
    <cellStyle name="Output 4 4 4 2 3" xfId="31401" xr:uid="{00000000-0005-0000-0000-0000A57A0000}"/>
    <cellStyle name="Output 4 4 4 2 4" xfId="31402" xr:uid="{00000000-0005-0000-0000-0000A67A0000}"/>
    <cellStyle name="Output 4 4 4 2 5" xfId="31403" xr:uid="{00000000-0005-0000-0000-0000A77A0000}"/>
    <cellStyle name="Output 4 4 4 2 6" xfId="31404" xr:uid="{00000000-0005-0000-0000-0000A87A0000}"/>
    <cellStyle name="Output 4 4 4 3" xfId="31405" xr:uid="{00000000-0005-0000-0000-0000A97A0000}"/>
    <cellStyle name="Output 4 4 4 3 2" xfId="31406" xr:uid="{00000000-0005-0000-0000-0000AA7A0000}"/>
    <cellStyle name="Output 4 4 4 3 2 2" xfId="31407" xr:uid="{00000000-0005-0000-0000-0000AB7A0000}"/>
    <cellStyle name="Output 4 4 4 3 2 3" xfId="31408" xr:uid="{00000000-0005-0000-0000-0000AC7A0000}"/>
    <cellStyle name="Output 4 4 4 3 2 4" xfId="31409" xr:uid="{00000000-0005-0000-0000-0000AD7A0000}"/>
    <cellStyle name="Output 4 4 4 3 3" xfId="31410" xr:uid="{00000000-0005-0000-0000-0000AE7A0000}"/>
    <cellStyle name="Output 4 4 4 3 4" xfId="31411" xr:uid="{00000000-0005-0000-0000-0000AF7A0000}"/>
    <cellStyle name="Output 4 4 4 3 5" xfId="31412" xr:uid="{00000000-0005-0000-0000-0000B07A0000}"/>
    <cellStyle name="Output 4 4 4 3 6" xfId="31413" xr:uid="{00000000-0005-0000-0000-0000B17A0000}"/>
    <cellStyle name="Output 4 4 4 4" xfId="31414" xr:uid="{00000000-0005-0000-0000-0000B27A0000}"/>
    <cellStyle name="Output 4 4 4 4 2" xfId="31415" xr:uid="{00000000-0005-0000-0000-0000B37A0000}"/>
    <cellStyle name="Output 4 4 4 4 2 2" xfId="31416" xr:uid="{00000000-0005-0000-0000-0000B47A0000}"/>
    <cellStyle name="Output 4 4 4 4 2 3" xfId="31417" xr:uid="{00000000-0005-0000-0000-0000B57A0000}"/>
    <cellStyle name="Output 4 4 4 4 2 4" xfId="31418" xr:uid="{00000000-0005-0000-0000-0000B67A0000}"/>
    <cellStyle name="Output 4 4 4 4 3" xfId="31419" xr:uid="{00000000-0005-0000-0000-0000B77A0000}"/>
    <cellStyle name="Output 4 4 4 4 4" xfId="31420" xr:uid="{00000000-0005-0000-0000-0000B87A0000}"/>
    <cellStyle name="Output 4 4 4 4 5" xfId="31421" xr:uid="{00000000-0005-0000-0000-0000B97A0000}"/>
    <cellStyle name="Output 4 4 4 4 6" xfId="31422" xr:uid="{00000000-0005-0000-0000-0000BA7A0000}"/>
    <cellStyle name="Output 4 4 4 5" xfId="31423" xr:uid="{00000000-0005-0000-0000-0000BB7A0000}"/>
    <cellStyle name="Output 4 4 4 5 2" xfId="31424" xr:uid="{00000000-0005-0000-0000-0000BC7A0000}"/>
    <cellStyle name="Output 4 4 4 5 3" xfId="31425" xr:uid="{00000000-0005-0000-0000-0000BD7A0000}"/>
    <cellStyle name="Output 4 4 4 5 4" xfId="31426" xr:uid="{00000000-0005-0000-0000-0000BE7A0000}"/>
    <cellStyle name="Output 4 4 4 6" xfId="31427" xr:uid="{00000000-0005-0000-0000-0000BF7A0000}"/>
    <cellStyle name="Output 4 4 4 6 2" xfId="31428" xr:uid="{00000000-0005-0000-0000-0000C07A0000}"/>
    <cellStyle name="Output 4 4 4 6 3" xfId="31429" xr:uid="{00000000-0005-0000-0000-0000C17A0000}"/>
    <cellStyle name="Output 4 4 4 6 4" xfId="31430" xr:uid="{00000000-0005-0000-0000-0000C27A0000}"/>
    <cellStyle name="Output 4 4 4 7" xfId="31431" xr:uid="{00000000-0005-0000-0000-0000C37A0000}"/>
    <cellStyle name="Output 4 4 4 8" xfId="31432" xr:uid="{00000000-0005-0000-0000-0000C47A0000}"/>
    <cellStyle name="Output 4 4 4 9" xfId="31433" xr:uid="{00000000-0005-0000-0000-0000C57A0000}"/>
    <cellStyle name="Output 4 4 5" xfId="31434" xr:uid="{00000000-0005-0000-0000-0000C67A0000}"/>
    <cellStyle name="Output 4 4 5 2" xfId="31435" xr:uid="{00000000-0005-0000-0000-0000C77A0000}"/>
    <cellStyle name="Output 4 4 5 2 2" xfId="31436" xr:uid="{00000000-0005-0000-0000-0000C87A0000}"/>
    <cellStyle name="Output 4 4 5 2 2 2" xfId="31437" xr:uid="{00000000-0005-0000-0000-0000C97A0000}"/>
    <cellStyle name="Output 4 4 5 2 2 3" xfId="31438" xr:uid="{00000000-0005-0000-0000-0000CA7A0000}"/>
    <cellStyle name="Output 4 4 5 2 2 4" xfId="31439" xr:uid="{00000000-0005-0000-0000-0000CB7A0000}"/>
    <cellStyle name="Output 4 4 5 2 3" xfId="31440" xr:uid="{00000000-0005-0000-0000-0000CC7A0000}"/>
    <cellStyle name="Output 4 4 5 2 4" xfId="31441" xr:uid="{00000000-0005-0000-0000-0000CD7A0000}"/>
    <cellStyle name="Output 4 4 5 2 5" xfId="31442" xr:uid="{00000000-0005-0000-0000-0000CE7A0000}"/>
    <cellStyle name="Output 4 4 5 2 6" xfId="31443" xr:uid="{00000000-0005-0000-0000-0000CF7A0000}"/>
    <cellStyle name="Output 4 4 5 3" xfId="31444" xr:uid="{00000000-0005-0000-0000-0000D07A0000}"/>
    <cellStyle name="Output 4 4 5 3 2" xfId="31445" xr:uid="{00000000-0005-0000-0000-0000D17A0000}"/>
    <cellStyle name="Output 4 4 5 3 2 2" xfId="31446" xr:uid="{00000000-0005-0000-0000-0000D27A0000}"/>
    <cellStyle name="Output 4 4 5 3 2 3" xfId="31447" xr:uid="{00000000-0005-0000-0000-0000D37A0000}"/>
    <cellStyle name="Output 4 4 5 3 2 4" xfId="31448" xr:uid="{00000000-0005-0000-0000-0000D47A0000}"/>
    <cellStyle name="Output 4 4 5 3 3" xfId="31449" xr:uid="{00000000-0005-0000-0000-0000D57A0000}"/>
    <cellStyle name="Output 4 4 5 3 4" xfId="31450" xr:uid="{00000000-0005-0000-0000-0000D67A0000}"/>
    <cellStyle name="Output 4 4 5 3 5" xfId="31451" xr:uid="{00000000-0005-0000-0000-0000D77A0000}"/>
    <cellStyle name="Output 4 4 5 3 6" xfId="31452" xr:uid="{00000000-0005-0000-0000-0000D87A0000}"/>
    <cellStyle name="Output 4 4 5 4" xfId="31453" xr:uid="{00000000-0005-0000-0000-0000D97A0000}"/>
    <cellStyle name="Output 4 4 5 4 2" xfId="31454" xr:uid="{00000000-0005-0000-0000-0000DA7A0000}"/>
    <cellStyle name="Output 4 4 5 4 3" xfId="31455" xr:uid="{00000000-0005-0000-0000-0000DB7A0000}"/>
    <cellStyle name="Output 4 4 5 4 4" xfId="31456" xr:uid="{00000000-0005-0000-0000-0000DC7A0000}"/>
    <cellStyle name="Output 4 4 5 5" xfId="31457" xr:uid="{00000000-0005-0000-0000-0000DD7A0000}"/>
    <cellStyle name="Output 4 4 5 5 2" xfId="31458" xr:uid="{00000000-0005-0000-0000-0000DE7A0000}"/>
    <cellStyle name="Output 4 4 5 5 3" xfId="31459" xr:uid="{00000000-0005-0000-0000-0000DF7A0000}"/>
    <cellStyle name="Output 4 4 5 5 4" xfId="31460" xr:uid="{00000000-0005-0000-0000-0000E07A0000}"/>
    <cellStyle name="Output 4 4 5 6" xfId="31461" xr:uid="{00000000-0005-0000-0000-0000E17A0000}"/>
    <cellStyle name="Output 4 4 5 7" xfId="31462" xr:uid="{00000000-0005-0000-0000-0000E27A0000}"/>
    <cellStyle name="Output 4 4 5 8" xfId="31463" xr:uid="{00000000-0005-0000-0000-0000E37A0000}"/>
    <cellStyle name="Output 4 4 5 9" xfId="31464" xr:uid="{00000000-0005-0000-0000-0000E47A0000}"/>
    <cellStyle name="Output 4 4 6" xfId="31465" xr:uid="{00000000-0005-0000-0000-0000E57A0000}"/>
    <cellStyle name="Output 4 4 6 2" xfId="31466" xr:uid="{00000000-0005-0000-0000-0000E67A0000}"/>
    <cellStyle name="Output 4 4 6 2 2" xfId="31467" xr:uid="{00000000-0005-0000-0000-0000E77A0000}"/>
    <cellStyle name="Output 4 4 6 2 2 2" xfId="31468" xr:uid="{00000000-0005-0000-0000-0000E87A0000}"/>
    <cellStyle name="Output 4 4 6 2 2 3" xfId="31469" xr:uid="{00000000-0005-0000-0000-0000E97A0000}"/>
    <cellStyle name="Output 4 4 6 2 2 4" xfId="31470" xr:uid="{00000000-0005-0000-0000-0000EA7A0000}"/>
    <cellStyle name="Output 4 4 6 2 3" xfId="31471" xr:uid="{00000000-0005-0000-0000-0000EB7A0000}"/>
    <cellStyle name="Output 4 4 6 2 4" xfId="31472" xr:uid="{00000000-0005-0000-0000-0000EC7A0000}"/>
    <cellStyle name="Output 4 4 6 2 5" xfId="31473" xr:uid="{00000000-0005-0000-0000-0000ED7A0000}"/>
    <cellStyle name="Output 4 4 6 2 6" xfId="31474" xr:uid="{00000000-0005-0000-0000-0000EE7A0000}"/>
    <cellStyle name="Output 4 4 6 3" xfId="31475" xr:uid="{00000000-0005-0000-0000-0000EF7A0000}"/>
    <cellStyle name="Output 4 4 6 3 2" xfId="31476" xr:uid="{00000000-0005-0000-0000-0000F07A0000}"/>
    <cellStyle name="Output 4 4 6 3 2 2" xfId="31477" xr:uid="{00000000-0005-0000-0000-0000F17A0000}"/>
    <cellStyle name="Output 4 4 6 3 2 3" xfId="31478" xr:uid="{00000000-0005-0000-0000-0000F27A0000}"/>
    <cellStyle name="Output 4 4 6 3 2 4" xfId="31479" xr:uid="{00000000-0005-0000-0000-0000F37A0000}"/>
    <cellStyle name="Output 4 4 6 3 3" xfId="31480" xr:uid="{00000000-0005-0000-0000-0000F47A0000}"/>
    <cellStyle name="Output 4 4 6 3 4" xfId="31481" xr:uid="{00000000-0005-0000-0000-0000F57A0000}"/>
    <cellStyle name="Output 4 4 6 3 5" xfId="31482" xr:uid="{00000000-0005-0000-0000-0000F67A0000}"/>
    <cellStyle name="Output 4 4 6 3 6" xfId="31483" xr:uid="{00000000-0005-0000-0000-0000F77A0000}"/>
    <cellStyle name="Output 4 4 6 4" xfId="31484" xr:uid="{00000000-0005-0000-0000-0000F87A0000}"/>
    <cellStyle name="Output 4 4 6 4 2" xfId="31485" xr:uid="{00000000-0005-0000-0000-0000F97A0000}"/>
    <cellStyle name="Output 4 4 6 4 2 2" xfId="31486" xr:uid="{00000000-0005-0000-0000-0000FA7A0000}"/>
    <cellStyle name="Output 4 4 6 4 2 3" xfId="31487" xr:uid="{00000000-0005-0000-0000-0000FB7A0000}"/>
    <cellStyle name="Output 4 4 6 4 2 4" xfId="31488" xr:uid="{00000000-0005-0000-0000-0000FC7A0000}"/>
    <cellStyle name="Output 4 4 6 4 3" xfId="31489" xr:uid="{00000000-0005-0000-0000-0000FD7A0000}"/>
    <cellStyle name="Output 4 4 6 4 4" xfId="31490" xr:uid="{00000000-0005-0000-0000-0000FE7A0000}"/>
    <cellStyle name="Output 4 4 6 4 5" xfId="31491" xr:uid="{00000000-0005-0000-0000-0000FF7A0000}"/>
    <cellStyle name="Output 4 4 6 4 6" xfId="31492" xr:uid="{00000000-0005-0000-0000-0000007B0000}"/>
    <cellStyle name="Output 4 4 6 5" xfId="31493" xr:uid="{00000000-0005-0000-0000-0000017B0000}"/>
    <cellStyle name="Output 4 4 6 5 2" xfId="31494" xr:uid="{00000000-0005-0000-0000-0000027B0000}"/>
    <cellStyle name="Output 4 4 6 5 3" xfId="31495" xr:uid="{00000000-0005-0000-0000-0000037B0000}"/>
    <cellStyle name="Output 4 4 6 5 4" xfId="31496" xr:uid="{00000000-0005-0000-0000-0000047B0000}"/>
    <cellStyle name="Output 4 4 6 6" xfId="31497" xr:uid="{00000000-0005-0000-0000-0000057B0000}"/>
    <cellStyle name="Output 4 4 6 6 2" xfId="31498" xr:uid="{00000000-0005-0000-0000-0000067B0000}"/>
    <cellStyle name="Output 4 4 6 6 3" xfId="31499" xr:uid="{00000000-0005-0000-0000-0000077B0000}"/>
    <cellStyle name="Output 4 4 6 6 4" xfId="31500" xr:uid="{00000000-0005-0000-0000-0000087B0000}"/>
    <cellStyle name="Output 4 4 6 7" xfId="31501" xr:uid="{00000000-0005-0000-0000-0000097B0000}"/>
    <cellStyle name="Output 4 4 6 8" xfId="31502" xr:uid="{00000000-0005-0000-0000-00000A7B0000}"/>
    <cellStyle name="Output 4 4 6 9" xfId="31503" xr:uid="{00000000-0005-0000-0000-00000B7B0000}"/>
    <cellStyle name="Output 4 4 7" xfId="31504" xr:uid="{00000000-0005-0000-0000-00000C7B0000}"/>
    <cellStyle name="Output 4 4 7 2" xfId="31505" xr:uid="{00000000-0005-0000-0000-00000D7B0000}"/>
    <cellStyle name="Output 4 4 7 2 2" xfId="31506" xr:uid="{00000000-0005-0000-0000-00000E7B0000}"/>
    <cellStyle name="Output 4 4 7 2 2 2" xfId="31507" xr:uid="{00000000-0005-0000-0000-00000F7B0000}"/>
    <cellStyle name="Output 4 4 7 2 2 3" xfId="31508" xr:uid="{00000000-0005-0000-0000-0000107B0000}"/>
    <cellStyle name="Output 4 4 7 2 2 4" xfId="31509" xr:uid="{00000000-0005-0000-0000-0000117B0000}"/>
    <cellStyle name="Output 4 4 7 2 3" xfId="31510" xr:uid="{00000000-0005-0000-0000-0000127B0000}"/>
    <cellStyle name="Output 4 4 7 2 4" xfId="31511" xr:uid="{00000000-0005-0000-0000-0000137B0000}"/>
    <cellStyle name="Output 4 4 7 2 5" xfId="31512" xr:uid="{00000000-0005-0000-0000-0000147B0000}"/>
    <cellStyle name="Output 4 4 7 2 6" xfId="31513" xr:uid="{00000000-0005-0000-0000-0000157B0000}"/>
    <cellStyle name="Output 4 4 7 3" xfId="31514" xr:uid="{00000000-0005-0000-0000-0000167B0000}"/>
    <cellStyle name="Output 4 4 7 3 2" xfId="31515" xr:uid="{00000000-0005-0000-0000-0000177B0000}"/>
    <cellStyle name="Output 4 4 7 3 3" xfId="31516" xr:uid="{00000000-0005-0000-0000-0000187B0000}"/>
    <cellStyle name="Output 4 4 7 3 4" xfId="31517" xr:uid="{00000000-0005-0000-0000-0000197B0000}"/>
    <cellStyle name="Output 4 4 7 4" xfId="31518" xr:uid="{00000000-0005-0000-0000-00001A7B0000}"/>
    <cellStyle name="Output 4 4 7 5" xfId="31519" xr:uid="{00000000-0005-0000-0000-00001B7B0000}"/>
    <cellStyle name="Output 4 4 7 6" xfId="31520" xr:uid="{00000000-0005-0000-0000-00001C7B0000}"/>
    <cellStyle name="Output 4 4 7 7" xfId="31521" xr:uid="{00000000-0005-0000-0000-00001D7B0000}"/>
    <cellStyle name="Output 4 4 8" xfId="31522" xr:uid="{00000000-0005-0000-0000-00001E7B0000}"/>
    <cellStyle name="Output 4 4 8 2" xfId="31523" xr:uid="{00000000-0005-0000-0000-00001F7B0000}"/>
    <cellStyle name="Output 4 4 8 2 2" xfId="31524" xr:uid="{00000000-0005-0000-0000-0000207B0000}"/>
    <cellStyle name="Output 4 4 8 2 3" xfId="31525" xr:uid="{00000000-0005-0000-0000-0000217B0000}"/>
    <cellStyle name="Output 4 4 8 2 4" xfId="31526" xr:uid="{00000000-0005-0000-0000-0000227B0000}"/>
    <cellStyle name="Output 4 4 8 3" xfId="31527" xr:uid="{00000000-0005-0000-0000-0000237B0000}"/>
    <cellStyle name="Output 4 4 8 4" xfId="31528" xr:uid="{00000000-0005-0000-0000-0000247B0000}"/>
    <cellStyle name="Output 4 4 8 5" xfId="31529" xr:uid="{00000000-0005-0000-0000-0000257B0000}"/>
    <cellStyle name="Output 4 4 8 6" xfId="31530" xr:uid="{00000000-0005-0000-0000-0000267B0000}"/>
    <cellStyle name="Output 4 4 9" xfId="31531" xr:uid="{00000000-0005-0000-0000-0000277B0000}"/>
    <cellStyle name="Output 4 4 9 2" xfId="31532" xr:uid="{00000000-0005-0000-0000-0000287B0000}"/>
    <cellStyle name="Output 4 4 9 2 2" xfId="31533" xr:uid="{00000000-0005-0000-0000-0000297B0000}"/>
    <cellStyle name="Output 4 4 9 2 3" xfId="31534" xr:uid="{00000000-0005-0000-0000-00002A7B0000}"/>
    <cellStyle name="Output 4 4 9 2 4" xfId="31535" xr:uid="{00000000-0005-0000-0000-00002B7B0000}"/>
    <cellStyle name="Output 4 4 9 3" xfId="31536" xr:uid="{00000000-0005-0000-0000-00002C7B0000}"/>
    <cellStyle name="Output 4 4 9 4" xfId="31537" xr:uid="{00000000-0005-0000-0000-00002D7B0000}"/>
    <cellStyle name="Output 4 4 9 5" xfId="31538" xr:uid="{00000000-0005-0000-0000-00002E7B0000}"/>
    <cellStyle name="Output 4 4 9 6" xfId="31539" xr:uid="{00000000-0005-0000-0000-00002F7B0000}"/>
    <cellStyle name="Output 4 5" xfId="31540" xr:uid="{00000000-0005-0000-0000-0000307B0000}"/>
    <cellStyle name="Output 4 5 2" xfId="31541" xr:uid="{00000000-0005-0000-0000-0000317B0000}"/>
    <cellStyle name="Output 4 5 2 2" xfId="31542" xr:uid="{00000000-0005-0000-0000-0000327B0000}"/>
    <cellStyle name="Output 4 5 2 3" xfId="31543" xr:uid="{00000000-0005-0000-0000-0000337B0000}"/>
    <cellStyle name="Output 4 5 2 4" xfId="31544" xr:uid="{00000000-0005-0000-0000-0000347B0000}"/>
    <cellStyle name="Output 4 5 3" xfId="31545" xr:uid="{00000000-0005-0000-0000-0000357B0000}"/>
    <cellStyle name="Output 4 5 4" xfId="31546" xr:uid="{00000000-0005-0000-0000-0000367B0000}"/>
    <cellStyle name="Output 4 5 5" xfId="31547" xr:uid="{00000000-0005-0000-0000-0000377B0000}"/>
    <cellStyle name="Output 4 5 6" xfId="31548" xr:uid="{00000000-0005-0000-0000-0000387B0000}"/>
    <cellStyle name="Output 4 6" xfId="31549" xr:uid="{00000000-0005-0000-0000-0000397B0000}"/>
    <cellStyle name="Output 4 6 2" xfId="31550" xr:uid="{00000000-0005-0000-0000-00003A7B0000}"/>
    <cellStyle name="Output 4 6 3" xfId="31551" xr:uid="{00000000-0005-0000-0000-00003B7B0000}"/>
    <cellStyle name="Output 4 6 4" xfId="31552" xr:uid="{00000000-0005-0000-0000-00003C7B0000}"/>
    <cellStyle name="Output 4 7" xfId="31553" xr:uid="{00000000-0005-0000-0000-00003D7B0000}"/>
    <cellStyle name="Output 4 8" xfId="31554" xr:uid="{00000000-0005-0000-0000-00003E7B0000}"/>
    <cellStyle name="Output 5" xfId="31555" xr:uid="{00000000-0005-0000-0000-00003F7B0000}"/>
    <cellStyle name="Output 5 2" xfId="31556" xr:uid="{00000000-0005-0000-0000-0000407B0000}"/>
    <cellStyle name="Output 5 2 10" xfId="31557" xr:uid="{00000000-0005-0000-0000-0000417B0000}"/>
    <cellStyle name="Output 5 2 10 2" xfId="31558" xr:uid="{00000000-0005-0000-0000-0000427B0000}"/>
    <cellStyle name="Output 5 2 10 3" xfId="31559" xr:uid="{00000000-0005-0000-0000-0000437B0000}"/>
    <cellStyle name="Output 5 2 10 4" xfId="31560" xr:uid="{00000000-0005-0000-0000-0000447B0000}"/>
    <cellStyle name="Output 5 2 11" xfId="31561" xr:uid="{00000000-0005-0000-0000-0000457B0000}"/>
    <cellStyle name="Output 5 2 11 2" xfId="31562" xr:uid="{00000000-0005-0000-0000-0000467B0000}"/>
    <cellStyle name="Output 5 2 11 3" xfId="31563" xr:uid="{00000000-0005-0000-0000-0000477B0000}"/>
    <cellStyle name="Output 5 2 11 4" xfId="31564" xr:uid="{00000000-0005-0000-0000-0000487B0000}"/>
    <cellStyle name="Output 5 2 12" xfId="31565" xr:uid="{00000000-0005-0000-0000-0000497B0000}"/>
    <cellStyle name="Output 5 2 13" xfId="31566" xr:uid="{00000000-0005-0000-0000-00004A7B0000}"/>
    <cellStyle name="Output 5 2 14" xfId="31567" xr:uid="{00000000-0005-0000-0000-00004B7B0000}"/>
    <cellStyle name="Output 5 2 2" xfId="31568" xr:uid="{00000000-0005-0000-0000-00004C7B0000}"/>
    <cellStyle name="Output 5 2 2 2" xfId="31569" xr:uid="{00000000-0005-0000-0000-00004D7B0000}"/>
    <cellStyle name="Output 5 2 2 2 2" xfId="31570" xr:uid="{00000000-0005-0000-0000-00004E7B0000}"/>
    <cellStyle name="Output 5 2 2 2 2 2" xfId="31571" xr:uid="{00000000-0005-0000-0000-00004F7B0000}"/>
    <cellStyle name="Output 5 2 2 2 2 2 2" xfId="31572" xr:uid="{00000000-0005-0000-0000-0000507B0000}"/>
    <cellStyle name="Output 5 2 2 2 2 2 3" xfId="31573" xr:uid="{00000000-0005-0000-0000-0000517B0000}"/>
    <cellStyle name="Output 5 2 2 2 2 2 4" xfId="31574" xr:uid="{00000000-0005-0000-0000-0000527B0000}"/>
    <cellStyle name="Output 5 2 2 2 2 3" xfId="31575" xr:uid="{00000000-0005-0000-0000-0000537B0000}"/>
    <cellStyle name="Output 5 2 2 2 2 4" xfId="31576" xr:uid="{00000000-0005-0000-0000-0000547B0000}"/>
    <cellStyle name="Output 5 2 2 2 2 5" xfId="31577" xr:uid="{00000000-0005-0000-0000-0000557B0000}"/>
    <cellStyle name="Output 5 2 2 2 2 6" xfId="31578" xr:uid="{00000000-0005-0000-0000-0000567B0000}"/>
    <cellStyle name="Output 5 2 2 2 3" xfId="31579" xr:uid="{00000000-0005-0000-0000-0000577B0000}"/>
    <cellStyle name="Output 5 2 2 2 3 2" xfId="31580" xr:uid="{00000000-0005-0000-0000-0000587B0000}"/>
    <cellStyle name="Output 5 2 2 2 3 3" xfId="31581" xr:uid="{00000000-0005-0000-0000-0000597B0000}"/>
    <cellStyle name="Output 5 2 2 2 3 4" xfId="31582" xr:uid="{00000000-0005-0000-0000-00005A7B0000}"/>
    <cellStyle name="Output 5 2 2 2 4" xfId="31583" xr:uid="{00000000-0005-0000-0000-00005B7B0000}"/>
    <cellStyle name="Output 5 2 2 2 5" xfId="31584" xr:uid="{00000000-0005-0000-0000-00005C7B0000}"/>
    <cellStyle name="Output 5 2 2 2 6" xfId="31585" xr:uid="{00000000-0005-0000-0000-00005D7B0000}"/>
    <cellStyle name="Output 5 2 2 2 7" xfId="31586" xr:uid="{00000000-0005-0000-0000-00005E7B0000}"/>
    <cellStyle name="Output 5 2 2 3" xfId="31587" xr:uid="{00000000-0005-0000-0000-00005F7B0000}"/>
    <cellStyle name="Output 5 2 2 3 2" xfId="31588" xr:uid="{00000000-0005-0000-0000-0000607B0000}"/>
    <cellStyle name="Output 5 2 2 3 2 2" xfId="31589" xr:uid="{00000000-0005-0000-0000-0000617B0000}"/>
    <cellStyle name="Output 5 2 2 3 2 3" xfId="31590" xr:uid="{00000000-0005-0000-0000-0000627B0000}"/>
    <cellStyle name="Output 5 2 2 3 2 4" xfId="31591" xr:uid="{00000000-0005-0000-0000-0000637B0000}"/>
    <cellStyle name="Output 5 2 2 3 3" xfId="31592" xr:uid="{00000000-0005-0000-0000-0000647B0000}"/>
    <cellStyle name="Output 5 2 2 3 4" xfId="31593" xr:uid="{00000000-0005-0000-0000-0000657B0000}"/>
    <cellStyle name="Output 5 2 2 3 5" xfId="31594" xr:uid="{00000000-0005-0000-0000-0000667B0000}"/>
    <cellStyle name="Output 5 2 2 3 6" xfId="31595" xr:uid="{00000000-0005-0000-0000-0000677B0000}"/>
    <cellStyle name="Output 5 2 2 4" xfId="31596" xr:uid="{00000000-0005-0000-0000-0000687B0000}"/>
    <cellStyle name="Output 5 2 2 4 2" xfId="31597" xr:uid="{00000000-0005-0000-0000-0000697B0000}"/>
    <cellStyle name="Output 5 2 2 4 2 2" xfId="31598" xr:uid="{00000000-0005-0000-0000-00006A7B0000}"/>
    <cellStyle name="Output 5 2 2 4 2 3" xfId="31599" xr:uid="{00000000-0005-0000-0000-00006B7B0000}"/>
    <cellStyle name="Output 5 2 2 4 2 4" xfId="31600" xr:uid="{00000000-0005-0000-0000-00006C7B0000}"/>
    <cellStyle name="Output 5 2 2 4 3" xfId="31601" xr:uid="{00000000-0005-0000-0000-00006D7B0000}"/>
    <cellStyle name="Output 5 2 2 4 4" xfId="31602" xr:uid="{00000000-0005-0000-0000-00006E7B0000}"/>
    <cellStyle name="Output 5 2 2 4 5" xfId="31603" xr:uid="{00000000-0005-0000-0000-00006F7B0000}"/>
    <cellStyle name="Output 5 2 2 4 6" xfId="31604" xr:uid="{00000000-0005-0000-0000-0000707B0000}"/>
    <cellStyle name="Output 5 2 2 5" xfId="31605" xr:uid="{00000000-0005-0000-0000-0000717B0000}"/>
    <cellStyle name="Output 5 2 2 5 2" xfId="31606" xr:uid="{00000000-0005-0000-0000-0000727B0000}"/>
    <cellStyle name="Output 5 2 2 5 3" xfId="31607" xr:uid="{00000000-0005-0000-0000-0000737B0000}"/>
    <cellStyle name="Output 5 2 2 5 4" xfId="31608" xr:uid="{00000000-0005-0000-0000-0000747B0000}"/>
    <cellStyle name="Output 5 2 2 6" xfId="31609" xr:uid="{00000000-0005-0000-0000-0000757B0000}"/>
    <cellStyle name="Output 5 2 2 6 2" xfId="31610" xr:uid="{00000000-0005-0000-0000-0000767B0000}"/>
    <cellStyle name="Output 5 2 2 6 3" xfId="31611" xr:uid="{00000000-0005-0000-0000-0000777B0000}"/>
    <cellStyle name="Output 5 2 2 6 4" xfId="31612" xr:uid="{00000000-0005-0000-0000-0000787B0000}"/>
    <cellStyle name="Output 5 2 2 7" xfId="31613" xr:uid="{00000000-0005-0000-0000-0000797B0000}"/>
    <cellStyle name="Output 5 2 2 8" xfId="31614" xr:uid="{00000000-0005-0000-0000-00007A7B0000}"/>
    <cellStyle name="Output 5 2 2 9" xfId="31615" xr:uid="{00000000-0005-0000-0000-00007B7B0000}"/>
    <cellStyle name="Output 5 2 3" xfId="31616" xr:uid="{00000000-0005-0000-0000-00007C7B0000}"/>
    <cellStyle name="Output 5 2 3 2" xfId="31617" xr:uid="{00000000-0005-0000-0000-00007D7B0000}"/>
    <cellStyle name="Output 5 2 3 2 2" xfId="31618" xr:uid="{00000000-0005-0000-0000-00007E7B0000}"/>
    <cellStyle name="Output 5 2 3 2 2 2" xfId="31619" xr:uid="{00000000-0005-0000-0000-00007F7B0000}"/>
    <cellStyle name="Output 5 2 3 2 2 3" xfId="31620" xr:uid="{00000000-0005-0000-0000-0000807B0000}"/>
    <cellStyle name="Output 5 2 3 2 2 4" xfId="31621" xr:uid="{00000000-0005-0000-0000-0000817B0000}"/>
    <cellStyle name="Output 5 2 3 2 3" xfId="31622" xr:uid="{00000000-0005-0000-0000-0000827B0000}"/>
    <cellStyle name="Output 5 2 3 2 4" xfId="31623" xr:uid="{00000000-0005-0000-0000-0000837B0000}"/>
    <cellStyle name="Output 5 2 3 2 5" xfId="31624" xr:uid="{00000000-0005-0000-0000-0000847B0000}"/>
    <cellStyle name="Output 5 2 3 2 6" xfId="31625" xr:uid="{00000000-0005-0000-0000-0000857B0000}"/>
    <cellStyle name="Output 5 2 3 3" xfId="31626" xr:uid="{00000000-0005-0000-0000-0000867B0000}"/>
    <cellStyle name="Output 5 2 3 3 2" xfId="31627" xr:uid="{00000000-0005-0000-0000-0000877B0000}"/>
    <cellStyle name="Output 5 2 3 3 2 2" xfId="31628" xr:uid="{00000000-0005-0000-0000-0000887B0000}"/>
    <cellStyle name="Output 5 2 3 3 2 3" xfId="31629" xr:uid="{00000000-0005-0000-0000-0000897B0000}"/>
    <cellStyle name="Output 5 2 3 3 2 4" xfId="31630" xr:uid="{00000000-0005-0000-0000-00008A7B0000}"/>
    <cellStyle name="Output 5 2 3 3 3" xfId="31631" xr:uid="{00000000-0005-0000-0000-00008B7B0000}"/>
    <cellStyle name="Output 5 2 3 3 4" xfId="31632" xr:uid="{00000000-0005-0000-0000-00008C7B0000}"/>
    <cellStyle name="Output 5 2 3 3 5" xfId="31633" xr:uid="{00000000-0005-0000-0000-00008D7B0000}"/>
    <cellStyle name="Output 5 2 3 3 6" xfId="31634" xr:uid="{00000000-0005-0000-0000-00008E7B0000}"/>
    <cellStyle name="Output 5 2 3 4" xfId="31635" xr:uid="{00000000-0005-0000-0000-00008F7B0000}"/>
    <cellStyle name="Output 5 2 3 4 2" xfId="31636" xr:uid="{00000000-0005-0000-0000-0000907B0000}"/>
    <cellStyle name="Output 5 2 3 4 2 2" xfId="31637" xr:uid="{00000000-0005-0000-0000-0000917B0000}"/>
    <cellStyle name="Output 5 2 3 4 2 3" xfId="31638" xr:uid="{00000000-0005-0000-0000-0000927B0000}"/>
    <cellStyle name="Output 5 2 3 4 2 4" xfId="31639" xr:uid="{00000000-0005-0000-0000-0000937B0000}"/>
    <cellStyle name="Output 5 2 3 4 3" xfId="31640" xr:uid="{00000000-0005-0000-0000-0000947B0000}"/>
    <cellStyle name="Output 5 2 3 4 4" xfId="31641" xr:uid="{00000000-0005-0000-0000-0000957B0000}"/>
    <cellStyle name="Output 5 2 3 4 5" xfId="31642" xr:uid="{00000000-0005-0000-0000-0000967B0000}"/>
    <cellStyle name="Output 5 2 3 4 6" xfId="31643" xr:uid="{00000000-0005-0000-0000-0000977B0000}"/>
    <cellStyle name="Output 5 2 3 5" xfId="31644" xr:uid="{00000000-0005-0000-0000-0000987B0000}"/>
    <cellStyle name="Output 5 2 3 5 2" xfId="31645" xr:uid="{00000000-0005-0000-0000-0000997B0000}"/>
    <cellStyle name="Output 5 2 3 5 3" xfId="31646" xr:uid="{00000000-0005-0000-0000-00009A7B0000}"/>
    <cellStyle name="Output 5 2 3 5 4" xfId="31647" xr:uid="{00000000-0005-0000-0000-00009B7B0000}"/>
    <cellStyle name="Output 5 2 3 6" xfId="31648" xr:uid="{00000000-0005-0000-0000-00009C7B0000}"/>
    <cellStyle name="Output 5 2 3 6 2" xfId="31649" xr:uid="{00000000-0005-0000-0000-00009D7B0000}"/>
    <cellStyle name="Output 5 2 3 6 3" xfId="31650" xr:uid="{00000000-0005-0000-0000-00009E7B0000}"/>
    <cellStyle name="Output 5 2 3 6 4" xfId="31651" xr:uid="{00000000-0005-0000-0000-00009F7B0000}"/>
    <cellStyle name="Output 5 2 3 7" xfId="31652" xr:uid="{00000000-0005-0000-0000-0000A07B0000}"/>
    <cellStyle name="Output 5 2 3 8" xfId="31653" xr:uid="{00000000-0005-0000-0000-0000A17B0000}"/>
    <cellStyle name="Output 5 2 3 9" xfId="31654" xr:uid="{00000000-0005-0000-0000-0000A27B0000}"/>
    <cellStyle name="Output 5 2 4" xfId="31655" xr:uid="{00000000-0005-0000-0000-0000A37B0000}"/>
    <cellStyle name="Output 5 2 4 2" xfId="31656" xr:uid="{00000000-0005-0000-0000-0000A47B0000}"/>
    <cellStyle name="Output 5 2 4 2 2" xfId="31657" xr:uid="{00000000-0005-0000-0000-0000A57B0000}"/>
    <cellStyle name="Output 5 2 4 2 2 2" xfId="31658" xr:uid="{00000000-0005-0000-0000-0000A67B0000}"/>
    <cellStyle name="Output 5 2 4 2 2 3" xfId="31659" xr:uid="{00000000-0005-0000-0000-0000A77B0000}"/>
    <cellStyle name="Output 5 2 4 2 2 4" xfId="31660" xr:uid="{00000000-0005-0000-0000-0000A87B0000}"/>
    <cellStyle name="Output 5 2 4 2 3" xfId="31661" xr:uid="{00000000-0005-0000-0000-0000A97B0000}"/>
    <cellStyle name="Output 5 2 4 2 4" xfId="31662" xr:uid="{00000000-0005-0000-0000-0000AA7B0000}"/>
    <cellStyle name="Output 5 2 4 2 5" xfId="31663" xr:uid="{00000000-0005-0000-0000-0000AB7B0000}"/>
    <cellStyle name="Output 5 2 4 2 6" xfId="31664" xr:uid="{00000000-0005-0000-0000-0000AC7B0000}"/>
    <cellStyle name="Output 5 2 4 3" xfId="31665" xr:uid="{00000000-0005-0000-0000-0000AD7B0000}"/>
    <cellStyle name="Output 5 2 4 3 2" xfId="31666" xr:uid="{00000000-0005-0000-0000-0000AE7B0000}"/>
    <cellStyle name="Output 5 2 4 3 2 2" xfId="31667" xr:uid="{00000000-0005-0000-0000-0000AF7B0000}"/>
    <cellStyle name="Output 5 2 4 3 2 3" xfId="31668" xr:uid="{00000000-0005-0000-0000-0000B07B0000}"/>
    <cellStyle name="Output 5 2 4 3 2 4" xfId="31669" xr:uid="{00000000-0005-0000-0000-0000B17B0000}"/>
    <cellStyle name="Output 5 2 4 3 3" xfId="31670" xr:uid="{00000000-0005-0000-0000-0000B27B0000}"/>
    <cellStyle name="Output 5 2 4 3 4" xfId="31671" xr:uid="{00000000-0005-0000-0000-0000B37B0000}"/>
    <cellStyle name="Output 5 2 4 3 5" xfId="31672" xr:uid="{00000000-0005-0000-0000-0000B47B0000}"/>
    <cellStyle name="Output 5 2 4 3 6" xfId="31673" xr:uid="{00000000-0005-0000-0000-0000B57B0000}"/>
    <cellStyle name="Output 5 2 4 4" xfId="31674" xr:uid="{00000000-0005-0000-0000-0000B67B0000}"/>
    <cellStyle name="Output 5 2 4 4 2" xfId="31675" xr:uid="{00000000-0005-0000-0000-0000B77B0000}"/>
    <cellStyle name="Output 5 2 4 4 2 2" xfId="31676" xr:uid="{00000000-0005-0000-0000-0000B87B0000}"/>
    <cellStyle name="Output 5 2 4 4 2 3" xfId="31677" xr:uid="{00000000-0005-0000-0000-0000B97B0000}"/>
    <cellStyle name="Output 5 2 4 4 2 4" xfId="31678" xr:uid="{00000000-0005-0000-0000-0000BA7B0000}"/>
    <cellStyle name="Output 5 2 4 4 3" xfId="31679" xr:uid="{00000000-0005-0000-0000-0000BB7B0000}"/>
    <cellStyle name="Output 5 2 4 4 4" xfId="31680" xr:uid="{00000000-0005-0000-0000-0000BC7B0000}"/>
    <cellStyle name="Output 5 2 4 4 5" xfId="31681" xr:uid="{00000000-0005-0000-0000-0000BD7B0000}"/>
    <cellStyle name="Output 5 2 4 4 6" xfId="31682" xr:uid="{00000000-0005-0000-0000-0000BE7B0000}"/>
    <cellStyle name="Output 5 2 4 5" xfId="31683" xr:uid="{00000000-0005-0000-0000-0000BF7B0000}"/>
    <cellStyle name="Output 5 2 4 5 2" xfId="31684" xr:uid="{00000000-0005-0000-0000-0000C07B0000}"/>
    <cellStyle name="Output 5 2 4 5 3" xfId="31685" xr:uid="{00000000-0005-0000-0000-0000C17B0000}"/>
    <cellStyle name="Output 5 2 4 5 4" xfId="31686" xr:uid="{00000000-0005-0000-0000-0000C27B0000}"/>
    <cellStyle name="Output 5 2 4 6" xfId="31687" xr:uid="{00000000-0005-0000-0000-0000C37B0000}"/>
    <cellStyle name="Output 5 2 4 6 2" xfId="31688" xr:uid="{00000000-0005-0000-0000-0000C47B0000}"/>
    <cellStyle name="Output 5 2 4 6 3" xfId="31689" xr:uid="{00000000-0005-0000-0000-0000C57B0000}"/>
    <cellStyle name="Output 5 2 4 6 4" xfId="31690" xr:uid="{00000000-0005-0000-0000-0000C67B0000}"/>
    <cellStyle name="Output 5 2 4 7" xfId="31691" xr:uid="{00000000-0005-0000-0000-0000C77B0000}"/>
    <cellStyle name="Output 5 2 4 8" xfId="31692" xr:uid="{00000000-0005-0000-0000-0000C87B0000}"/>
    <cellStyle name="Output 5 2 4 9" xfId="31693" xr:uid="{00000000-0005-0000-0000-0000C97B0000}"/>
    <cellStyle name="Output 5 2 5" xfId="31694" xr:uid="{00000000-0005-0000-0000-0000CA7B0000}"/>
    <cellStyle name="Output 5 2 5 2" xfId="31695" xr:uid="{00000000-0005-0000-0000-0000CB7B0000}"/>
    <cellStyle name="Output 5 2 5 2 2" xfId="31696" xr:uid="{00000000-0005-0000-0000-0000CC7B0000}"/>
    <cellStyle name="Output 5 2 5 2 2 2" xfId="31697" xr:uid="{00000000-0005-0000-0000-0000CD7B0000}"/>
    <cellStyle name="Output 5 2 5 2 2 3" xfId="31698" xr:uid="{00000000-0005-0000-0000-0000CE7B0000}"/>
    <cellStyle name="Output 5 2 5 2 2 4" xfId="31699" xr:uid="{00000000-0005-0000-0000-0000CF7B0000}"/>
    <cellStyle name="Output 5 2 5 2 3" xfId="31700" xr:uid="{00000000-0005-0000-0000-0000D07B0000}"/>
    <cellStyle name="Output 5 2 5 2 4" xfId="31701" xr:uid="{00000000-0005-0000-0000-0000D17B0000}"/>
    <cellStyle name="Output 5 2 5 2 5" xfId="31702" xr:uid="{00000000-0005-0000-0000-0000D27B0000}"/>
    <cellStyle name="Output 5 2 5 2 6" xfId="31703" xr:uid="{00000000-0005-0000-0000-0000D37B0000}"/>
    <cellStyle name="Output 5 2 5 3" xfId="31704" xr:uid="{00000000-0005-0000-0000-0000D47B0000}"/>
    <cellStyle name="Output 5 2 5 3 2" xfId="31705" xr:uid="{00000000-0005-0000-0000-0000D57B0000}"/>
    <cellStyle name="Output 5 2 5 3 2 2" xfId="31706" xr:uid="{00000000-0005-0000-0000-0000D67B0000}"/>
    <cellStyle name="Output 5 2 5 3 2 3" xfId="31707" xr:uid="{00000000-0005-0000-0000-0000D77B0000}"/>
    <cellStyle name="Output 5 2 5 3 2 4" xfId="31708" xr:uid="{00000000-0005-0000-0000-0000D87B0000}"/>
    <cellStyle name="Output 5 2 5 3 3" xfId="31709" xr:uid="{00000000-0005-0000-0000-0000D97B0000}"/>
    <cellStyle name="Output 5 2 5 3 4" xfId="31710" xr:uid="{00000000-0005-0000-0000-0000DA7B0000}"/>
    <cellStyle name="Output 5 2 5 3 5" xfId="31711" xr:uid="{00000000-0005-0000-0000-0000DB7B0000}"/>
    <cellStyle name="Output 5 2 5 3 6" xfId="31712" xr:uid="{00000000-0005-0000-0000-0000DC7B0000}"/>
    <cellStyle name="Output 5 2 5 4" xfId="31713" xr:uid="{00000000-0005-0000-0000-0000DD7B0000}"/>
    <cellStyle name="Output 5 2 5 4 2" xfId="31714" xr:uid="{00000000-0005-0000-0000-0000DE7B0000}"/>
    <cellStyle name="Output 5 2 5 4 3" xfId="31715" xr:uid="{00000000-0005-0000-0000-0000DF7B0000}"/>
    <cellStyle name="Output 5 2 5 4 4" xfId="31716" xr:uid="{00000000-0005-0000-0000-0000E07B0000}"/>
    <cellStyle name="Output 5 2 5 5" xfId="31717" xr:uid="{00000000-0005-0000-0000-0000E17B0000}"/>
    <cellStyle name="Output 5 2 5 5 2" xfId="31718" xr:uid="{00000000-0005-0000-0000-0000E27B0000}"/>
    <cellStyle name="Output 5 2 5 5 3" xfId="31719" xr:uid="{00000000-0005-0000-0000-0000E37B0000}"/>
    <cellStyle name="Output 5 2 5 5 4" xfId="31720" xr:uid="{00000000-0005-0000-0000-0000E47B0000}"/>
    <cellStyle name="Output 5 2 5 6" xfId="31721" xr:uid="{00000000-0005-0000-0000-0000E57B0000}"/>
    <cellStyle name="Output 5 2 5 7" xfId="31722" xr:uid="{00000000-0005-0000-0000-0000E67B0000}"/>
    <cellStyle name="Output 5 2 5 8" xfId="31723" xr:uid="{00000000-0005-0000-0000-0000E77B0000}"/>
    <cellStyle name="Output 5 2 5 9" xfId="31724" xr:uid="{00000000-0005-0000-0000-0000E87B0000}"/>
    <cellStyle name="Output 5 2 6" xfId="31725" xr:uid="{00000000-0005-0000-0000-0000E97B0000}"/>
    <cellStyle name="Output 5 2 6 2" xfId="31726" xr:uid="{00000000-0005-0000-0000-0000EA7B0000}"/>
    <cellStyle name="Output 5 2 6 2 2" xfId="31727" xr:uid="{00000000-0005-0000-0000-0000EB7B0000}"/>
    <cellStyle name="Output 5 2 6 2 2 2" xfId="31728" xr:uid="{00000000-0005-0000-0000-0000EC7B0000}"/>
    <cellStyle name="Output 5 2 6 2 2 3" xfId="31729" xr:uid="{00000000-0005-0000-0000-0000ED7B0000}"/>
    <cellStyle name="Output 5 2 6 2 2 4" xfId="31730" xr:uid="{00000000-0005-0000-0000-0000EE7B0000}"/>
    <cellStyle name="Output 5 2 6 2 3" xfId="31731" xr:uid="{00000000-0005-0000-0000-0000EF7B0000}"/>
    <cellStyle name="Output 5 2 6 2 4" xfId="31732" xr:uid="{00000000-0005-0000-0000-0000F07B0000}"/>
    <cellStyle name="Output 5 2 6 2 5" xfId="31733" xr:uid="{00000000-0005-0000-0000-0000F17B0000}"/>
    <cellStyle name="Output 5 2 6 2 6" xfId="31734" xr:uid="{00000000-0005-0000-0000-0000F27B0000}"/>
    <cellStyle name="Output 5 2 6 3" xfId="31735" xr:uid="{00000000-0005-0000-0000-0000F37B0000}"/>
    <cellStyle name="Output 5 2 6 3 2" xfId="31736" xr:uid="{00000000-0005-0000-0000-0000F47B0000}"/>
    <cellStyle name="Output 5 2 6 3 2 2" xfId="31737" xr:uid="{00000000-0005-0000-0000-0000F57B0000}"/>
    <cellStyle name="Output 5 2 6 3 2 3" xfId="31738" xr:uid="{00000000-0005-0000-0000-0000F67B0000}"/>
    <cellStyle name="Output 5 2 6 3 2 4" xfId="31739" xr:uid="{00000000-0005-0000-0000-0000F77B0000}"/>
    <cellStyle name="Output 5 2 6 3 3" xfId="31740" xr:uid="{00000000-0005-0000-0000-0000F87B0000}"/>
    <cellStyle name="Output 5 2 6 3 4" xfId="31741" xr:uid="{00000000-0005-0000-0000-0000F97B0000}"/>
    <cellStyle name="Output 5 2 6 3 5" xfId="31742" xr:uid="{00000000-0005-0000-0000-0000FA7B0000}"/>
    <cellStyle name="Output 5 2 6 3 6" xfId="31743" xr:uid="{00000000-0005-0000-0000-0000FB7B0000}"/>
    <cellStyle name="Output 5 2 6 4" xfId="31744" xr:uid="{00000000-0005-0000-0000-0000FC7B0000}"/>
    <cellStyle name="Output 5 2 6 4 2" xfId="31745" xr:uid="{00000000-0005-0000-0000-0000FD7B0000}"/>
    <cellStyle name="Output 5 2 6 4 2 2" xfId="31746" xr:uid="{00000000-0005-0000-0000-0000FE7B0000}"/>
    <cellStyle name="Output 5 2 6 4 2 3" xfId="31747" xr:uid="{00000000-0005-0000-0000-0000FF7B0000}"/>
    <cellStyle name="Output 5 2 6 4 2 4" xfId="31748" xr:uid="{00000000-0005-0000-0000-0000007C0000}"/>
    <cellStyle name="Output 5 2 6 4 3" xfId="31749" xr:uid="{00000000-0005-0000-0000-0000017C0000}"/>
    <cellStyle name="Output 5 2 6 4 4" xfId="31750" xr:uid="{00000000-0005-0000-0000-0000027C0000}"/>
    <cellStyle name="Output 5 2 6 4 5" xfId="31751" xr:uid="{00000000-0005-0000-0000-0000037C0000}"/>
    <cellStyle name="Output 5 2 6 4 6" xfId="31752" xr:uid="{00000000-0005-0000-0000-0000047C0000}"/>
    <cellStyle name="Output 5 2 6 5" xfId="31753" xr:uid="{00000000-0005-0000-0000-0000057C0000}"/>
    <cellStyle name="Output 5 2 6 5 2" xfId="31754" xr:uid="{00000000-0005-0000-0000-0000067C0000}"/>
    <cellStyle name="Output 5 2 6 5 3" xfId="31755" xr:uid="{00000000-0005-0000-0000-0000077C0000}"/>
    <cellStyle name="Output 5 2 6 5 4" xfId="31756" xr:uid="{00000000-0005-0000-0000-0000087C0000}"/>
    <cellStyle name="Output 5 2 6 6" xfId="31757" xr:uid="{00000000-0005-0000-0000-0000097C0000}"/>
    <cellStyle name="Output 5 2 6 6 2" xfId="31758" xr:uid="{00000000-0005-0000-0000-00000A7C0000}"/>
    <cellStyle name="Output 5 2 6 6 3" xfId="31759" xr:uid="{00000000-0005-0000-0000-00000B7C0000}"/>
    <cellStyle name="Output 5 2 6 6 4" xfId="31760" xr:uid="{00000000-0005-0000-0000-00000C7C0000}"/>
    <cellStyle name="Output 5 2 6 7" xfId="31761" xr:uid="{00000000-0005-0000-0000-00000D7C0000}"/>
    <cellStyle name="Output 5 2 6 8" xfId="31762" xr:uid="{00000000-0005-0000-0000-00000E7C0000}"/>
    <cellStyle name="Output 5 2 6 9" xfId="31763" xr:uid="{00000000-0005-0000-0000-00000F7C0000}"/>
    <cellStyle name="Output 5 2 7" xfId="31764" xr:uid="{00000000-0005-0000-0000-0000107C0000}"/>
    <cellStyle name="Output 5 2 7 2" xfId="31765" xr:uid="{00000000-0005-0000-0000-0000117C0000}"/>
    <cellStyle name="Output 5 2 7 2 2" xfId="31766" xr:uid="{00000000-0005-0000-0000-0000127C0000}"/>
    <cellStyle name="Output 5 2 7 2 2 2" xfId="31767" xr:uid="{00000000-0005-0000-0000-0000137C0000}"/>
    <cellStyle name="Output 5 2 7 2 2 3" xfId="31768" xr:uid="{00000000-0005-0000-0000-0000147C0000}"/>
    <cellStyle name="Output 5 2 7 2 2 4" xfId="31769" xr:uid="{00000000-0005-0000-0000-0000157C0000}"/>
    <cellStyle name="Output 5 2 7 2 3" xfId="31770" xr:uid="{00000000-0005-0000-0000-0000167C0000}"/>
    <cellStyle name="Output 5 2 7 2 4" xfId="31771" xr:uid="{00000000-0005-0000-0000-0000177C0000}"/>
    <cellStyle name="Output 5 2 7 2 5" xfId="31772" xr:uid="{00000000-0005-0000-0000-0000187C0000}"/>
    <cellStyle name="Output 5 2 7 2 6" xfId="31773" xr:uid="{00000000-0005-0000-0000-0000197C0000}"/>
    <cellStyle name="Output 5 2 7 3" xfId="31774" xr:uid="{00000000-0005-0000-0000-00001A7C0000}"/>
    <cellStyle name="Output 5 2 7 3 2" xfId="31775" xr:uid="{00000000-0005-0000-0000-00001B7C0000}"/>
    <cellStyle name="Output 5 2 7 3 3" xfId="31776" xr:uid="{00000000-0005-0000-0000-00001C7C0000}"/>
    <cellStyle name="Output 5 2 7 3 4" xfId="31777" xr:uid="{00000000-0005-0000-0000-00001D7C0000}"/>
    <cellStyle name="Output 5 2 7 4" xfId="31778" xr:uid="{00000000-0005-0000-0000-00001E7C0000}"/>
    <cellStyle name="Output 5 2 7 5" xfId="31779" xr:uid="{00000000-0005-0000-0000-00001F7C0000}"/>
    <cellStyle name="Output 5 2 7 6" xfId="31780" xr:uid="{00000000-0005-0000-0000-0000207C0000}"/>
    <cellStyle name="Output 5 2 7 7" xfId="31781" xr:uid="{00000000-0005-0000-0000-0000217C0000}"/>
    <cellStyle name="Output 5 2 8" xfId="31782" xr:uid="{00000000-0005-0000-0000-0000227C0000}"/>
    <cellStyle name="Output 5 2 8 2" xfId="31783" xr:uid="{00000000-0005-0000-0000-0000237C0000}"/>
    <cellStyle name="Output 5 2 8 2 2" xfId="31784" xr:uid="{00000000-0005-0000-0000-0000247C0000}"/>
    <cellStyle name="Output 5 2 8 2 3" xfId="31785" xr:uid="{00000000-0005-0000-0000-0000257C0000}"/>
    <cellStyle name="Output 5 2 8 2 4" xfId="31786" xr:uid="{00000000-0005-0000-0000-0000267C0000}"/>
    <cellStyle name="Output 5 2 8 3" xfId="31787" xr:uid="{00000000-0005-0000-0000-0000277C0000}"/>
    <cellStyle name="Output 5 2 8 4" xfId="31788" xr:uid="{00000000-0005-0000-0000-0000287C0000}"/>
    <cellStyle name="Output 5 2 8 5" xfId="31789" xr:uid="{00000000-0005-0000-0000-0000297C0000}"/>
    <cellStyle name="Output 5 2 8 6" xfId="31790" xr:uid="{00000000-0005-0000-0000-00002A7C0000}"/>
    <cellStyle name="Output 5 2 9" xfId="31791" xr:uid="{00000000-0005-0000-0000-00002B7C0000}"/>
    <cellStyle name="Output 5 2 9 2" xfId="31792" xr:uid="{00000000-0005-0000-0000-00002C7C0000}"/>
    <cellStyle name="Output 5 2 9 2 2" xfId="31793" xr:uid="{00000000-0005-0000-0000-00002D7C0000}"/>
    <cellStyle name="Output 5 2 9 2 3" xfId="31794" xr:uid="{00000000-0005-0000-0000-00002E7C0000}"/>
    <cellStyle name="Output 5 2 9 2 4" xfId="31795" xr:uid="{00000000-0005-0000-0000-00002F7C0000}"/>
    <cellStyle name="Output 5 2 9 3" xfId="31796" xr:uid="{00000000-0005-0000-0000-0000307C0000}"/>
    <cellStyle name="Output 5 2 9 4" xfId="31797" xr:uid="{00000000-0005-0000-0000-0000317C0000}"/>
    <cellStyle name="Output 5 2 9 5" xfId="31798" xr:uid="{00000000-0005-0000-0000-0000327C0000}"/>
    <cellStyle name="Output 5 2 9 6" xfId="31799" xr:uid="{00000000-0005-0000-0000-0000337C0000}"/>
    <cellStyle name="Output 5 3" xfId="31800" xr:uid="{00000000-0005-0000-0000-0000347C0000}"/>
    <cellStyle name="Output 5 3 2" xfId="31801" xr:uid="{00000000-0005-0000-0000-0000357C0000}"/>
    <cellStyle name="Output 5 3 2 2" xfId="31802" xr:uid="{00000000-0005-0000-0000-0000367C0000}"/>
    <cellStyle name="Output 5 3 2 3" xfId="31803" xr:uid="{00000000-0005-0000-0000-0000377C0000}"/>
    <cellStyle name="Output 5 3 2 4" xfId="31804" xr:uid="{00000000-0005-0000-0000-0000387C0000}"/>
    <cellStyle name="Output 5 3 3" xfId="31805" xr:uid="{00000000-0005-0000-0000-0000397C0000}"/>
    <cellStyle name="Output 5 3 4" xfId="31806" xr:uid="{00000000-0005-0000-0000-00003A7C0000}"/>
    <cellStyle name="Output 5 3 5" xfId="31807" xr:uid="{00000000-0005-0000-0000-00003B7C0000}"/>
    <cellStyle name="Output 5 3 6" xfId="31808" xr:uid="{00000000-0005-0000-0000-00003C7C0000}"/>
    <cellStyle name="Output 5 4" xfId="31809" xr:uid="{00000000-0005-0000-0000-00003D7C0000}"/>
    <cellStyle name="Output 5 4 2" xfId="31810" xr:uid="{00000000-0005-0000-0000-00003E7C0000}"/>
    <cellStyle name="Output 5 4 3" xfId="31811" xr:uid="{00000000-0005-0000-0000-00003F7C0000}"/>
    <cellStyle name="Output 5 4 4" xfId="31812" xr:uid="{00000000-0005-0000-0000-0000407C0000}"/>
    <cellStyle name="Output 5 5" xfId="31813" xr:uid="{00000000-0005-0000-0000-0000417C0000}"/>
    <cellStyle name="Output 5 6" xfId="31814" xr:uid="{00000000-0005-0000-0000-0000427C0000}"/>
    <cellStyle name="Output 6" xfId="31815" xr:uid="{00000000-0005-0000-0000-0000437C0000}"/>
    <cellStyle name="Output 6 2" xfId="31816" xr:uid="{00000000-0005-0000-0000-0000447C0000}"/>
    <cellStyle name="Output 6 2 10" xfId="31817" xr:uid="{00000000-0005-0000-0000-0000457C0000}"/>
    <cellStyle name="Output 6 2 10 2" xfId="31818" xr:uid="{00000000-0005-0000-0000-0000467C0000}"/>
    <cellStyle name="Output 6 2 10 3" xfId="31819" xr:uid="{00000000-0005-0000-0000-0000477C0000}"/>
    <cellStyle name="Output 6 2 10 4" xfId="31820" xr:uid="{00000000-0005-0000-0000-0000487C0000}"/>
    <cellStyle name="Output 6 2 11" xfId="31821" xr:uid="{00000000-0005-0000-0000-0000497C0000}"/>
    <cellStyle name="Output 6 2 11 2" xfId="31822" xr:uid="{00000000-0005-0000-0000-00004A7C0000}"/>
    <cellStyle name="Output 6 2 11 3" xfId="31823" xr:uid="{00000000-0005-0000-0000-00004B7C0000}"/>
    <cellStyle name="Output 6 2 11 4" xfId="31824" xr:uid="{00000000-0005-0000-0000-00004C7C0000}"/>
    <cellStyle name="Output 6 2 12" xfId="31825" xr:uid="{00000000-0005-0000-0000-00004D7C0000}"/>
    <cellStyle name="Output 6 2 13" xfId="31826" xr:uid="{00000000-0005-0000-0000-00004E7C0000}"/>
    <cellStyle name="Output 6 2 14" xfId="31827" xr:uid="{00000000-0005-0000-0000-00004F7C0000}"/>
    <cellStyle name="Output 6 2 2" xfId="31828" xr:uid="{00000000-0005-0000-0000-0000507C0000}"/>
    <cellStyle name="Output 6 2 2 2" xfId="31829" xr:uid="{00000000-0005-0000-0000-0000517C0000}"/>
    <cellStyle name="Output 6 2 2 2 2" xfId="31830" xr:uid="{00000000-0005-0000-0000-0000527C0000}"/>
    <cellStyle name="Output 6 2 2 2 2 2" xfId="31831" xr:uid="{00000000-0005-0000-0000-0000537C0000}"/>
    <cellStyle name="Output 6 2 2 2 2 2 2" xfId="31832" xr:uid="{00000000-0005-0000-0000-0000547C0000}"/>
    <cellStyle name="Output 6 2 2 2 2 2 3" xfId="31833" xr:uid="{00000000-0005-0000-0000-0000557C0000}"/>
    <cellStyle name="Output 6 2 2 2 2 2 4" xfId="31834" xr:uid="{00000000-0005-0000-0000-0000567C0000}"/>
    <cellStyle name="Output 6 2 2 2 2 3" xfId="31835" xr:uid="{00000000-0005-0000-0000-0000577C0000}"/>
    <cellStyle name="Output 6 2 2 2 2 4" xfId="31836" xr:uid="{00000000-0005-0000-0000-0000587C0000}"/>
    <cellStyle name="Output 6 2 2 2 2 5" xfId="31837" xr:uid="{00000000-0005-0000-0000-0000597C0000}"/>
    <cellStyle name="Output 6 2 2 2 2 6" xfId="31838" xr:uid="{00000000-0005-0000-0000-00005A7C0000}"/>
    <cellStyle name="Output 6 2 2 2 3" xfId="31839" xr:uid="{00000000-0005-0000-0000-00005B7C0000}"/>
    <cellStyle name="Output 6 2 2 2 3 2" xfId="31840" xr:uid="{00000000-0005-0000-0000-00005C7C0000}"/>
    <cellStyle name="Output 6 2 2 2 3 3" xfId="31841" xr:uid="{00000000-0005-0000-0000-00005D7C0000}"/>
    <cellStyle name="Output 6 2 2 2 3 4" xfId="31842" xr:uid="{00000000-0005-0000-0000-00005E7C0000}"/>
    <cellStyle name="Output 6 2 2 2 4" xfId="31843" xr:uid="{00000000-0005-0000-0000-00005F7C0000}"/>
    <cellStyle name="Output 6 2 2 2 5" xfId="31844" xr:uid="{00000000-0005-0000-0000-0000607C0000}"/>
    <cellStyle name="Output 6 2 2 2 6" xfId="31845" xr:uid="{00000000-0005-0000-0000-0000617C0000}"/>
    <cellStyle name="Output 6 2 2 2 7" xfId="31846" xr:uid="{00000000-0005-0000-0000-0000627C0000}"/>
    <cellStyle name="Output 6 2 2 3" xfId="31847" xr:uid="{00000000-0005-0000-0000-0000637C0000}"/>
    <cellStyle name="Output 6 2 2 3 2" xfId="31848" xr:uid="{00000000-0005-0000-0000-0000647C0000}"/>
    <cellStyle name="Output 6 2 2 3 2 2" xfId="31849" xr:uid="{00000000-0005-0000-0000-0000657C0000}"/>
    <cellStyle name="Output 6 2 2 3 2 3" xfId="31850" xr:uid="{00000000-0005-0000-0000-0000667C0000}"/>
    <cellStyle name="Output 6 2 2 3 2 4" xfId="31851" xr:uid="{00000000-0005-0000-0000-0000677C0000}"/>
    <cellStyle name="Output 6 2 2 3 3" xfId="31852" xr:uid="{00000000-0005-0000-0000-0000687C0000}"/>
    <cellStyle name="Output 6 2 2 3 4" xfId="31853" xr:uid="{00000000-0005-0000-0000-0000697C0000}"/>
    <cellStyle name="Output 6 2 2 3 5" xfId="31854" xr:uid="{00000000-0005-0000-0000-00006A7C0000}"/>
    <cellStyle name="Output 6 2 2 3 6" xfId="31855" xr:uid="{00000000-0005-0000-0000-00006B7C0000}"/>
    <cellStyle name="Output 6 2 2 4" xfId="31856" xr:uid="{00000000-0005-0000-0000-00006C7C0000}"/>
    <cellStyle name="Output 6 2 2 4 2" xfId="31857" xr:uid="{00000000-0005-0000-0000-00006D7C0000}"/>
    <cellStyle name="Output 6 2 2 4 2 2" xfId="31858" xr:uid="{00000000-0005-0000-0000-00006E7C0000}"/>
    <cellStyle name="Output 6 2 2 4 2 3" xfId="31859" xr:uid="{00000000-0005-0000-0000-00006F7C0000}"/>
    <cellStyle name="Output 6 2 2 4 2 4" xfId="31860" xr:uid="{00000000-0005-0000-0000-0000707C0000}"/>
    <cellStyle name="Output 6 2 2 4 3" xfId="31861" xr:uid="{00000000-0005-0000-0000-0000717C0000}"/>
    <cellStyle name="Output 6 2 2 4 4" xfId="31862" xr:uid="{00000000-0005-0000-0000-0000727C0000}"/>
    <cellStyle name="Output 6 2 2 4 5" xfId="31863" xr:uid="{00000000-0005-0000-0000-0000737C0000}"/>
    <cellStyle name="Output 6 2 2 4 6" xfId="31864" xr:uid="{00000000-0005-0000-0000-0000747C0000}"/>
    <cellStyle name="Output 6 2 2 5" xfId="31865" xr:uid="{00000000-0005-0000-0000-0000757C0000}"/>
    <cellStyle name="Output 6 2 2 5 2" xfId="31866" xr:uid="{00000000-0005-0000-0000-0000767C0000}"/>
    <cellStyle name="Output 6 2 2 5 3" xfId="31867" xr:uid="{00000000-0005-0000-0000-0000777C0000}"/>
    <cellStyle name="Output 6 2 2 5 4" xfId="31868" xr:uid="{00000000-0005-0000-0000-0000787C0000}"/>
    <cellStyle name="Output 6 2 2 6" xfId="31869" xr:uid="{00000000-0005-0000-0000-0000797C0000}"/>
    <cellStyle name="Output 6 2 2 6 2" xfId="31870" xr:uid="{00000000-0005-0000-0000-00007A7C0000}"/>
    <cellStyle name="Output 6 2 2 6 3" xfId="31871" xr:uid="{00000000-0005-0000-0000-00007B7C0000}"/>
    <cellStyle name="Output 6 2 2 6 4" xfId="31872" xr:uid="{00000000-0005-0000-0000-00007C7C0000}"/>
    <cellStyle name="Output 6 2 2 7" xfId="31873" xr:uid="{00000000-0005-0000-0000-00007D7C0000}"/>
    <cellStyle name="Output 6 2 2 8" xfId="31874" xr:uid="{00000000-0005-0000-0000-00007E7C0000}"/>
    <cellStyle name="Output 6 2 2 9" xfId="31875" xr:uid="{00000000-0005-0000-0000-00007F7C0000}"/>
    <cellStyle name="Output 6 2 3" xfId="31876" xr:uid="{00000000-0005-0000-0000-0000807C0000}"/>
    <cellStyle name="Output 6 2 3 2" xfId="31877" xr:uid="{00000000-0005-0000-0000-0000817C0000}"/>
    <cellStyle name="Output 6 2 3 2 2" xfId="31878" xr:uid="{00000000-0005-0000-0000-0000827C0000}"/>
    <cellStyle name="Output 6 2 3 2 2 2" xfId="31879" xr:uid="{00000000-0005-0000-0000-0000837C0000}"/>
    <cellStyle name="Output 6 2 3 2 2 3" xfId="31880" xr:uid="{00000000-0005-0000-0000-0000847C0000}"/>
    <cellStyle name="Output 6 2 3 2 2 4" xfId="31881" xr:uid="{00000000-0005-0000-0000-0000857C0000}"/>
    <cellStyle name="Output 6 2 3 2 3" xfId="31882" xr:uid="{00000000-0005-0000-0000-0000867C0000}"/>
    <cellStyle name="Output 6 2 3 2 4" xfId="31883" xr:uid="{00000000-0005-0000-0000-0000877C0000}"/>
    <cellStyle name="Output 6 2 3 2 5" xfId="31884" xr:uid="{00000000-0005-0000-0000-0000887C0000}"/>
    <cellStyle name="Output 6 2 3 2 6" xfId="31885" xr:uid="{00000000-0005-0000-0000-0000897C0000}"/>
    <cellStyle name="Output 6 2 3 3" xfId="31886" xr:uid="{00000000-0005-0000-0000-00008A7C0000}"/>
    <cellStyle name="Output 6 2 3 3 2" xfId="31887" xr:uid="{00000000-0005-0000-0000-00008B7C0000}"/>
    <cellStyle name="Output 6 2 3 3 2 2" xfId="31888" xr:uid="{00000000-0005-0000-0000-00008C7C0000}"/>
    <cellStyle name="Output 6 2 3 3 2 3" xfId="31889" xr:uid="{00000000-0005-0000-0000-00008D7C0000}"/>
    <cellStyle name="Output 6 2 3 3 2 4" xfId="31890" xr:uid="{00000000-0005-0000-0000-00008E7C0000}"/>
    <cellStyle name="Output 6 2 3 3 3" xfId="31891" xr:uid="{00000000-0005-0000-0000-00008F7C0000}"/>
    <cellStyle name="Output 6 2 3 3 4" xfId="31892" xr:uid="{00000000-0005-0000-0000-0000907C0000}"/>
    <cellStyle name="Output 6 2 3 3 5" xfId="31893" xr:uid="{00000000-0005-0000-0000-0000917C0000}"/>
    <cellStyle name="Output 6 2 3 3 6" xfId="31894" xr:uid="{00000000-0005-0000-0000-0000927C0000}"/>
    <cellStyle name="Output 6 2 3 4" xfId="31895" xr:uid="{00000000-0005-0000-0000-0000937C0000}"/>
    <cellStyle name="Output 6 2 3 4 2" xfId="31896" xr:uid="{00000000-0005-0000-0000-0000947C0000}"/>
    <cellStyle name="Output 6 2 3 4 2 2" xfId="31897" xr:uid="{00000000-0005-0000-0000-0000957C0000}"/>
    <cellStyle name="Output 6 2 3 4 2 3" xfId="31898" xr:uid="{00000000-0005-0000-0000-0000967C0000}"/>
    <cellStyle name="Output 6 2 3 4 2 4" xfId="31899" xr:uid="{00000000-0005-0000-0000-0000977C0000}"/>
    <cellStyle name="Output 6 2 3 4 3" xfId="31900" xr:uid="{00000000-0005-0000-0000-0000987C0000}"/>
    <cellStyle name="Output 6 2 3 4 4" xfId="31901" xr:uid="{00000000-0005-0000-0000-0000997C0000}"/>
    <cellStyle name="Output 6 2 3 4 5" xfId="31902" xr:uid="{00000000-0005-0000-0000-00009A7C0000}"/>
    <cellStyle name="Output 6 2 3 4 6" xfId="31903" xr:uid="{00000000-0005-0000-0000-00009B7C0000}"/>
    <cellStyle name="Output 6 2 3 5" xfId="31904" xr:uid="{00000000-0005-0000-0000-00009C7C0000}"/>
    <cellStyle name="Output 6 2 3 5 2" xfId="31905" xr:uid="{00000000-0005-0000-0000-00009D7C0000}"/>
    <cellStyle name="Output 6 2 3 5 3" xfId="31906" xr:uid="{00000000-0005-0000-0000-00009E7C0000}"/>
    <cellStyle name="Output 6 2 3 5 4" xfId="31907" xr:uid="{00000000-0005-0000-0000-00009F7C0000}"/>
    <cellStyle name="Output 6 2 3 6" xfId="31908" xr:uid="{00000000-0005-0000-0000-0000A07C0000}"/>
    <cellStyle name="Output 6 2 3 6 2" xfId="31909" xr:uid="{00000000-0005-0000-0000-0000A17C0000}"/>
    <cellStyle name="Output 6 2 3 6 3" xfId="31910" xr:uid="{00000000-0005-0000-0000-0000A27C0000}"/>
    <cellStyle name="Output 6 2 3 6 4" xfId="31911" xr:uid="{00000000-0005-0000-0000-0000A37C0000}"/>
    <cellStyle name="Output 6 2 3 7" xfId="31912" xr:uid="{00000000-0005-0000-0000-0000A47C0000}"/>
    <cellStyle name="Output 6 2 3 8" xfId="31913" xr:uid="{00000000-0005-0000-0000-0000A57C0000}"/>
    <cellStyle name="Output 6 2 3 9" xfId="31914" xr:uid="{00000000-0005-0000-0000-0000A67C0000}"/>
    <cellStyle name="Output 6 2 4" xfId="31915" xr:uid="{00000000-0005-0000-0000-0000A77C0000}"/>
    <cellStyle name="Output 6 2 4 2" xfId="31916" xr:uid="{00000000-0005-0000-0000-0000A87C0000}"/>
    <cellStyle name="Output 6 2 4 2 2" xfId="31917" xr:uid="{00000000-0005-0000-0000-0000A97C0000}"/>
    <cellStyle name="Output 6 2 4 2 2 2" xfId="31918" xr:uid="{00000000-0005-0000-0000-0000AA7C0000}"/>
    <cellStyle name="Output 6 2 4 2 2 3" xfId="31919" xr:uid="{00000000-0005-0000-0000-0000AB7C0000}"/>
    <cellStyle name="Output 6 2 4 2 2 4" xfId="31920" xr:uid="{00000000-0005-0000-0000-0000AC7C0000}"/>
    <cellStyle name="Output 6 2 4 2 3" xfId="31921" xr:uid="{00000000-0005-0000-0000-0000AD7C0000}"/>
    <cellStyle name="Output 6 2 4 2 4" xfId="31922" xr:uid="{00000000-0005-0000-0000-0000AE7C0000}"/>
    <cellStyle name="Output 6 2 4 2 5" xfId="31923" xr:uid="{00000000-0005-0000-0000-0000AF7C0000}"/>
    <cellStyle name="Output 6 2 4 2 6" xfId="31924" xr:uid="{00000000-0005-0000-0000-0000B07C0000}"/>
    <cellStyle name="Output 6 2 4 3" xfId="31925" xr:uid="{00000000-0005-0000-0000-0000B17C0000}"/>
    <cellStyle name="Output 6 2 4 3 2" xfId="31926" xr:uid="{00000000-0005-0000-0000-0000B27C0000}"/>
    <cellStyle name="Output 6 2 4 3 2 2" xfId="31927" xr:uid="{00000000-0005-0000-0000-0000B37C0000}"/>
    <cellStyle name="Output 6 2 4 3 2 3" xfId="31928" xr:uid="{00000000-0005-0000-0000-0000B47C0000}"/>
    <cellStyle name="Output 6 2 4 3 2 4" xfId="31929" xr:uid="{00000000-0005-0000-0000-0000B57C0000}"/>
    <cellStyle name="Output 6 2 4 3 3" xfId="31930" xr:uid="{00000000-0005-0000-0000-0000B67C0000}"/>
    <cellStyle name="Output 6 2 4 3 4" xfId="31931" xr:uid="{00000000-0005-0000-0000-0000B77C0000}"/>
    <cellStyle name="Output 6 2 4 3 5" xfId="31932" xr:uid="{00000000-0005-0000-0000-0000B87C0000}"/>
    <cellStyle name="Output 6 2 4 3 6" xfId="31933" xr:uid="{00000000-0005-0000-0000-0000B97C0000}"/>
    <cellStyle name="Output 6 2 4 4" xfId="31934" xr:uid="{00000000-0005-0000-0000-0000BA7C0000}"/>
    <cellStyle name="Output 6 2 4 4 2" xfId="31935" xr:uid="{00000000-0005-0000-0000-0000BB7C0000}"/>
    <cellStyle name="Output 6 2 4 4 2 2" xfId="31936" xr:uid="{00000000-0005-0000-0000-0000BC7C0000}"/>
    <cellStyle name="Output 6 2 4 4 2 3" xfId="31937" xr:uid="{00000000-0005-0000-0000-0000BD7C0000}"/>
    <cellStyle name="Output 6 2 4 4 2 4" xfId="31938" xr:uid="{00000000-0005-0000-0000-0000BE7C0000}"/>
    <cellStyle name="Output 6 2 4 4 3" xfId="31939" xr:uid="{00000000-0005-0000-0000-0000BF7C0000}"/>
    <cellStyle name="Output 6 2 4 4 4" xfId="31940" xr:uid="{00000000-0005-0000-0000-0000C07C0000}"/>
    <cellStyle name="Output 6 2 4 4 5" xfId="31941" xr:uid="{00000000-0005-0000-0000-0000C17C0000}"/>
    <cellStyle name="Output 6 2 4 4 6" xfId="31942" xr:uid="{00000000-0005-0000-0000-0000C27C0000}"/>
    <cellStyle name="Output 6 2 4 5" xfId="31943" xr:uid="{00000000-0005-0000-0000-0000C37C0000}"/>
    <cellStyle name="Output 6 2 4 5 2" xfId="31944" xr:uid="{00000000-0005-0000-0000-0000C47C0000}"/>
    <cellStyle name="Output 6 2 4 5 3" xfId="31945" xr:uid="{00000000-0005-0000-0000-0000C57C0000}"/>
    <cellStyle name="Output 6 2 4 5 4" xfId="31946" xr:uid="{00000000-0005-0000-0000-0000C67C0000}"/>
    <cellStyle name="Output 6 2 4 6" xfId="31947" xr:uid="{00000000-0005-0000-0000-0000C77C0000}"/>
    <cellStyle name="Output 6 2 4 6 2" xfId="31948" xr:uid="{00000000-0005-0000-0000-0000C87C0000}"/>
    <cellStyle name="Output 6 2 4 6 3" xfId="31949" xr:uid="{00000000-0005-0000-0000-0000C97C0000}"/>
    <cellStyle name="Output 6 2 4 6 4" xfId="31950" xr:uid="{00000000-0005-0000-0000-0000CA7C0000}"/>
    <cellStyle name="Output 6 2 4 7" xfId="31951" xr:uid="{00000000-0005-0000-0000-0000CB7C0000}"/>
    <cellStyle name="Output 6 2 4 8" xfId="31952" xr:uid="{00000000-0005-0000-0000-0000CC7C0000}"/>
    <cellStyle name="Output 6 2 4 9" xfId="31953" xr:uid="{00000000-0005-0000-0000-0000CD7C0000}"/>
    <cellStyle name="Output 6 2 5" xfId="31954" xr:uid="{00000000-0005-0000-0000-0000CE7C0000}"/>
    <cellStyle name="Output 6 2 5 2" xfId="31955" xr:uid="{00000000-0005-0000-0000-0000CF7C0000}"/>
    <cellStyle name="Output 6 2 5 2 2" xfId="31956" xr:uid="{00000000-0005-0000-0000-0000D07C0000}"/>
    <cellStyle name="Output 6 2 5 2 2 2" xfId="31957" xr:uid="{00000000-0005-0000-0000-0000D17C0000}"/>
    <cellStyle name="Output 6 2 5 2 2 3" xfId="31958" xr:uid="{00000000-0005-0000-0000-0000D27C0000}"/>
    <cellStyle name="Output 6 2 5 2 2 4" xfId="31959" xr:uid="{00000000-0005-0000-0000-0000D37C0000}"/>
    <cellStyle name="Output 6 2 5 2 3" xfId="31960" xr:uid="{00000000-0005-0000-0000-0000D47C0000}"/>
    <cellStyle name="Output 6 2 5 2 4" xfId="31961" xr:uid="{00000000-0005-0000-0000-0000D57C0000}"/>
    <cellStyle name="Output 6 2 5 2 5" xfId="31962" xr:uid="{00000000-0005-0000-0000-0000D67C0000}"/>
    <cellStyle name="Output 6 2 5 2 6" xfId="31963" xr:uid="{00000000-0005-0000-0000-0000D77C0000}"/>
    <cellStyle name="Output 6 2 5 3" xfId="31964" xr:uid="{00000000-0005-0000-0000-0000D87C0000}"/>
    <cellStyle name="Output 6 2 5 3 2" xfId="31965" xr:uid="{00000000-0005-0000-0000-0000D97C0000}"/>
    <cellStyle name="Output 6 2 5 3 2 2" xfId="31966" xr:uid="{00000000-0005-0000-0000-0000DA7C0000}"/>
    <cellStyle name="Output 6 2 5 3 2 3" xfId="31967" xr:uid="{00000000-0005-0000-0000-0000DB7C0000}"/>
    <cellStyle name="Output 6 2 5 3 2 4" xfId="31968" xr:uid="{00000000-0005-0000-0000-0000DC7C0000}"/>
    <cellStyle name="Output 6 2 5 3 3" xfId="31969" xr:uid="{00000000-0005-0000-0000-0000DD7C0000}"/>
    <cellStyle name="Output 6 2 5 3 4" xfId="31970" xr:uid="{00000000-0005-0000-0000-0000DE7C0000}"/>
    <cellStyle name="Output 6 2 5 3 5" xfId="31971" xr:uid="{00000000-0005-0000-0000-0000DF7C0000}"/>
    <cellStyle name="Output 6 2 5 3 6" xfId="31972" xr:uid="{00000000-0005-0000-0000-0000E07C0000}"/>
    <cellStyle name="Output 6 2 5 4" xfId="31973" xr:uid="{00000000-0005-0000-0000-0000E17C0000}"/>
    <cellStyle name="Output 6 2 5 4 2" xfId="31974" xr:uid="{00000000-0005-0000-0000-0000E27C0000}"/>
    <cellStyle name="Output 6 2 5 4 3" xfId="31975" xr:uid="{00000000-0005-0000-0000-0000E37C0000}"/>
    <cellStyle name="Output 6 2 5 4 4" xfId="31976" xr:uid="{00000000-0005-0000-0000-0000E47C0000}"/>
    <cellStyle name="Output 6 2 5 5" xfId="31977" xr:uid="{00000000-0005-0000-0000-0000E57C0000}"/>
    <cellStyle name="Output 6 2 5 5 2" xfId="31978" xr:uid="{00000000-0005-0000-0000-0000E67C0000}"/>
    <cellStyle name="Output 6 2 5 5 3" xfId="31979" xr:uid="{00000000-0005-0000-0000-0000E77C0000}"/>
    <cellStyle name="Output 6 2 5 5 4" xfId="31980" xr:uid="{00000000-0005-0000-0000-0000E87C0000}"/>
    <cellStyle name="Output 6 2 5 6" xfId="31981" xr:uid="{00000000-0005-0000-0000-0000E97C0000}"/>
    <cellStyle name="Output 6 2 5 7" xfId="31982" xr:uid="{00000000-0005-0000-0000-0000EA7C0000}"/>
    <cellStyle name="Output 6 2 5 8" xfId="31983" xr:uid="{00000000-0005-0000-0000-0000EB7C0000}"/>
    <cellStyle name="Output 6 2 5 9" xfId="31984" xr:uid="{00000000-0005-0000-0000-0000EC7C0000}"/>
    <cellStyle name="Output 6 2 6" xfId="31985" xr:uid="{00000000-0005-0000-0000-0000ED7C0000}"/>
    <cellStyle name="Output 6 2 6 2" xfId="31986" xr:uid="{00000000-0005-0000-0000-0000EE7C0000}"/>
    <cellStyle name="Output 6 2 6 2 2" xfId="31987" xr:uid="{00000000-0005-0000-0000-0000EF7C0000}"/>
    <cellStyle name="Output 6 2 6 2 2 2" xfId="31988" xr:uid="{00000000-0005-0000-0000-0000F07C0000}"/>
    <cellStyle name="Output 6 2 6 2 2 3" xfId="31989" xr:uid="{00000000-0005-0000-0000-0000F17C0000}"/>
    <cellStyle name="Output 6 2 6 2 2 4" xfId="31990" xr:uid="{00000000-0005-0000-0000-0000F27C0000}"/>
    <cellStyle name="Output 6 2 6 2 3" xfId="31991" xr:uid="{00000000-0005-0000-0000-0000F37C0000}"/>
    <cellStyle name="Output 6 2 6 2 4" xfId="31992" xr:uid="{00000000-0005-0000-0000-0000F47C0000}"/>
    <cellStyle name="Output 6 2 6 2 5" xfId="31993" xr:uid="{00000000-0005-0000-0000-0000F57C0000}"/>
    <cellStyle name="Output 6 2 6 2 6" xfId="31994" xr:uid="{00000000-0005-0000-0000-0000F67C0000}"/>
    <cellStyle name="Output 6 2 6 3" xfId="31995" xr:uid="{00000000-0005-0000-0000-0000F77C0000}"/>
    <cellStyle name="Output 6 2 6 3 2" xfId="31996" xr:uid="{00000000-0005-0000-0000-0000F87C0000}"/>
    <cellStyle name="Output 6 2 6 3 2 2" xfId="31997" xr:uid="{00000000-0005-0000-0000-0000F97C0000}"/>
    <cellStyle name="Output 6 2 6 3 2 3" xfId="31998" xr:uid="{00000000-0005-0000-0000-0000FA7C0000}"/>
    <cellStyle name="Output 6 2 6 3 2 4" xfId="31999" xr:uid="{00000000-0005-0000-0000-0000FB7C0000}"/>
    <cellStyle name="Output 6 2 6 3 3" xfId="32000" xr:uid="{00000000-0005-0000-0000-0000FC7C0000}"/>
    <cellStyle name="Output 6 2 6 3 4" xfId="32001" xr:uid="{00000000-0005-0000-0000-0000FD7C0000}"/>
    <cellStyle name="Output 6 2 6 3 5" xfId="32002" xr:uid="{00000000-0005-0000-0000-0000FE7C0000}"/>
    <cellStyle name="Output 6 2 6 3 6" xfId="32003" xr:uid="{00000000-0005-0000-0000-0000FF7C0000}"/>
    <cellStyle name="Output 6 2 6 4" xfId="32004" xr:uid="{00000000-0005-0000-0000-0000007D0000}"/>
    <cellStyle name="Output 6 2 6 4 2" xfId="32005" xr:uid="{00000000-0005-0000-0000-0000017D0000}"/>
    <cellStyle name="Output 6 2 6 4 2 2" xfId="32006" xr:uid="{00000000-0005-0000-0000-0000027D0000}"/>
    <cellStyle name="Output 6 2 6 4 2 3" xfId="32007" xr:uid="{00000000-0005-0000-0000-0000037D0000}"/>
    <cellStyle name="Output 6 2 6 4 2 4" xfId="32008" xr:uid="{00000000-0005-0000-0000-0000047D0000}"/>
    <cellStyle name="Output 6 2 6 4 3" xfId="32009" xr:uid="{00000000-0005-0000-0000-0000057D0000}"/>
    <cellStyle name="Output 6 2 6 4 4" xfId="32010" xr:uid="{00000000-0005-0000-0000-0000067D0000}"/>
    <cellStyle name="Output 6 2 6 4 5" xfId="32011" xr:uid="{00000000-0005-0000-0000-0000077D0000}"/>
    <cellStyle name="Output 6 2 6 4 6" xfId="32012" xr:uid="{00000000-0005-0000-0000-0000087D0000}"/>
    <cellStyle name="Output 6 2 6 5" xfId="32013" xr:uid="{00000000-0005-0000-0000-0000097D0000}"/>
    <cellStyle name="Output 6 2 6 5 2" xfId="32014" xr:uid="{00000000-0005-0000-0000-00000A7D0000}"/>
    <cellStyle name="Output 6 2 6 5 3" xfId="32015" xr:uid="{00000000-0005-0000-0000-00000B7D0000}"/>
    <cellStyle name="Output 6 2 6 5 4" xfId="32016" xr:uid="{00000000-0005-0000-0000-00000C7D0000}"/>
    <cellStyle name="Output 6 2 6 6" xfId="32017" xr:uid="{00000000-0005-0000-0000-00000D7D0000}"/>
    <cellStyle name="Output 6 2 6 6 2" xfId="32018" xr:uid="{00000000-0005-0000-0000-00000E7D0000}"/>
    <cellStyle name="Output 6 2 6 6 3" xfId="32019" xr:uid="{00000000-0005-0000-0000-00000F7D0000}"/>
    <cellStyle name="Output 6 2 6 6 4" xfId="32020" xr:uid="{00000000-0005-0000-0000-0000107D0000}"/>
    <cellStyle name="Output 6 2 6 7" xfId="32021" xr:uid="{00000000-0005-0000-0000-0000117D0000}"/>
    <cellStyle name="Output 6 2 6 8" xfId="32022" xr:uid="{00000000-0005-0000-0000-0000127D0000}"/>
    <cellStyle name="Output 6 2 6 9" xfId="32023" xr:uid="{00000000-0005-0000-0000-0000137D0000}"/>
    <cellStyle name="Output 6 2 7" xfId="32024" xr:uid="{00000000-0005-0000-0000-0000147D0000}"/>
    <cellStyle name="Output 6 2 7 2" xfId="32025" xr:uid="{00000000-0005-0000-0000-0000157D0000}"/>
    <cellStyle name="Output 6 2 7 2 2" xfId="32026" xr:uid="{00000000-0005-0000-0000-0000167D0000}"/>
    <cellStyle name="Output 6 2 7 2 2 2" xfId="32027" xr:uid="{00000000-0005-0000-0000-0000177D0000}"/>
    <cellStyle name="Output 6 2 7 2 2 3" xfId="32028" xr:uid="{00000000-0005-0000-0000-0000187D0000}"/>
    <cellStyle name="Output 6 2 7 2 2 4" xfId="32029" xr:uid="{00000000-0005-0000-0000-0000197D0000}"/>
    <cellStyle name="Output 6 2 7 2 3" xfId="32030" xr:uid="{00000000-0005-0000-0000-00001A7D0000}"/>
    <cellStyle name="Output 6 2 7 2 4" xfId="32031" xr:uid="{00000000-0005-0000-0000-00001B7D0000}"/>
    <cellStyle name="Output 6 2 7 2 5" xfId="32032" xr:uid="{00000000-0005-0000-0000-00001C7D0000}"/>
    <cellStyle name="Output 6 2 7 2 6" xfId="32033" xr:uid="{00000000-0005-0000-0000-00001D7D0000}"/>
    <cellStyle name="Output 6 2 7 3" xfId="32034" xr:uid="{00000000-0005-0000-0000-00001E7D0000}"/>
    <cellStyle name="Output 6 2 7 3 2" xfId="32035" xr:uid="{00000000-0005-0000-0000-00001F7D0000}"/>
    <cellStyle name="Output 6 2 7 3 3" xfId="32036" xr:uid="{00000000-0005-0000-0000-0000207D0000}"/>
    <cellStyle name="Output 6 2 7 3 4" xfId="32037" xr:uid="{00000000-0005-0000-0000-0000217D0000}"/>
    <cellStyle name="Output 6 2 7 4" xfId="32038" xr:uid="{00000000-0005-0000-0000-0000227D0000}"/>
    <cellStyle name="Output 6 2 7 5" xfId="32039" xr:uid="{00000000-0005-0000-0000-0000237D0000}"/>
    <cellStyle name="Output 6 2 7 6" xfId="32040" xr:uid="{00000000-0005-0000-0000-0000247D0000}"/>
    <cellStyle name="Output 6 2 7 7" xfId="32041" xr:uid="{00000000-0005-0000-0000-0000257D0000}"/>
    <cellStyle name="Output 6 2 8" xfId="32042" xr:uid="{00000000-0005-0000-0000-0000267D0000}"/>
    <cellStyle name="Output 6 2 8 2" xfId="32043" xr:uid="{00000000-0005-0000-0000-0000277D0000}"/>
    <cellStyle name="Output 6 2 8 2 2" xfId="32044" xr:uid="{00000000-0005-0000-0000-0000287D0000}"/>
    <cellStyle name="Output 6 2 8 2 3" xfId="32045" xr:uid="{00000000-0005-0000-0000-0000297D0000}"/>
    <cellStyle name="Output 6 2 8 2 4" xfId="32046" xr:uid="{00000000-0005-0000-0000-00002A7D0000}"/>
    <cellStyle name="Output 6 2 8 3" xfId="32047" xr:uid="{00000000-0005-0000-0000-00002B7D0000}"/>
    <cellStyle name="Output 6 2 8 4" xfId="32048" xr:uid="{00000000-0005-0000-0000-00002C7D0000}"/>
    <cellStyle name="Output 6 2 8 5" xfId="32049" xr:uid="{00000000-0005-0000-0000-00002D7D0000}"/>
    <cellStyle name="Output 6 2 8 6" xfId="32050" xr:uid="{00000000-0005-0000-0000-00002E7D0000}"/>
    <cellStyle name="Output 6 2 9" xfId="32051" xr:uid="{00000000-0005-0000-0000-00002F7D0000}"/>
    <cellStyle name="Output 6 2 9 2" xfId="32052" xr:uid="{00000000-0005-0000-0000-0000307D0000}"/>
    <cellStyle name="Output 6 2 9 2 2" xfId="32053" xr:uid="{00000000-0005-0000-0000-0000317D0000}"/>
    <cellStyle name="Output 6 2 9 2 3" xfId="32054" xr:uid="{00000000-0005-0000-0000-0000327D0000}"/>
    <cellStyle name="Output 6 2 9 2 4" xfId="32055" xr:uid="{00000000-0005-0000-0000-0000337D0000}"/>
    <cellStyle name="Output 6 2 9 3" xfId="32056" xr:uid="{00000000-0005-0000-0000-0000347D0000}"/>
    <cellStyle name="Output 6 2 9 4" xfId="32057" xr:uid="{00000000-0005-0000-0000-0000357D0000}"/>
    <cellStyle name="Output 6 2 9 5" xfId="32058" xr:uid="{00000000-0005-0000-0000-0000367D0000}"/>
    <cellStyle name="Output 6 2 9 6" xfId="32059" xr:uid="{00000000-0005-0000-0000-0000377D0000}"/>
    <cellStyle name="Output 6 3" xfId="32060" xr:uid="{00000000-0005-0000-0000-0000387D0000}"/>
    <cellStyle name="Output 6 3 2" xfId="32061" xr:uid="{00000000-0005-0000-0000-0000397D0000}"/>
    <cellStyle name="Output 6 3 2 2" xfId="32062" xr:uid="{00000000-0005-0000-0000-00003A7D0000}"/>
    <cellStyle name="Output 6 3 2 3" xfId="32063" xr:uid="{00000000-0005-0000-0000-00003B7D0000}"/>
    <cellStyle name="Output 6 3 2 4" xfId="32064" xr:uid="{00000000-0005-0000-0000-00003C7D0000}"/>
    <cellStyle name="Output 6 3 3" xfId="32065" xr:uid="{00000000-0005-0000-0000-00003D7D0000}"/>
    <cellStyle name="Output 6 3 4" xfId="32066" xr:uid="{00000000-0005-0000-0000-00003E7D0000}"/>
    <cellStyle name="Output 6 3 5" xfId="32067" xr:uid="{00000000-0005-0000-0000-00003F7D0000}"/>
    <cellStyle name="Output 6 3 6" xfId="32068" xr:uid="{00000000-0005-0000-0000-0000407D0000}"/>
    <cellStyle name="Output 6 4" xfId="32069" xr:uid="{00000000-0005-0000-0000-0000417D0000}"/>
    <cellStyle name="Output 6 4 2" xfId="32070" xr:uid="{00000000-0005-0000-0000-0000427D0000}"/>
    <cellStyle name="Output 6 4 3" xfId="32071" xr:uid="{00000000-0005-0000-0000-0000437D0000}"/>
    <cellStyle name="Output 6 4 4" xfId="32072" xr:uid="{00000000-0005-0000-0000-0000447D0000}"/>
    <cellStyle name="Output 6 5" xfId="32073" xr:uid="{00000000-0005-0000-0000-0000457D0000}"/>
    <cellStyle name="Output 6 6" xfId="32074" xr:uid="{00000000-0005-0000-0000-0000467D0000}"/>
    <cellStyle name="Percent" xfId="3" builtinId="5"/>
    <cellStyle name="Percent (0)" xfId="32075" xr:uid="{00000000-0005-0000-0000-0000487D0000}"/>
    <cellStyle name="Percent [2]" xfId="32076" xr:uid="{00000000-0005-0000-0000-0000497D0000}"/>
    <cellStyle name="Percent 10" xfId="32077" xr:uid="{00000000-0005-0000-0000-00004A7D0000}"/>
    <cellStyle name="Percent 10 2" xfId="32078" xr:uid="{00000000-0005-0000-0000-00004B7D0000}"/>
    <cellStyle name="Percent 10 3" xfId="32079" xr:uid="{00000000-0005-0000-0000-00004C7D0000}"/>
    <cellStyle name="Percent 10 4" xfId="32080" xr:uid="{00000000-0005-0000-0000-00004D7D0000}"/>
    <cellStyle name="Percent 10 5" xfId="32081" xr:uid="{00000000-0005-0000-0000-00004E7D0000}"/>
    <cellStyle name="Percent 11" xfId="32082" xr:uid="{00000000-0005-0000-0000-00004F7D0000}"/>
    <cellStyle name="Percent 11 2" xfId="32083" xr:uid="{00000000-0005-0000-0000-0000507D0000}"/>
    <cellStyle name="Percent 11 3" xfId="32084" xr:uid="{00000000-0005-0000-0000-0000517D0000}"/>
    <cellStyle name="Percent 11 4" xfId="32085" xr:uid="{00000000-0005-0000-0000-0000527D0000}"/>
    <cellStyle name="Percent 12" xfId="32086" xr:uid="{00000000-0005-0000-0000-0000537D0000}"/>
    <cellStyle name="Percent 12 2" xfId="32087" xr:uid="{00000000-0005-0000-0000-0000547D0000}"/>
    <cellStyle name="Percent 12 3" xfId="32088" xr:uid="{00000000-0005-0000-0000-0000557D0000}"/>
    <cellStyle name="Percent 13" xfId="32089" xr:uid="{00000000-0005-0000-0000-0000567D0000}"/>
    <cellStyle name="Percent 14" xfId="32090" xr:uid="{00000000-0005-0000-0000-0000577D0000}"/>
    <cellStyle name="Percent 15" xfId="32091" xr:uid="{00000000-0005-0000-0000-0000587D0000}"/>
    <cellStyle name="Percent 16" xfId="32092" xr:uid="{00000000-0005-0000-0000-0000597D0000}"/>
    <cellStyle name="Percent 17" xfId="32093" xr:uid="{00000000-0005-0000-0000-00005A7D0000}"/>
    <cellStyle name="Percent 18" xfId="32094" xr:uid="{00000000-0005-0000-0000-00005B7D0000}"/>
    <cellStyle name="Percent 19" xfId="32095" xr:uid="{00000000-0005-0000-0000-00005C7D0000}"/>
    <cellStyle name="Percent 2" xfId="32096" xr:uid="{00000000-0005-0000-0000-00005D7D0000}"/>
    <cellStyle name="Percent 2 10" xfId="32097" xr:uid="{00000000-0005-0000-0000-00005E7D0000}"/>
    <cellStyle name="Percent 2 11" xfId="32098" xr:uid="{00000000-0005-0000-0000-00005F7D0000}"/>
    <cellStyle name="Percent 2 12" xfId="32099" xr:uid="{00000000-0005-0000-0000-0000607D0000}"/>
    <cellStyle name="Percent 2 13" xfId="32100" xr:uid="{00000000-0005-0000-0000-0000617D0000}"/>
    <cellStyle name="Percent 2 14" xfId="32101" xr:uid="{00000000-0005-0000-0000-0000627D0000}"/>
    <cellStyle name="Percent 2 15" xfId="32102" xr:uid="{00000000-0005-0000-0000-0000637D0000}"/>
    <cellStyle name="Percent 2 16" xfId="32103" xr:uid="{00000000-0005-0000-0000-0000647D0000}"/>
    <cellStyle name="Percent 2 17" xfId="32104" xr:uid="{00000000-0005-0000-0000-0000657D0000}"/>
    <cellStyle name="Percent 2 17 2" xfId="32105" xr:uid="{00000000-0005-0000-0000-0000667D0000}"/>
    <cellStyle name="Percent 2 17 3" xfId="32106" xr:uid="{00000000-0005-0000-0000-0000677D0000}"/>
    <cellStyle name="Percent 2 17 4" xfId="32107" xr:uid="{00000000-0005-0000-0000-0000687D0000}"/>
    <cellStyle name="Percent 2 17 4 2" xfId="32108" xr:uid="{00000000-0005-0000-0000-0000697D0000}"/>
    <cellStyle name="Percent 2 17 4 3" xfId="32109" xr:uid="{00000000-0005-0000-0000-00006A7D0000}"/>
    <cellStyle name="Percent 2 17 4 3 2" xfId="32110" xr:uid="{00000000-0005-0000-0000-00006B7D0000}"/>
    <cellStyle name="Percent 2 17 4 3 3" xfId="32111" xr:uid="{00000000-0005-0000-0000-00006C7D0000}"/>
    <cellStyle name="Percent 2 17 4 3 3 2" xfId="32112" xr:uid="{00000000-0005-0000-0000-00006D7D0000}"/>
    <cellStyle name="Percent 2 17 4 3 3 3" xfId="32113" xr:uid="{00000000-0005-0000-0000-00006E7D0000}"/>
    <cellStyle name="Percent 2 17 4 3 3 3 2" xfId="32114" xr:uid="{00000000-0005-0000-0000-00006F7D0000}"/>
    <cellStyle name="Percent 2 17 4 3 3 3 3" xfId="32115" xr:uid="{00000000-0005-0000-0000-0000707D0000}"/>
    <cellStyle name="Percent 2 17 4 3 3 3 3 2" xfId="32116" xr:uid="{00000000-0005-0000-0000-0000717D0000}"/>
    <cellStyle name="Percent 2 17 4 3 3 4" xfId="32117" xr:uid="{00000000-0005-0000-0000-0000727D0000}"/>
    <cellStyle name="Percent 2 17 4 3 4" xfId="32118" xr:uid="{00000000-0005-0000-0000-0000737D0000}"/>
    <cellStyle name="Percent 2 17 4 3 5" xfId="32119" xr:uid="{00000000-0005-0000-0000-0000747D0000}"/>
    <cellStyle name="Percent 2 17 4 4" xfId="32120" xr:uid="{00000000-0005-0000-0000-0000757D0000}"/>
    <cellStyle name="Percent 2 17 4 5" xfId="32121" xr:uid="{00000000-0005-0000-0000-0000767D0000}"/>
    <cellStyle name="Percent 2 17 4 6" xfId="32122" xr:uid="{00000000-0005-0000-0000-0000777D0000}"/>
    <cellStyle name="Percent 2 17 5" xfId="32123" xr:uid="{00000000-0005-0000-0000-0000787D0000}"/>
    <cellStyle name="Percent 2 17 6" xfId="32124" xr:uid="{00000000-0005-0000-0000-0000797D0000}"/>
    <cellStyle name="Percent 2 17 7" xfId="32125" xr:uid="{00000000-0005-0000-0000-00007A7D0000}"/>
    <cellStyle name="Percent 2 17 8" xfId="32126" xr:uid="{00000000-0005-0000-0000-00007B7D0000}"/>
    <cellStyle name="Percent 2 18" xfId="32127" xr:uid="{00000000-0005-0000-0000-00007C7D0000}"/>
    <cellStyle name="Percent 2 19" xfId="32128" xr:uid="{00000000-0005-0000-0000-00007D7D0000}"/>
    <cellStyle name="Percent 2 19 2" xfId="32129" xr:uid="{00000000-0005-0000-0000-00007E7D0000}"/>
    <cellStyle name="Percent 2 19 3" xfId="32130" xr:uid="{00000000-0005-0000-0000-00007F7D0000}"/>
    <cellStyle name="Percent 2 19 4" xfId="32131" xr:uid="{00000000-0005-0000-0000-0000807D0000}"/>
    <cellStyle name="Percent 2 19 4 2" xfId="32132" xr:uid="{00000000-0005-0000-0000-0000817D0000}"/>
    <cellStyle name="Percent 2 19 4 3" xfId="32133" xr:uid="{00000000-0005-0000-0000-0000827D0000}"/>
    <cellStyle name="Percent 2 19 4 3 2" xfId="32134" xr:uid="{00000000-0005-0000-0000-0000837D0000}"/>
    <cellStyle name="Percent 2 19 4 3 3" xfId="32135" xr:uid="{00000000-0005-0000-0000-0000847D0000}"/>
    <cellStyle name="Percent 2 19 4 3 3 2" xfId="32136" xr:uid="{00000000-0005-0000-0000-0000857D0000}"/>
    <cellStyle name="Percent 2 19 4 3 3 3" xfId="32137" xr:uid="{00000000-0005-0000-0000-0000867D0000}"/>
    <cellStyle name="Percent 2 19 4 3 3 3 2" xfId="32138" xr:uid="{00000000-0005-0000-0000-0000877D0000}"/>
    <cellStyle name="Percent 2 19 4 3 3 3 3" xfId="32139" xr:uid="{00000000-0005-0000-0000-0000887D0000}"/>
    <cellStyle name="Percent 2 19 4 3 3 3 3 2" xfId="32140" xr:uid="{00000000-0005-0000-0000-0000897D0000}"/>
    <cellStyle name="Percent 2 19 4 3 3 4" xfId="32141" xr:uid="{00000000-0005-0000-0000-00008A7D0000}"/>
    <cellStyle name="Percent 2 19 4 3 4" xfId="32142" xr:uid="{00000000-0005-0000-0000-00008B7D0000}"/>
    <cellStyle name="Percent 2 19 4 3 5" xfId="32143" xr:uid="{00000000-0005-0000-0000-00008C7D0000}"/>
    <cellStyle name="Percent 2 19 4 4" xfId="32144" xr:uid="{00000000-0005-0000-0000-00008D7D0000}"/>
    <cellStyle name="Percent 2 19 4 5" xfId="32145" xr:uid="{00000000-0005-0000-0000-00008E7D0000}"/>
    <cellStyle name="Percent 2 19 4 6" xfId="32146" xr:uid="{00000000-0005-0000-0000-00008F7D0000}"/>
    <cellStyle name="Percent 2 19 5" xfId="32147" xr:uid="{00000000-0005-0000-0000-0000907D0000}"/>
    <cellStyle name="Percent 2 19 6" xfId="32148" xr:uid="{00000000-0005-0000-0000-0000917D0000}"/>
    <cellStyle name="Percent 2 19 7" xfId="32149" xr:uid="{00000000-0005-0000-0000-0000927D0000}"/>
    <cellStyle name="Percent 2 19 8" xfId="32150" xr:uid="{00000000-0005-0000-0000-0000937D0000}"/>
    <cellStyle name="Percent 2 2" xfId="32151" xr:uid="{00000000-0005-0000-0000-0000947D0000}"/>
    <cellStyle name="Percent 2 2 10" xfId="32152" xr:uid="{00000000-0005-0000-0000-0000957D0000}"/>
    <cellStyle name="Percent 2 2 11" xfId="32153" xr:uid="{00000000-0005-0000-0000-0000967D0000}"/>
    <cellStyle name="Percent 2 2 12" xfId="32154" xr:uid="{00000000-0005-0000-0000-0000977D0000}"/>
    <cellStyle name="Percent 2 2 12 2" xfId="32155" xr:uid="{00000000-0005-0000-0000-0000987D0000}"/>
    <cellStyle name="Percent 2 2 13" xfId="32156" xr:uid="{00000000-0005-0000-0000-0000997D0000}"/>
    <cellStyle name="Percent 2 2 14" xfId="32157" xr:uid="{00000000-0005-0000-0000-00009A7D0000}"/>
    <cellStyle name="Percent 2 2 15" xfId="32158" xr:uid="{00000000-0005-0000-0000-00009B7D0000}"/>
    <cellStyle name="Percent 2 2 16" xfId="32159" xr:uid="{00000000-0005-0000-0000-00009C7D0000}"/>
    <cellStyle name="Percent 2 2 2" xfId="32160" xr:uid="{00000000-0005-0000-0000-00009D7D0000}"/>
    <cellStyle name="Percent 2 2 2 10" xfId="32161" xr:uid="{00000000-0005-0000-0000-00009E7D0000}"/>
    <cellStyle name="Percent 2 2 2 11" xfId="32162" xr:uid="{00000000-0005-0000-0000-00009F7D0000}"/>
    <cellStyle name="Percent 2 2 2 2" xfId="32163" xr:uid="{00000000-0005-0000-0000-0000A07D0000}"/>
    <cellStyle name="Percent 2 2 2 3" xfId="32164" xr:uid="{00000000-0005-0000-0000-0000A17D0000}"/>
    <cellStyle name="Percent 2 2 2 4" xfId="32165" xr:uid="{00000000-0005-0000-0000-0000A27D0000}"/>
    <cellStyle name="Percent 2 2 2 5" xfId="32166" xr:uid="{00000000-0005-0000-0000-0000A37D0000}"/>
    <cellStyle name="Percent 2 2 2 6" xfId="32167" xr:uid="{00000000-0005-0000-0000-0000A47D0000}"/>
    <cellStyle name="Percent 2 2 2 7" xfId="32168" xr:uid="{00000000-0005-0000-0000-0000A57D0000}"/>
    <cellStyle name="Percent 2 2 2 8" xfId="32169" xr:uid="{00000000-0005-0000-0000-0000A67D0000}"/>
    <cellStyle name="Percent 2 2 2 9" xfId="32170" xr:uid="{00000000-0005-0000-0000-0000A77D0000}"/>
    <cellStyle name="Percent 2 2 3" xfId="23" xr:uid="{00000000-0005-0000-0000-0000A87D0000}"/>
    <cellStyle name="Percent 2 2 3 10" xfId="32171" xr:uid="{00000000-0005-0000-0000-0000A97D0000}"/>
    <cellStyle name="Percent 2 2 3 11" xfId="32172" xr:uid="{00000000-0005-0000-0000-0000AA7D0000}"/>
    <cellStyle name="Percent 2 2 3 2" xfId="32173" xr:uid="{00000000-0005-0000-0000-0000AB7D0000}"/>
    <cellStyle name="Percent 2 2 3 3" xfId="32174" xr:uid="{00000000-0005-0000-0000-0000AC7D0000}"/>
    <cellStyle name="Percent 2 2 3 4" xfId="32175" xr:uid="{00000000-0005-0000-0000-0000AD7D0000}"/>
    <cellStyle name="Percent 2 2 3 5" xfId="32176" xr:uid="{00000000-0005-0000-0000-0000AE7D0000}"/>
    <cellStyle name="Percent 2 2 3 6" xfId="32177" xr:uid="{00000000-0005-0000-0000-0000AF7D0000}"/>
    <cellStyle name="Percent 2 2 3 7" xfId="32178" xr:uid="{00000000-0005-0000-0000-0000B07D0000}"/>
    <cellStyle name="Percent 2 2 3 7 2" xfId="32179" xr:uid="{00000000-0005-0000-0000-0000B17D0000}"/>
    <cellStyle name="Percent 2 2 3 8" xfId="32180" xr:uid="{00000000-0005-0000-0000-0000B27D0000}"/>
    <cellStyle name="Percent 2 2 3 9" xfId="32181" xr:uid="{00000000-0005-0000-0000-0000B37D0000}"/>
    <cellStyle name="Percent 2 2 4" xfId="32182" xr:uid="{00000000-0005-0000-0000-0000B47D0000}"/>
    <cellStyle name="Percent 2 2 4 2" xfId="32183" xr:uid="{00000000-0005-0000-0000-0000B57D0000}"/>
    <cellStyle name="Percent 2 2 4 3" xfId="32184" xr:uid="{00000000-0005-0000-0000-0000B67D0000}"/>
    <cellStyle name="Percent 2 2 4 4" xfId="32185" xr:uid="{00000000-0005-0000-0000-0000B77D0000}"/>
    <cellStyle name="Percent 2 2 4 5" xfId="32186" xr:uid="{00000000-0005-0000-0000-0000B87D0000}"/>
    <cellStyle name="Percent 2 2 4 6" xfId="32187" xr:uid="{00000000-0005-0000-0000-0000B97D0000}"/>
    <cellStyle name="Percent 2 2 5" xfId="32188" xr:uid="{00000000-0005-0000-0000-0000BA7D0000}"/>
    <cellStyle name="Percent 2 2 6" xfId="32189" xr:uid="{00000000-0005-0000-0000-0000BB7D0000}"/>
    <cellStyle name="Percent 2 2 7" xfId="32190" xr:uid="{00000000-0005-0000-0000-0000BC7D0000}"/>
    <cellStyle name="Percent 2 2 8" xfId="32191" xr:uid="{00000000-0005-0000-0000-0000BD7D0000}"/>
    <cellStyle name="Percent 2 2 9" xfId="32192" xr:uid="{00000000-0005-0000-0000-0000BE7D0000}"/>
    <cellStyle name="Percent 2 2 9 2" xfId="32193" xr:uid="{00000000-0005-0000-0000-0000BF7D0000}"/>
    <cellStyle name="Percent 2 2 9 3" xfId="32194" xr:uid="{00000000-0005-0000-0000-0000C07D0000}"/>
    <cellStyle name="Percent 2 2 9 4" xfId="32195" xr:uid="{00000000-0005-0000-0000-0000C17D0000}"/>
    <cellStyle name="Percent 2 2 9 4 2" xfId="32196" xr:uid="{00000000-0005-0000-0000-0000C27D0000}"/>
    <cellStyle name="Percent 2 2 9 4 2 2" xfId="32197" xr:uid="{00000000-0005-0000-0000-0000C37D0000}"/>
    <cellStyle name="Percent 2 2 9 4 3" xfId="32198" xr:uid="{00000000-0005-0000-0000-0000C47D0000}"/>
    <cellStyle name="Percent 2 2 9 4 3 2" xfId="32199" xr:uid="{00000000-0005-0000-0000-0000C57D0000}"/>
    <cellStyle name="Percent 2 2 9 4 3 3" xfId="32200" xr:uid="{00000000-0005-0000-0000-0000C67D0000}"/>
    <cellStyle name="Percent 2 2 9 4 3 3 2" xfId="32201" xr:uid="{00000000-0005-0000-0000-0000C77D0000}"/>
    <cellStyle name="Percent 2 2 9 4 3 3 2 2" xfId="32202" xr:uid="{00000000-0005-0000-0000-0000C87D0000}"/>
    <cellStyle name="Percent 2 2 9 4 3 3 3" xfId="32203" xr:uid="{00000000-0005-0000-0000-0000C97D0000}"/>
    <cellStyle name="Percent 2 2 9 4 3 3 3 2" xfId="32204" xr:uid="{00000000-0005-0000-0000-0000CA7D0000}"/>
    <cellStyle name="Percent 2 2 9 4 3 3 3 3" xfId="32205" xr:uid="{00000000-0005-0000-0000-0000CB7D0000}"/>
    <cellStyle name="Percent 2 2 9 4 3 3 3 3 2" xfId="32206" xr:uid="{00000000-0005-0000-0000-0000CC7D0000}"/>
    <cellStyle name="Percent 2 2 9 4 3 3 3 3 2 2" xfId="32207" xr:uid="{00000000-0005-0000-0000-0000CD7D0000}"/>
    <cellStyle name="Percent 2 2 9 4 3 3 3 4" xfId="32208" xr:uid="{00000000-0005-0000-0000-0000CE7D0000}"/>
    <cellStyle name="Percent 2 2 9 4 3 3 4" xfId="32209" xr:uid="{00000000-0005-0000-0000-0000CF7D0000}"/>
    <cellStyle name="Percent 2 2 9 4 3 3 4 2" xfId="32210" xr:uid="{00000000-0005-0000-0000-0000D07D0000}"/>
    <cellStyle name="Percent 2 2 9 4 3 4" xfId="32211" xr:uid="{00000000-0005-0000-0000-0000D17D0000}"/>
    <cellStyle name="Percent 2 2 9 4 3 5" xfId="32212" xr:uid="{00000000-0005-0000-0000-0000D27D0000}"/>
    <cellStyle name="Percent 2 2 9 4 3 6" xfId="32213" xr:uid="{00000000-0005-0000-0000-0000D37D0000}"/>
    <cellStyle name="Percent 2 2 9 4 4" xfId="32214" xr:uid="{00000000-0005-0000-0000-0000D47D0000}"/>
    <cellStyle name="Percent 2 2 9 4 4 2" xfId="32215" xr:uid="{00000000-0005-0000-0000-0000D57D0000}"/>
    <cellStyle name="Percent 2 2 9 4 5" xfId="32216" xr:uid="{00000000-0005-0000-0000-0000D67D0000}"/>
    <cellStyle name="Percent 2 2 9 4 5 2" xfId="32217" xr:uid="{00000000-0005-0000-0000-0000D77D0000}"/>
    <cellStyle name="Percent 2 2 9 4 6" xfId="32218" xr:uid="{00000000-0005-0000-0000-0000D87D0000}"/>
    <cellStyle name="Percent 2 2 9 4 6 2" xfId="32219" xr:uid="{00000000-0005-0000-0000-0000D97D0000}"/>
    <cellStyle name="Percent 2 2 9 5" xfId="32220" xr:uid="{00000000-0005-0000-0000-0000DA7D0000}"/>
    <cellStyle name="Percent 2 2 9 6" xfId="32221" xr:uid="{00000000-0005-0000-0000-0000DB7D0000}"/>
    <cellStyle name="Percent 2 2 9 7" xfId="32222" xr:uid="{00000000-0005-0000-0000-0000DC7D0000}"/>
    <cellStyle name="Percent 2 2 9 8" xfId="32223" xr:uid="{00000000-0005-0000-0000-0000DD7D0000}"/>
    <cellStyle name="Percent 2 2 9 9" xfId="32224" xr:uid="{00000000-0005-0000-0000-0000DE7D0000}"/>
    <cellStyle name="Percent 2 20" xfId="32225" xr:uid="{00000000-0005-0000-0000-0000DF7D0000}"/>
    <cellStyle name="Percent 2 21" xfId="32226" xr:uid="{00000000-0005-0000-0000-0000E07D0000}"/>
    <cellStyle name="Percent 2 22" xfId="32227" xr:uid="{00000000-0005-0000-0000-0000E17D0000}"/>
    <cellStyle name="Percent 2 23" xfId="32228" xr:uid="{00000000-0005-0000-0000-0000E27D0000}"/>
    <cellStyle name="Percent 2 24" xfId="32229" xr:uid="{00000000-0005-0000-0000-0000E37D0000}"/>
    <cellStyle name="Percent 2 25" xfId="32230" xr:uid="{00000000-0005-0000-0000-0000E47D0000}"/>
    <cellStyle name="Percent 2 26" xfId="32231" xr:uid="{00000000-0005-0000-0000-0000E57D0000}"/>
    <cellStyle name="Percent 2 27" xfId="32232" xr:uid="{00000000-0005-0000-0000-0000E67D0000}"/>
    <cellStyle name="Percent 2 28" xfId="32233" xr:uid="{00000000-0005-0000-0000-0000E77D0000}"/>
    <cellStyle name="Percent 2 3" xfId="18" xr:uid="{00000000-0005-0000-0000-0000E87D0000}"/>
    <cellStyle name="Percent 2 3 10" xfId="32234" xr:uid="{00000000-0005-0000-0000-0000E97D0000}"/>
    <cellStyle name="Percent 2 3 11" xfId="32235" xr:uid="{00000000-0005-0000-0000-0000EA7D0000}"/>
    <cellStyle name="Percent 2 3 11 2" xfId="32236" xr:uid="{00000000-0005-0000-0000-0000EB7D0000}"/>
    <cellStyle name="Percent 2 3 12" xfId="32237" xr:uid="{00000000-0005-0000-0000-0000EC7D0000}"/>
    <cellStyle name="Percent 2 3 12 2" xfId="32238" xr:uid="{00000000-0005-0000-0000-0000ED7D0000}"/>
    <cellStyle name="Percent 2 3 13" xfId="32239" xr:uid="{00000000-0005-0000-0000-0000EE7D0000}"/>
    <cellStyle name="Percent 2 3 14" xfId="32240" xr:uid="{00000000-0005-0000-0000-0000EF7D0000}"/>
    <cellStyle name="Percent 2 3 2" xfId="32241" xr:uid="{00000000-0005-0000-0000-0000F07D0000}"/>
    <cellStyle name="Percent 2 3 2 2" xfId="32242" xr:uid="{00000000-0005-0000-0000-0000F17D0000}"/>
    <cellStyle name="Percent 2 3 2 3" xfId="32243" xr:uid="{00000000-0005-0000-0000-0000F27D0000}"/>
    <cellStyle name="Percent 2 3 2 4" xfId="32244" xr:uid="{00000000-0005-0000-0000-0000F37D0000}"/>
    <cellStyle name="Percent 2 3 2 5" xfId="32245" xr:uid="{00000000-0005-0000-0000-0000F47D0000}"/>
    <cellStyle name="Percent 2 3 2 6" xfId="32246" xr:uid="{00000000-0005-0000-0000-0000F57D0000}"/>
    <cellStyle name="Percent 2 3 2 7" xfId="32247" xr:uid="{00000000-0005-0000-0000-0000F67D0000}"/>
    <cellStyle name="Percent 2 3 2 8" xfId="32248" xr:uid="{00000000-0005-0000-0000-0000F77D0000}"/>
    <cellStyle name="Percent 2 3 2 8 2" xfId="32249" xr:uid="{00000000-0005-0000-0000-0000F87D0000}"/>
    <cellStyle name="Percent 2 3 2 9" xfId="32250" xr:uid="{00000000-0005-0000-0000-0000F97D0000}"/>
    <cellStyle name="Percent 2 3 2 9 2" xfId="32251" xr:uid="{00000000-0005-0000-0000-0000FA7D0000}"/>
    <cellStyle name="Percent 2 3 3" xfId="32252" xr:uid="{00000000-0005-0000-0000-0000FB7D0000}"/>
    <cellStyle name="Percent 2 3 3 2" xfId="32253" xr:uid="{00000000-0005-0000-0000-0000FC7D0000}"/>
    <cellStyle name="Percent 2 3 3 3" xfId="32254" xr:uid="{00000000-0005-0000-0000-0000FD7D0000}"/>
    <cellStyle name="Percent 2 3 3 4" xfId="32255" xr:uid="{00000000-0005-0000-0000-0000FE7D0000}"/>
    <cellStyle name="Percent 2 3 3 5" xfId="32256" xr:uid="{00000000-0005-0000-0000-0000FF7D0000}"/>
    <cellStyle name="Percent 2 3 3 6" xfId="32257" xr:uid="{00000000-0005-0000-0000-0000007E0000}"/>
    <cellStyle name="Percent 2 3 3 7" xfId="32258" xr:uid="{00000000-0005-0000-0000-0000017E0000}"/>
    <cellStyle name="Percent 2 3 4" xfId="32259" xr:uid="{00000000-0005-0000-0000-0000027E0000}"/>
    <cellStyle name="Percent 2 3 4 2" xfId="32260" xr:uid="{00000000-0005-0000-0000-0000037E0000}"/>
    <cellStyle name="Percent 2 3 5" xfId="32261" xr:uid="{00000000-0005-0000-0000-0000047E0000}"/>
    <cellStyle name="Percent 2 3 5 2" xfId="32262" xr:uid="{00000000-0005-0000-0000-0000057E0000}"/>
    <cellStyle name="Percent 2 3 5 2 2" xfId="32263" xr:uid="{00000000-0005-0000-0000-0000067E0000}"/>
    <cellStyle name="Percent 2 3 5 3" xfId="32264" xr:uid="{00000000-0005-0000-0000-0000077E0000}"/>
    <cellStyle name="Percent 2 3 5 3 2" xfId="32265" xr:uid="{00000000-0005-0000-0000-0000087E0000}"/>
    <cellStyle name="Percent 2 3 5 4" xfId="32266" xr:uid="{00000000-0005-0000-0000-0000097E0000}"/>
    <cellStyle name="Percent 2 3 5 4 2" xfId="32267" xr:uid="{00000000-0005-0000-0000-00000A7E0000}"/>
    <cellStyle name="Percent 2 3 5 4 2 2" xfId="32268" xr:uid="{00000000-0005-0000-0000-00000B7E0000}"/>
    <cellStyle name="Percent 2 3 5 4 3" xfId="32269" xr:uid="{00000000-0005-0000-0000-00000C7E0000}"/>
    <cellStyle name="Percent 2 3 5 4 3 2" xfId="32270" xr:uid="{00000000-0005-0000-0000-00000D7E0000}"/>
    <cellStyle name="Percent 2 3 5 4 3 2 2" xfId="32271" xr:uid="{00000000-0005-0000-0000-00000E7E0000}"/>
    <cellStyle name="Percent 2 3 5 4 3 3" xfId="32272" xr:uid="{00000000-0005-0000-0000-00000F7E0000}"/>
    <cellStyle name="Percent 2 3 5 4 3 3 2" xfId="32273" xr:uid="{00000000-0005-0000-0000-0000107E0000}"/>
    <cellStyle name="Percent 2 3 5 4 3 3 2 2" xfId="32274" xr:uid="{00000000-0005-0000-0000-0000117E0000}"/>
    <cellStyle name="Percent 2 3 5 4 3 3 3" xfId="32275" xr:uid="{00000000-0005-0000-0000-0000127E0000}"/>
    <cellStyle name="Percent 2 3 5 4 3 3 3 2" xfId="32276" xr:uid="{00000000-0005-0000-0000-0000137E0000}"/>
    <cellStyle name="Percent 2 3 5 4 3 3 3 2 2" xfId="32277" xr:uid="{00000000-0005-0000-0000-0000147E0000}"/>
    <cellStyle name="Percent 2 3 5 4 3 3 3 3" xfId="32278" xr:uid="{00000000-0005-0000-0000-0000157E0000}"/>
    <cellStyle name="Percent 2 3 5 4 3 3 3 3 2" xfId="32279" xr:uid="{00000000-0005-0000-0000-0000167E0000}"/>
    <cellStyle name="Percent 2 3 5 4 3 3 3 3 2 2" xfId="32280" xr:uid="{00000000-0005-0000-0000-0000177E0000}"/>
    <cellStyle name="Percent 2 3 5 4 3 3 3 3 3" xfId="32281" xr:uid="{00000000-0005-0000-0000-0000187E0000}"/>
    <cellStyle name="Percent 2 3 5 4 3 3 3 4" xfId="32282" xr:uid="{00000000-0005-0000-0000-0000197E0000}"/>
    <cellStyle name="Percent 2 3 5 4 3 3 4" xfId="32283" xr:uid="{00000000-0005-0000-0000-00001A7E0000}"/>
    <cellStyle name="Percent 2 3 5 4 3 3 4 2" xfId="32284" xr:uid="{00000000-0005-0000-0000-00001B7E0000}"/>
    <cellStyle name="Percent 2 3 5 4 3 3 5" xfId="32285" xr:uid="{00000000-0005-0000-0000-00001C7E0000}"/>
    <cellStyle name="Percent 2 3 5 4 3 4" xfId="32286" xr:uid="{00000000-0005-0000-0000-00001D7E0000}"/>
    <cellStyle name="Percent 2 3 5 4 3 4 2" xfId="32287" xr:uid="{00000000-0005-0000-0000-00001E7E0000}"/>
    <cellStyle name="Percent 2 3 5 4 3 5" xfId="32288" xr:uid="{00000000-0005-0000-0000-00001F7E0000}"/>
    <cellStyle name="Percent 2 3 5 4 3 5 2" xfId="32289" xr:uid="{00000000-0005-0000-0000-0000207E0000}"/>
    <cellStyle name="Percent 2 3 5 4 3 6" xfId="32290" xr:uid="{00000000-0005-0000-0000-0000217E0000}"/>
    <cellStyle name="Percent 2 3 5 4 4" xfId="32291" xr:uid="{00000000-0005-0000-0000-0000227E0000}"/>
    <cellStyle name="Percent 2 3 5 4 4 2" xfId="32292" xr:uid="{00000000-0005-0000-0000-0000237E0000}"/>
    <cellStyle name="Percent 2 3 5 4 5" xfId="32293" xr:uid="{00000000-0005-0000-0000-0000247E0000}"/>
    <cellStyle name="Percent 2 3 5 4 5 2" xfId="32294" xr:uid="{00000000-0005-0000-0000-0000257E0000}"/>
    <cellStyle name="Percent 2 3 5 4 6" xfId="32295" xr:uid="{00000000-0005-0000-0000-0000267E0000}"/>
    <cellStyle name="Percent 2 3 5 4 6 2" xfId="32296" xr:uid="{00000000-0005-0000-0000-0000277E0000}"/>
    <cellStyle name="Percent 2 3 5 4 7" xfId="32297" xr:uid="{00000000-0005-0000-0000-0000287E0000}"/>
    <cellStyle name="Percent 2 3 5 5" xfId="32298" xr:uid="{00000000-0005-0000-0000-0000297E0000}"/>
    <cellStyle name="Percent 2 3 5 5 2" xfId="32299" xr:uid="{00000000-0005-0000-0000-00002A7E0000}"/>
    <cellStyle name="Percent 2 3 5 6" xfId="32300" xr:uid="{00000000-0005-0000-0000-00002B7E0000}"/>
    <cellStyle name="Percent 2 3 5 6 2" xfId="32301" xr:uid="{00000000-0005-0000-0000-00002C7E0000}"/>
    <cellStyle name="Percent 2 3 5 7" xfId="32302" xr:uid="{00000000-0005-0000-0000-00002D7E0000}"/>
    <cellStyle name="Percent 2 3 5 7 2" xfId="32303" xr:uid="{00000000-0005-0000-0000-00002E7E0000}"/>
    <cellStyle name="Percent 2 3 5 8" xfId="32304" xr:uid="{00000000-0005-0000-0000-00002F7E0000}"/>
    <cellStyle name="Percent 2 3 5 8 2" xfId="32305" xr:uid="{00000000-0005-0000-0000-0000307E0000}"/>
    <cellStyle name="Percent 2 3 5 9" xfId="32306" xr:uid="{00000000-0005-0000-0000-0000317E0000}"/>
    <cellStyle name="Percent 2 3 6" xfId="32307" xr:uid="{00000000-0005-0000-0000-0000327E0000}"/>
    <cellStyle name="Percent 2 3 6 2" xfId="32308" xr:uid="{00000000-0005-0000-0000-0000337E0000}"/>
    <cellStyle name="Percent 2 3 7" xfId="32309" xr:uid="{00000000-0005-0000-0000-0000347E0000}"/>
    <cellStyle name="Percent 2 3 7 2" xfId="32310" xr:uid="{00000000-0005-0000-0000-0000357E0000}"/>
    <cellStyle name="Percent 2 3 8" xfId="32311" xr:uid="{00000000-0005-0000-0000-0000367E0000}"/>
    <cellStyle name="Percent 2 3 8 2" xfId="32312" xr:uid="{00000000-0005-0000-0000-0000377E0000}"/>
    <cellStyle name="Percent 2 3 9" xfId="32313" xr:uid="{00000000-0005-0000-0000-0000387E0000}"/>
    <cellStyle name="Percent 2 4" xfId="32314" xr:uid="{00000000-0005-0000-0000-0000397E0000}"/>
    <cellStyle name="Percent 2 4 2" xfId="32315" xr:uid="{00000000-0005-0000-0000-00003A7E0000}"/>
    <cellStyle name="Percent 2 4 2 2" xfId="32316" xr:uid="{00000000-0005-0000-0000-00003B7E0000}"/>
    <cellStyle name="Percent 2 4 2 2 2" xfId="32317" xr:uid="{00000000-0005-0000-0000-00003C7E0000}"/>
    <cellStyle name="Percent 2 4 2 3" xfId="32318" xr:uid="{00000000-0005-0000-0000-00003D7E0000}"/>
    <cellStyle name="Percent 2 4 2 4" xfId="32319" xr:uid="{00000000-0005-0000-0000-00003E7E0000}"/>
    <cellStyle name="Percent 2 4 2 5" xfId="32320" xr:uid="{00000000-0005-0000-0000-00003F7E0000}"/>
    <cellStyle name="Percent 2 4 3" xfId="32321" xr:uid="{00000000-0005-0000-0000-0000407E0000}"/>
    <cellStyle name="Percent 2 4 4" xfId="32322" xr:uid="{00000000-0005-0000-0000-0000417E0000}"/>
    <cellStyle name="Percent 2 4 5" xfId="32323" xr:uid="{00000000-0005-0000-0000-0000427E0000}"/>
    <cellStyle name="Percent 2 5" xfId="32324" xr:uid="{00000000-0005-0000-0000-0000437E0000}"/>
    <cellStyle name="Percent 2 5 2" xfId="32325" xr:uid="{00000000-0005-0000-0000-0000447E0000}"/>
    <cellStyle name="Percent 2 6" xfId="32326" xr:uid="{00000000-0005-0000-0000-0000457E0000}"/>
    <cellStyle name="Percent 2 6 2" xfId="32327" xr:uid="{00000000-0005-0000-0000-0000467E0000}"/>
    <cellStyle name="Percent 2 7" xfId="32328" xr:uid="{00000000-0005-0000-0000-0000477E0000}"/>
    <cellStyle name="Percent 2 8" xfId="32329" xr:uid="{00000000-0005-0000-0000-0000487E0000}"/>
    <cellStyle name="Percent 2 9" xfId="32330" xr:uid="{00000000-0005-0000-0000-0000497E0000}"/>
    <cellStyle name="Percent 20" xfId="32331" xr:uid="{00000000-0005-0000-0000-00004A7E0000}"/>
    <cellStyle name="Percent 21" xfId="32332" xr:uid="{00000000-0005-0000-0000-00004B7E0000}"/>
    <cellStyle name="Percent 22" xfId="32333" xr:uid="{00000000-0005-0000-0000-00004C7E0000}"/>
    <cellStyle name="Percent 23" xfId="32334" xr:uid="{00000000-0005-0000-0000-00004D7E0000}"/>
    <cellStyle name="Percent 24" xfId="32335" xr:uid="{00000000-0005-0000-0000-00004E7E0000}"/>
    <cellStyle name="Percent 25" xfId="32336" xr:uid="{00000000-0005-0000-0000-00004F7E0000}"/>
    <cellStyle name="Percent 26" xfId="32337" xr:uid="{00000000-0005-0000-0000-0000507E0000}"/>
    <cellStyle name="Percent 27" xfId="32338" xr:uid="{00000000-0005-0000-0000-0000517E0000}"/>
    <cellStyle name="Percent 28" xfId="32339" xr:uid="{00000000-0005-0000-0000-0000527E0000}"/>
    <cellStyle name="Percent 29" xfId="32340" xr:uid="{00000000-0005-0000-0000-0000537E0000}"/>
    <cellStyle name="Percent 3" xfId="32341" xr:uid="{00000000-0005-0000-0000-0000547E0000}"/>
    <cellStyle name="Percent 3 2" xfId="13" xr:uid="{00000000-0005-0000-0000-0000557E0000}"/>
    <cellStyle name="Percent 3 2 2" xfId="32342" xr:uid="{00000000-0005-0000-0000-0000567E0000}"/>
    <cellStyle name="Percent 3 2 2 2" xfId="32343" xr:uid="{00000000-0005-0000-0000-0000577E0000}"/>
    <cellStyle name="Percent 3 2 3" xfId="32344" xr:uid="{00000000-0005-0000-0000-0000587E0000}"/>
    <cellStyle name="Percent 3 2 4" xfId="32345" xr:uid="{00000000-0005-0000-0000-0000597E0000}"/>
    <cellStyle name="Percent 3 2 4 2" xfId="32346" xr:uid="{00000000-0005-0000-0000-00005A7E0000}"/>
    <cellStyle name="Percent 3 2 5" xfId="32347" xr:uid="{00000000-0005-0000-0000-00005B7E0000}"/>
    <cellStyle name="Percent 3 2 5 2" xfId="32348" xr:uid="{00000000-0005-0000-0000-00005C7E0000}"/>
    <cellStyle name="Percent 3 3" xfId="32349" xr:uid="{00000000-0005-0000-0000-00005D7E0000}"/>
    <cellStyle name="Percent 3 4" xfId="32350" xr:uid="{00000000-0005-0000-0000-00005E7E0000}"/>
    <cellStyle name="Percent 3 4 2" xfId="32351" xr:uid="{00000000-0005-0000-0000-00005F7E0000}"/>
    <cellStyle name="Percent 3 4 2 2" xfId="32352" xr:uid="{00000000-0005-0000-0000-0000607E0000}"/>
    <cellStyle name="Percent 3 5" xfId="32353" xr:uid="{00000000-0005-0000-0000-0000617E0000}"/>
    <cellStyle name="Percent 3 5 2" xfId="32354" xr:uid="{00000000-0005-0000-0000-0000627E0000}"/>
    <cellStyle name="Percent 3 5 2 2" xfId="32355" xr:uid="{00000000-0005-0000-0000-0000637E0000}"/>
    <cellStyle name="Percent 30" xfId="32356" xr:uid="{00000000-0005-0000-0000-0000647E0000}"/>
    <cellStyle name="Percent 31" xfId="32357" xr:uid="{00000000-0005-0000-0000-0000657E0000}"/>
    <cellStyle name="Percent 32" xfId="32358" xr:uid="{00000000-0005-0000-0000-0000667E0000}"/>
    <cellStyle name="Percent 33" xfId="32359" xr:uid="{00000000-0005-0000-0000-0000677E0000}"/>
    <cellStyle name="Percent 33 2" xfId="32360" xr:uid="{00000000-0005-0000-0000-0000687E0000}"/>
    <cellStyle name="Percent 34" xfId="32361" xr:uid="{00000000-0005-0000-0000-0000697E0000}"/>
    <cellStyle name="Percent 34 2" xfId="32362" xr:uid="{00000000-0005-0000-0000-00006A7E0000}"/>
    <cellStyle name="Percent 35" xfId="32363" xr:uid="{00000000-0005-0000-0000-00006B7E0000}"/>
    <cellStyle name="Percent 35 2" xfId="32364" xr:uid="{00000000-0005-0000-0000-00006C7E0000}"/>
    <cellStyle name="Percent 36" xfId="32365" xr:uid="{00000000-0005-0000-0000-00006D7E0000}"/>
    <cellStyle name="Percent 36 2" xfId="32366" xr:uid="{00000000-0005-0000-0000-00006E7E0000}"/>
    <cellStyle name="Percent 37" xfId="32367" xr:uid="{00000000-0005-0000-0000-00006F7E0000}"/>
    <cellStyle name="Percent 37 2" xfId="32368" xr:uid="{00000000-0005-0000-0000-0000707E0000}"/>
    <cellStyle name="Percent 37 2 2" xfId="32369" xr:uid="{00000000-0005-0000-0000-0000717E0000}"/>
    <cellStyle name="Percent 37 3" xfId="32370" xr:uid="{00000000-0005-0000-0000-0000727E0000}"/>
    <cellStyle name="Percent 38" xfId="32371" xr:uid="{00000000-0005-0000-0000-0000737E0000}"/>
    <cellStyle name="Percent 38 2" xfId="32372" xr:uid="{00000000-0005-0000-0000-0000747E0000}"/>
    <cellStyle name="Percent 38 2 2" xfId="32373" xr:uid="{00000000-0005-0000-0000-0000757E0000}"/>
    <cellStyle name="Percent 38 3" xfId="32374" xr:uid="{00000000-0005-0000-0000-0000767E0000}"/>
    <cellStyle name="Percent 39" xfId="32375" xr:uid="{00000000-0005-0000-0000-0000777E0000}"/>
    <cellStyle name="Percent 39 2" xfId="32376" xr:uid="{00000000-0005-0000-0000-0000787E0000}"/>
    <cellStyle name="Percent 39 2 2" xfId="32377" xr:uid="{00000000-0005-0000-0000-0000797E0000}"/>
    <cellStyle name="Percent 39 3" xfId="32378" xr:uid="{00000000-0005-0000-0000-00007A7E0000}"/>
    <cellStyle name="Percent 4" xfId="32379" xr:uid="{00000000-0005-0000-0000-00007B7E0000}"/>
    <cellStyle name="Percent 4 10" xfId="32380" xr:uid="{00000000-0005-0000-0000-00007C7E0000}"/>
    <cellStyle name="Percent 4 11" xfId="32381" xr:uid="{00000000-0005-0000-0000-00007D7E0000}"/>
    <cellStyle name="Percent 4 12" xfId="32382" xr:uid="{00000000-0005-0000-0000-00007E7E0000}"/>
    <cellStyle name="Percent 4 2" xfId="32383" xr:uid="{00000000-0005-0000-0000-00007F7E0000}"/>
    <cellStyle name="Percent 4 2 2" xfId="32384" xr:uid="{00000000-0005-0000-0000-0000807E0000}"/>
    <cellStyle name="Percent 4 2 3" xfId="32385" xr:uid="{00000000-0005-0000-0000-0000817E0000}"/>
    <cellStyle name="Percent 4 2 4" xfId="32386" xr:uid="{00000000-0005-0000-0000-0000827E0000}"/>
    <cellStyle name="Percent 4 2 4 2" xfId="32387" xr:uid="{00000000-0005-0000-0000-0000837E0000}"/>
    <cellStyle name="Percent 4 2 5" xfId="32388" xr:uid="{00000000-0005-0000-0000-0000847E0000}"/>
    <cellStyle name="Percent 4 2 5 2" xfId="32389" xr:uid="{00000000-0005-0000-0000-0000857E0000}"/>
    <cellStyle name="Percent 4 2 6" xfId="32390" xr:uid="{00000000-0005-0000-0000-0000867E0000}"/>
    <cellStyle name="Percent 4 2 6 2" xfId="32391" xr:uid="{00000000-0005-0000-0000-0000877E0000}"/>
    <cellStyle name="Percent 4 2 7" xfId="32392" xr:uid="{00000000-0005-0000-0000-0000887E0000}"/>
    <cellStyle name="Percent 4 3" xfId="32393" xr:uid="{00000000-0005-0000-0000-0000897E0000}"/>
    <cellStyle name="Percent 4 3 2" xfId="32394" xr:uid="{00000000-0005-0000-0000-00008A7E0000}"/>
    <cellStyle name="Percent 4 3 3" xfId="32395" xr:uid="{00000000-0005-0000-0000-00008B7E0000}"/>
    <cellStyle name="Percent 4 3 3 2" xfId="32396" xr:uid="{00000000-0005-0000-0000-00008C7E0000}"/>
    <cellStyle name="Percent 4 3 4" xfId="32397" xr:uid="{00000000-0005-0000-0000-00008D7E0000}"/>
    <cellStyle name="Percent 4 3 4 2" xfId="32398" xr:uid="{00000000-0005-0000-0000-00008E7E0000}"/>
    <cellStyle name="Percent 4 3 5" xfId="32399" xr:uid="{00000000-0005-0000-0000-00008F7E0000}"/>
    <cellStyle name="Percent 4 4" xfId="32400" xr:uid="{00000000-0005-0000-0000-0000907E0000}"/>
    <cellStyle name="Percent 4 4 2" xfId="32401" xr:uid="{00000000-0005-0000-0000-0000917E0000}"/>
    <cellStyle name="Percent 4 4 2 2" xfId="32402" xr:uid="{00000000-0005-0000-0000-0000927E0000}"/>
    <cellStyle name="Percent 4 4 3" xfId="32403" xr:uid="{00000000-0005-0000-0000-0000937E0000}"/>
    <cellStyle name="Percent 4 4 3 2" xfId="32404" xr:uid="{00000000-0005-0000-0000-0000947E0000}"/>
    <cellStyle name="Percent 4 4 4" xfId="32405" xr:uid="{00000000-0005-0000-0000-0000957E0000}"/>
    <cellStyle name="Percent 4 4 4 2" xfId="32406" xr:uid="{00000000-0005-0000-0000-0000967E0000}"/>
    <cellStyle name="Percent 4 4 5" xfId="32407" xr:uid="{00000000-0005-0000-0000-0000977E0000}"/>
    <cellStyle name="Percent 4 4 5 2" xfId="32408" xr:uid="{00000000-0005-0000-0000-0000987E0000}"/>
    <cellStyle name="Percent 4 4 6" xfId="32409" xr:uid="{00000000-0005-0000-0000-0000997E0000}"/>
    <cellStyle name="Percent 4 5" xfId="32410" xr:uid="{00000000-0005-0000-0000-00009A7E0000}"/>
    <cellStyle name="Percent 4 6" xfId="32411" xr:uid="{00000000-0005-0000-0000-00009B7E0000}"/>
    <cellStyle name="Percent 4 6 2" xfId="32412" xr:uid="{00000000-0005-0000-0000-00009C7E0000}"/>
    <cellStyle name="Percent 4 7" xfId="32413" xr:uid="{00000000-0005-0000-0000-00009D7E0000}"/>
    <cellStyle name="Percent 4 7 2" xfId="32414" xr:uid="{00000000-0005-0000-0000-00009E7E0000}"/>
    <cellStyle name="Percent 4 8" xfId="32415" xr:uid="{00000000-0005-0000-0000-00009F7E0000}"/>
    <cellStyle name="Percent 4 8 2" xfId="32416" xr:uid="{00000000-0005-0000-0000-0000A07E0000}"/>
    <cellStyle name="Percent 4 9" xfId="32417" xr:uid="{00000000-0005-0000-0000-0000A17E0000}"/>
    <cellStyle name="Percent 4 9 2" xfId="32418" xr:uid="{00000000-0005-0000-0000-0000A27E0000}"/>
    <cellStyle name="Percent 40" xfId="32419" xr:uid="{00000000-0005-0000-0000-0000A37E0000}"/>
    <cellStyle name="Percent 40 2" xfId="32420" xr:uid="{00000000-0005-0000-0000-0000A47E0000}"/>
    <cellStyle name="Percent 40 2 2" xfId="32421" xr:uid="{00000000-0005-0000-0000-0000A57E0000}"/>
    <cellStyle name="Percent 40 3" xfId="32422" xr:uid="{00000000-0005-0000-0000-0000A67E0000}"/>
    <cellStyle name="Percent 41" xfId="32423" xr:uid="{00000000-0005-0000-0000-0000A77E0000}"/>
    <cellStyle name="Percent 42" xfId="32424" xr:uid="{00000000-0005-0000-0000-0000A87E0000}"/>
    <cellStyle name="Percent 43" xfId="32425" xr:uid="{00000000-0005-0000-0000-0000A97E0000}"/>
    <cellStyle name="Percent 44" xfId="32426" xr:uid="{00000000-0005-0000-0000-0000AA7E0000}"/>
    <cellStyle name="Percent 44 2" xfId="32427" xr:uid="{00000000-0005-0000-0000-0000AB7E0000}"/>
    <cellStyle name="Percent 44 3" xfId="32428" xr:uid="{00000000-0005-0000-0000-0000AC7E0000}"/>
    <cellStyle name="Percent 45" xfId="32429" xr:uid="{00000000-0005-0000-0000-0000AD7E0000}"/>
    <cellStyle name="Percent 45 2" xfId="32430" xr:uid="{00000000-0005-0000-0000-0000AE7E0000}"/>
    <cellStyle name="Percent 45 3" xfId="32431" xr:uid="{00000000-0005-0000-0000-0000AF7E0000}"/>
    <cellStyle name="Percent 46" xfId="32432" xr:uid="{00000000-0005-0000-0000-0000B07E0000}"/>
    <cellStyle name="Percent 46 2" xfId="32433" xr:uid="{00000000-0005-0000-0000-0000B17E0000}"/>
    <cellStyle name="Percent 46 3" xfId="32434" xr:uid="{00000000-0005-0000-0000-0000B27E0000}"/>
    <cellStyle name="Percent 47" xfId="32435" xr:uid="{00000000-0005-0000-0000-0000B37E0000}"/>
    <cellStyle name="Percent 47 2" xfId="32436" xr:uid="{00000000-0005-0000-0000-0000B47E0000}"/>
    <cellStyle name="Percent 47 3" xfId="32437" xr:uid="{00000000-0005-0000-0000-0000B57E0000}"/>
    <cellStyle name="Percent 48" xfId="32438" xr:uid="{00000000-0005-0000-0000-0000B67E0000}"/>
    <cellStyle name="Percent 48 2" xfId="32439" xr:uid="{00000000-0005-0000-0000-0000B77E0000}"/>
    <cellStyle name="Percent 48 3" xfId="32440" xr:uid="{00000000-0005-0000-0000-0000B87E0000}"/>
    <cellStyle name="Percent 49" xfId="32441" xr:uid="{00000000-0005-0000-0000-0000B97E0000}"/>
    <cellStyle name="Percent 49 2" xfId="32442" xr:uid="{00000000-0005-0000-0000-0000BA7E0000}"/>
    <cellStyle name="Percent 49 3" xfId="32443" xr:uid="{00000000-0005-0000-0000-0000BB7E0000}"/>
    <cellStyle name="Percent 49 3 2" xfId="32444" xr:uid="{00000000-0005-0000-0000-0000BC7E0000}"/>
    <cellStyle name="Percent 5" xfId="32445" xr:uid="{00000000-0005-0000-0000-0000BD7E0000}"/>
    <cellStyle name="Percent 5 2" xfId="32446" xr:uid="{00000000-0005-0000-0000-0000BE7E0000}"/>
    <cellStyle name="Percent 5 2 2" xfId="32447" xr:uid="{00000000-0005-0000-0000-0000BF7E0000}"/>
    <cellStyle name="Percent 5 2 2 2" xfId="32448" xr:uid="{00000000-0005-0000-0000-0000C07E0000}"/>
    <cellStyle name="Percent 5 2 2 3" xfId="32449" xr:uid="{00000000-0005-0000-0000-0000C17E0000}"/>
    <cellStyle name="Percent 5 2 2 4" xfId="32450" xr:uid="{00000000-0005-0000-0000-0000C27E0000}"/>
    <cellStyle name="Percent 5 2 3" xfId="32451" xr:uid="{00000000-0005-0000-0000-0000C37E0000}"/>
    <cellStyle name="Percent 5 2 3 2" xfId="32452" xr:uid="{00000000-0005-0000-0000-0000C47E0000}"/>
    <cellStyle name="Percent 5 2 4" xfId="32453" xr:uid="{00000000-0005-0000-0000-0000C57E0000}"/>
    <cellStyle name="Percent 5 2 5" xfId="32454" xr:uid="{00000000-0005-0000-0000-0000C67E0000}"/>
    <cellStyle name="Percent 5 2 6" xfId="32455" xr:uid="{00000000-0005-0000-0000-0000C77E0000}"/>
    <cellStyle name="Percent 5 2 7" xfId="32456" xr:uid="{00000000-0005-0000-0000-0000C87E0000}"/>
    <cellStyle name="Percent 5 3" xfId="32457" xr:uid="{00000000-0005-0000-0000-0000C97E0000}"/>
    <cellStyle name="Percent 5 3 2" xfId="32458" xr:uid="{00000000-0005-0000-0000-0000CA7E0000}"/>
    <cellStyle name="Percent 5 3 2 2" xfId="32459" xr:uid="{00000000-0005-0000-0000-0000CB7E0000}"/>
    <cellStyle name="Percent 5 3 2 2 2" xfId="32460" xr:uid="{00000000-0005-0000-0000-0000CC7E0000}"/>
    <cellStyle name="Percent 5 3 2 3" xfId="32461" xr:uid="{00000000-0005-0000-0000-0000CD7E0000}"/>
    <cellStyle name="Percent 5 3 2 3 2" xfId="32462" xr:uid="{00000000-0005-0000-0000-0000CE7E0000}"/>
    <cellStyle name="Percent 5 3 2 4" xfId="32463" xr:uid="{00000000-0005-0000-0000-0000CF7E0000}"/>
    <cellStyle name="Percent 5 3 3" xfId="32464" xr:uid="{00000000-0005-0000-0000-0000D07E0000}"/>
    <cellStyle name="Percent 5 3 4" xfId="32465" xr:uid="{00000000-0005-0000-0000-0000D17E0000}"/>
    <cellStyle name="Percent 5 3 5" xfId="32466" xr:uid="{00000000-0005-0000-0000-0000D27E0000}"/>
    <cellStyle name="Percent 5 3 6" xfId="32467" xr:uid="{00000000-0005-0000-0000-0000D37E0000}"/>
    <cellStyle name="Percent 5 4" xfId="32468" xr:uid="{00000000-0005-0000-0000-0000D47E0000}"/>
    <cellStyle name="Percent 5 4 2" xfId="32469" xr:uid="{00000000-0005-0000-0000-0000D57E0000}"/>
    <cellStyle name="Percent 5 5" xfId="32470" xr:uid="{00000000-0005-0000-0000-0000D67E0000}"/>
    <cellStyle name="Percent 5 6" xfId="32471" xr:uid="{00000000-0005-0000-0000-0000D77E0000}"/>
    <cellStyle name="Percent 5 7" xfId="32472" xr:uid="{00000000-0005-0000-0000-0000D87E0000}"/>
    <cellStyle name="Percent 5 8" xfId="32473" xr:uid="{00000000-0005-0000-0000-0000D97E0000}"/>
    <cellStyle name="Percent 50" xfId="32474" xr:uid="{00000000-0005-0000-0000-0000DA7E0000}"/>
    <cellStyle name="Percent 50 2" xfId="32475" xr:uid="{00000000-0005-0000-0000-0000DB7E0000}"/>
    <cellStyle name="Percent 50 2 2" xfId="32476" xr:uid="{00000000-0005-0000-0000-0000DC7E0000}"/>
    <cellStyle name="Percent 51" xfId="32477" xr:uid="{00000000-0005-0000-0000-0000DD7E0000}"/>
    <cellStyle name="Percent 52" xfId="32478" xr:uid="{00000000-0005-0000-0000-0000DE7E0000}"/>
    <cellStyle name="Percent 53" xfId="32479" xr:uid="{00000000-0005-0000-0000-0000DF7E0000}"/>
    <cellStyle name="Percent 54" xfId="32480" xr:uid="{00000000-0005-0000-0000-0000E07E0000}"/>
    <cellStyle name="Percent 55" xfId="32481" xr:uid="{00000000-0005-0000-0000-0000E17E0000}"/>
    <cellStyle name="Percent 56" xfId="32482" xr:uid="{00000000-0005-0000-0000-0000E27E0000}"/>
    <cellStyle name="Percent 57" xfId="32483" xr:uid="{00000000-0005-0000-0000-0000E37E0000}"/>
    <cellStyle name="Percent 58" xfId="32484" xr:uid="{00000000-0005-0000-0000-0000E47E0000}"/>
    <cellStyle name="Percent 58 2" xfId="32485" xr:uid="{00000000-0005-0000-0000-0000E57E0000}"/>
    <cellStyle name="Percent 59" xfId="32486" xr:uid="{00000000-0005-0000-0000-0000E67E0000}"/>
    <cellStyle name="Percent 59 2" xfId="32487" xr:uid="{00000000-0005-0000-0000-0000E77E0000}"/>
    <cellStyle name="Percent 6" xfId="32488" xr:uid="{00000000-0005-0000-0000-0000E87E0000}"/>
    <cellStyle name="Percent 6 2" xfId="32489" xr:uid="{00000000-0005-0000-0000-0000E97E0000}"/>
    <cellStyle name="Percent 6 2 2" xfId="32490" xr:uid="{00000000-0005-0000-0000-0000EA7E0000}"/>
    <cellStyle name="Percent 6 2 2 2" xfId="32491" xr:uid="{00000000-0005-0000-0000-0000EB7E0000}"/>
    <cellStyle name="Percent 6 2 3" xfId="32492" xr:uid="{00000000-0005-0000-0000-0000EC7E0000}"/>
    <cellStyle name="Percent 6 2 4" xfId="32493" xr:uid="{00000000-0005-0000-0000-0000ED7E0000}"/>
    <cellStyle name="Percent 6 2 5" xfId="32494" xr:uid="{00000000-0005-0000-0000-0000EE7E0000}"/>
    <cellStyle name="Percent 6 3" xfId="32495" xr:uid="{00000000-0005-0000-0000-0000EF7E0000}"/>
    <cellStyle name="Percent 6 3 2" xfId="32496" xr:uid="{00000000-0005-0000-0000-0000F07E0000}"/>
    <cellStyle name="Percent 6 3 3" xfId="32497" xr:uid="{00000000-0005-0000-0000-0000F17E0000}"/>
    <cellStyle name="Percent 6 3 4" xfId="32498" xr:uid="{00000000-0005-0000-0000-0000F27E0000}"/>
    <cellStyle name="Percent 6 4" xfId="32499" xr:uid="{00000000-0005-0000-0000-0000F37E0000}"/>
    <cellStyle name="Percent 6 5" xfId="32500" xr:uid="{00000000-0005-0000-0000-0000F47E0000}"/>
    <cellStyle name="Percent 6 6" xfId="32501" xr:uid="{00000000-0005-0000-0000-0000F57E0000}"/>
    <cellStyle name="Percent 6 7" xfId="32502" xr:uid="{00000000-0005-0000-0000-0000F67E0000}"/>
    <cellStyle name="Percent 60" xfId="32503" xr:uid="{00000000-0005-0000-0000-0000F77E0000}"/>
    <cellStyle name="Percent 61" xfId="32504" xr:uid="{00000000-0005-0000-0000-0000F87E0000}"/>
    <cellStyle name="Percent 62" xfId="32505" xr:uid="{00000000-0005-0000-0000-0000F97E0000}"/>
    <cellStyle name="Percent 63" xfId="32506" xr:uid="{00000000-0005-0000-0000-0000FA7E0000}"/>
    <cellStyle name="Percent 64" xfId="32507" xr:uid="{00000000-0005-0000-0000-0000FB7E0000}"/>
    <cellStyle name="Percent 65" xfId="32508" xr:uid="{00000000-0005-0000-0000-0000FC7E0000}"/>
    <cellStyle name="Percent 66" xfId="32509" xr:uid="{00000000-0005-0000-0000-0000FD7E0000}"/>
    <cellStyle name="Percent 67" xfId="32510" xr:uid="{00000000-0005-0000-0000-0000FE7E0000}"/>
    <cellStyle name="Percent 68" xfId="32511" xr:uid="{00000000-0005-0000-0000-0000FF7E0000}"/>
    <cellStyle name="Percent 69" xfId="32512" xr:uid="{00000000-0005-0000-0000-0000007F0000}"/>
    <cellStyle name="Percent 7" xfId="32513" xr:uid="{00000000-0005-0000-0000-0000017F0000}"/>
    <cellStyle name="Percent 7 2" xfId="32514" xr:uid="{00000000-0005-0000-0000-0000027F0000}"/>
    <cellStyle name="Percent 7 2 2" xfId="32515" xr:uid="{00000000-0005-0000-0000-0000037F0000}"/>
    <cellStyle name="Percent 7 2 2 2" xfId="32516" xr:uid="{00000000-0005-0000-0000-0000047F0000}"/>
    <cellStyle name="Percent 7 2 3" xfId="32517" xr:uid="{00000000-0005-0000-0000-0000057F0000}"/>
    <cellStyle name="Percent 7 2 4" xfId="32518" xr:uid="{00000000-0005-0000-0000-0000067F0000}"/>
    <cellStyle name="Percent 7 2 5" xfId="32519" xr:uid="{00000000-0005-0000-0000-0000077F0000}"/>
    <cellStyle name="Percent 7 3" xfId="32520" xr:uid="{00000000-0005-0000-0000-0000087F0000}"/>
    <cellStyle name="Percent 7 3 2" xfId="32521" xr:uid="{00000000-0005-0000-0000-0000097F0000}"/>
    <cellStyle name="Percent 7 4" xfId="32522" xr:uid="{00000000-0005-0000-0000-00000A7F0000}"/>
    <cellStyle name="Percent 7 5" xfId="32523" xr:uid="{00000000-0005-0000-0000-00000B7F0000}"/>
    <cellStyle name="Percent 7 5 2" xfId="32524" xr:uid="{00000000-0005-0000-0000-00000C7F0000}"/>
    <cellStyle name="Percent 7 6" xfId="32525" xr:uid="{00000000-0005-0000-0000-00000D7F0000}"/>
    <cellStyle name="Percent 7 6 2" xfId="32526" xr:uid="{00000000-0005-0000-0000-00000E7F0000}"/>
    <cellStyle name="Percent 7 7" xfId="32527" xr:uid="{00000000-0005-0000-0000-00000F7F0000}"/>
    <cellStyle name="Percent 70" xfId="32528" xr:uid="{00000000-0005-0000-0000-0000107F0000}"/>
    <cellStyle name="Percent 71" xfId="32529" xr:uid="{00000000-0005-0000-0000-0000117F0000}"/>
    <cellStyle name="Percent 72" xfId="32530" xr:uid="{00000000-0005-0000-0000-0000127F0000}"/>
    <cellStyle name="Percent 73" xfId="32531" xr:uid="{00000000-0005-0000-0000-0000137F0000}"/>
    <cellStyle name="Percent 74" xfId="32532" xr:uid="{00000000-0005-0000-0000-0000147F0000}"/>
    <cellStyle name="Percent 75" xfId="32533" xr:uid="{00000000-0005-0000-0000-0000157F0000}"/>
    <cellStyle name="Percent 76" xfId="32534" xr:uid="{00000000-0005-0000-0000-0000167F0000}"/>
    <cellStyle name="Percent 77" xfId="32535" xr:uid="{00000000-0005-0000-0000-0000177F0000}"/>
    <cellStyle name="Percent 78" xfId="32536" xr:uid="{00000000-0005-0000-0000-0000187F0000}"/>
    <cellStyle name="Percent 79" xfId="32537" xr:uid="{00000000-0005-0000-0000-0000197F0000}"/>
    <cellStyle name="Percent 8" xfId="32538" xr:uid="{00000000-0005-0000-0000-00001A7F0000}"/>
    <cellStyle name="Percent 8 2" xfId="32539" xr:uid="{00000000-0005-0000-0000-00001B7F0000}"/>
    <cellStyle name="Percent 8 2 2" xfId="32540" xr:uid="{00000000-0005-0000-0000-00001C7F0000}"/>
    <cellStyle name="Percent 8 3" xfId="32541" xr:uid="{00000000-0005-0000-0000-00001D7F0000}"/>
    <cellStyle name="Percent 8 4" xfId="32542" xr:uid="{00000000-0005-0000-0000-00001E7F0000}"/>
    <cellStyle name="Percent 8 4 2" xfId="32543" xr:uid="{00000000-0005-0000-0000-00001F7F0000}"/>
    <cellStyle name="Percent 8 5" xfId="32544" xr:uid="{00000000-0005-0000-0000-0000207F0000}"/>
    <cellStyle name="Percent 8 6" xfId="32545" xr:uid="{00000000-0005-0000-0000-0000217F0000}"/>
    <cellStyle name="Percent 8 7" xfId="32546" xr:uid="{00000000-0005-0000-0000-0000227F0000}"/>
    <cellStyle name="Percent 80" xfId="32547" xr:uid="{00000000-0005-0000-0000-0000237F0000}"/>
    <cellStyle name="Percent 9" xfId="32548" xr:uid="{00000000-0005-0000-0000-0000247F0000}"/>
    <cellStyle name="Percent 9 2" xfId="32549" xr:uid="{00000000-0005-0000-0000-0000257F0000}"/>
    <cellStyle name="Percent 9 3" xfId="32550" xr:uid="{00000000-0005-0000-0000-0000267F0000}"/>
    <cellStyle name="Percent 9 4" xfId="32551" xr:uid="{00000000-0005-0000-0000-0000277F0000}"/>
    <cellStyle name="Percent 9 5" xfId="32552" xr:uid="{00000000-0005-0000-0000-0000287F0000}"/>
    <cellStyle name="Percent 9 6" xfId="32553" xr:uid="{00000000-0005-0000-0000-0000297F0000}"/>
    <cellStyle name="Percent 9 7" xfId="32554" xr:uid="{00000000-0005-0000-0000-00002A7F0000}"/>
    <cellStyle name="Percent 9 8" xfId="32555" xr:uid="{00000000-0005-0000-0000-00002B7F0000}"/>
    <cellStyle name="Percent 9 8 2" xfId="32556" xr:uid="{00000000-0005-0000-0000-00002C7F0000}"/>
    <cellStyle name="Percent 9 9" xfId="32557" xr:uid="{00000000-0005-0000-0000-00002D7F0000}"/>
    <cellStyle name="PSChar" xfId="32558" xr:uid="{00000000-0005-0000-0000-00002E7F0000}"/>
    <cellStyle name="PSChar 2" xfId="32559" xr:uid="{00000000-0005-0000-0000-00002F7F0000}"/>
    <cellStyle name="PSDate" xfId="32560" xr:uid="{00000000-0005-0000-0000-0000307F0000}"/>
    <cellStyle name="PSDec" xfId="32561" xr:uid="{00000000-0005-0000-0000-0000317F0000}"/>
    <cellStyle name="PSHeading" xfId="32562" xr:uid="{00000000-0005-0000-0000-0000327F0000}"/>
    <cellStyle name="PSHeading 2" xfId="32563" xr:uid="{00000000-0005-0000-0000-0000337F0000}"/>
    <cellStyle name="PSHeading 2 2" xfId="32564" xr:uid="{00000000-0005-0000-0000-0000347F0000}"/>
    <cellStyle name="PSHeading 2 2 2" xfId="32565" xr:uid="{00000000-0005-0000-0000-0000357F0000}"/>
    <cellStyle name="PSHeading 2 2 2 2" xfId="32566" xr:uid="{00000000-0005-0000-0000-0000367F0000}"/>
    <cellStyle name="PSHeading 2 2 2 2 2" xfId="32567" xr:uid="{00000000-0005-0000-0000-0000377F0000}"/>
    <cellStyle name="PSHeading 2 2 2 3" xfId="32568" xr:uid="{00000000-0005-0000-0000-0000387F0000}"/>
    <cellStyle name="PSHeading 2 2 3" xfId="32569" xr:uid="{00000000-0005-0000-0000-0000397F0000}"/>
    <cellStyle name="PSHeading 2 2 3 2" xfId="32570" xr:uid="{00000000-0005-0000-0000-00003A7F0000}"/>
    <cellStyle name="PSHeading 2 2 4" xfId="32571" xr:uid="{00000000-0005-0000-0000-00003B7F0000}"/>
    <cellStyle name="PSHeading 2 3" xfId="32572" xr:uid="{00000000-0005-0000-0000-00003C7F0000}"/>
    <cellStyle name="PSHeading 2 3 2" xfId="32573" xr:uid="{00000000-0005-0000-0000-00003D7F0000}"/>
    <cellStyle name="PSHeading 2 3 2 2" xfId="32574" xr:uid="{00000000-0005-0000-0000-00003E7F0000}"/>
    <cellStyle name="PSHeading 2 3 2 2 2" xfId="32575" xr:uid="{00000000-0005-0000-0000-00003F7F0000}"/>
    <cellStyle name="PSHeading 2 3 2 3" xfId="32576" xr:uid="{00000000-0005-0000-0000-0000407F0000}"/>
    <cellStyle name="PSHeading 2 3 3" xfId="32577" xr:uid="{00000000-0005-0000-0000-0000417F0000}"/>
    <cellStyle name="PSHeading 2 3 3 2" xfId="32578" xr:uid="{00000000-0005-0000-0000-0000427F0000}"/>
    <cellStyle name="PSHeading 2 3 4" xfId="32579" xr:uid="{00000000-0005-0000-0000-0000437F0000}"/>
    <cellStyle name="PSHeading 2 4" xfId="32580" xr:uid="{00000000-0005-0000-0000-0000447F0000}"/>
    <cellStyle name="PSHeading 2 4 2" xfId="32581" xr:uid="{00000000-0005-0000-0000-0000457F0000}"/>
    <cellStyle name="PSHeading 2 4 2 2" xfId="32582" xr:uid="{00000000-0005-0000-0000-0000467F0000}"/>
    <cellStyle name="PSHeading 2 4 3" xfId="32583" xr:uid="{00000000-0005-0000-0000-0000477F0000}"/>
    <cellStyle name="PSHeading 2 5" xfId="32584" xr:uid="{00000000-0005-0000-0000-0000487F0000}"/>
    <cellStyle name="PSHeading 2 5 2" xfId="32585" xr:uid="{00000000-0005-0000-0000-0000497F0000}"/>
    <cellStyle name="PSHeading 2 6" xfId="32586" xr:uid="{00000000-0005-0000-0000-00004A7F0000}"/>
    <cellStyle name="PSHeading 2 6 2" xfId="32587" xr:uid="{00000000-0005-0000-0000-00004B7F0000}"/>
    <cellStyle name="PSHeading 2 7" xfId="32588" xr:uid="{00000000-0005-0000-0000-00004C7F0000}"/>
    <cellStyle name="PSHeading 3" xfId="32589" xr:uid="{00000000-0005-0000-0000-00004D7F0000}"/>
    <cellStyle name="PSHeading 3 2" xfId="32590" xr:uid="{00000000-0005-0000-0000-00004E7F0000}"/>
    <cellStyle name="PSHeading 3 2 2" xfId="32591" xr:uid="{00000000-0005-0000-0000-00004F7F0000}"/>
    <cellStyle name="PSHeading 3 2 2 2" xfId="32592" xr:uid="{00000000-0005-0000-0000-0000507F0000}"/>
    <cellStyle name="PSHeading 3 2 2 2 2" xfId="32593" xr:uid="{00000000-0005-0000-0000-0000517F0000}"/>
    <cellStyle name="PSHeading 3 2 2 3" xfId="32594" xr:uid="{00000000-0005-0000-0000-0000527F0000}"/>
    <cellStyle name="PSHeading 3 2 3" xfId="32595" xr:uid="{00000000-0005-0000-0000-0000537F0000}"/>
    <cellStyle name="PSHeading 3 2 3 2" xfId="32596" xr:uid="{00000000-0005-0000-0000-0000547F0000}"/>
    <cellStyle name="PSHeading 3 2 4" xfId="32597" xr:uid="{00000000-0005-0000-0000-0000557F0000}"/>
    <cellStyle name="PSHeading 3 3" xfId="32598" xr:uid="{00000000-0005-0000-0000-0000567F0000}"/>
    <cellStyle name="PSHeading 3 3 2" xfId="32599" xr:uid="{00000000-0005-0000-0000-0000577F0000}"/>
    <cellStyle name="PSHeading 3 3 2 2" xfId="32600" xr:uid="{00000000-0005-0000-0000-0000587F0000}"/>
    <cellStyle name="PSHeading 3 3 2 2 2" xfId="32601" xr:uid="{00000000-0005-0000-0000-0000597F0000}"/>
    <cellStyle name="PSHeading 3 3 2 3" xfId="32602" xr:uid="{00000000-0005-0000-0000-00005A7F0000}"/>
    <cellStyle name="PSHeading 3 3 3" xfId="32603" xr:uid="{00000000-0005-0000-0000-00005B7F0000}"/>
    <cellStyle name="PSHeading 3 3 3 2" xfId="32604" xr:uid="{00000000-0005-0000-0000-00005C7F0000}"/>
    <cellStyle name="PSHeading 3 3 4" xfId="32605" xr:uid="{00000000-0005-0000-0000-00005D7F0000}"/>
    <cellStyle name="PSHeading 3 4" xfId="32606" xr:uid="{00000000-0005-0000-0000-00005E7F0000}"/>
    <cellStyle name="PSHeading 3 4 2" xfId="32607" xr:uid="{00000000-0005-0000-0000-00005F7F0000}"/>
    <cellStyle name="PSHeading 3 4 2 2" xfId="32608" xr:uid="{00000000-0005-0000-0000-0000607F0000}"/>
    <cellStyle name="PSHeading 3 4 3" xfId="32609" xr:uid="{00000000-0005-0000-0000-0000617F0000}"/>
    <cellStyle name="PSHeading 3 5" xfId="32610" xr:uid="{00000000-0005-0000-0000-0000627F0000}"/>
    <cellStyle name="PSHeading 3 5 2" xfId="32611" xr:uid="{00000000-0005-0000-0000-0000637F0000}"/>
    <cellStyle name="PSHeading 3 6" xfId="32612" xr:uid="{00000000-0005-0000-0000-0000647F0000}"/>
    <cellStyle name="PSHeading 4" xfId="32613" xr:uid="{00000000-0005-0000-0000-0000657F0000}"/>
    <cellStyle name="PSHeading 4 2" xfId="32614" xr:uid="{00000000-0005-0000-0000-0000667F0000}"/>
    <cellStyle name="PSHeading 4 2 2" xfId="32615" xr:uid="{00000000-0005-0000-0000-0000677F0000}"/>
    <cellStyle name="PSHeading 4 2 2 2" xfId="32616" xr:uid="{00000000-0005-0000-0000-0000687F0000}"/>
    <cellStyle name="PSHeading 4 2 3" xfId="32617" xr:uid="{00000000-0005-0000-0000-0000697F0000}"/>
    <cellStyle name="PSHeading 4 3" xfId="32618" xr:uid="{00000000-0005-0000-0000-00006A7F0000}"/>
    <cellStyle name="PSHeading 4 3 2" xfId="32619" xr:uid="{00000000-0005-0000-0000-00006B7F0000}"/>
    <cellStyle name="PSHeading 4 4" xfId="32620" xr:uid="{00000000-0005-0000-0000-00006C7F0000}"/>
    <cellStyle name="PSHeading 5" xfId="32621" xr:uid="{00000000-0005-0000-0000-00006D7F0000}"/>
    <cellStyle name="PSHeading 5 2" xfId="32622" xr:uid="{00000000-0005-0000-0000-00006E7F0000}"/>
    <cellStyle name="PSHeading 5 2 2" xfId="32623" xr:uid="{00000000-0005-0000-0000-00006F7F0000}"/>
    <cellStyle name="PSHeading 5 2 2 2" xfId="32624" xr:uid="{00000000-0005-0000-0000-0000707F0000}"/>
    <cellStyle name="PSHeading 5 2 3" xfId="32625" xr:uid="{00000000-0005-0000-0000-0000717F0000}"/>
    <cellStyle name="PSHeading 5 3" xfId="32626" xr:uid="{00000000-0005-0000-0000-0000727F0000}"/>
    <cellStyle name="PSHeading 5 3 2" xfId="32627" xr:uid="{00000000-0005-0000-0000-0000737F0000}"/>
    <cellStyle name="PSHeading 5 4" xfId="32628" xr:uid="{00000000-0005-0000-0000-0000747F0000}"/>
    <cellStyle name="PSHeading 6" xfId="32629" xr:uid="{00000000-0005-0000-0000-0000757F0000}"/>
    <cellStyle name="PSHeading 6 2" xfId="32630" xr:uid="{00000000-0005-0000-0000-0000767F0000}"/>
    <cellStyle name="PSHeading 6 2 2" xfId="32631" xr:uid="{00000000-0005-0000-0000-0000777F0000}"/>
    <cellStyle name="PSHeading 6 3" xfId="32632" xr:uid="{00000000-0005-0000-0000-0000787F0000}"/>
    <cellStyle name="PSHeading 7" xfId="32633" xr:uid="{00000000-0005-0000-0000-0000797F0000}"/>
    <cellStyle name="PSHeading 7 2" xfId="32634" xr:uid="{00000000-0005-0000-0000-00007A7F0000}"/>
    <cellStyle name="PSHeading 8" xfId="32635" xr:uid="{00000000-0005-0000-0000-00007B7F0000}"/>
    <cellStyle name="PSInt" xfId="32636" xr:uid="{00000000-0005-0000-0000-00007C7F0000}"/>
    <cellStyle name="PSSpacer" xfId="32637" xr:uid="{00000000-0005-0000-0000-00007D7F0000}"/>
    <cellStyle name="SpecialDataItemsExist" xfId="32638" xr:uid="{00000000-0005-0000-0000-00007E7F0000}"/>
    <cellStyle name="Style 21" xfId="32639" xr:uid="{00000000-0005-0000-0000-00007F7F0000}"/>
    <cellStyle name="Style 21 10" xfId="32640" xr:uid="{00000000-0005-0000-0000-0000807F0000}"/>
    <cellStyle name="Style 21 11" xfId="32641" xr:uid="{00000000-0005-0000-0000-0000817F0000}"/>
    <cellStyle name="Style 21 12" xfId="32642" xr:uid="{00000000-0005-0000-0000-0000827F0000}"/>
    <cellStyle name="Style 21 13" xfId="32643" xr:uid="{00000000-0005-0000-0000-0000837F0000}"/>
    <cellStyle name="Style 21 2" xfId="32644" xr:uid="{00000000-0005-0000-0000-0000847F0000}"/>
    <cellStyle name="Style 21 2 2" xfId="32645" xr:uid="{00000000-0005-0000-0000-0000857F0000}"/>
    <cellStyle name="Style 21 2 2 2" xfId="32646" xr:uid="{00000000-0005-0000-0000-0000867F0000}"/>
    <cellStyle name="Style 21 2 2 3" xfId="32647" xr:uid="{00000000-0005-0000-0000-0000877F0000}"/>
    <cellStyle name="Style 21 2 2 4" xfId="32648" xr:uid="{00000000-0005-0000-0000-0000887F0000}"/>
    <cellStyle name="Style 21 2 2 5" xfId="32649" xr:uid="{00000000-0005-0000-0000-0000897F0000}"/>
    <cellStyle name="Style 21 2 2 6" xfId="32650" xr:uid="{00000000-0005-0000-0000-00008A7F0000}"/>
    <cellStyle name="Style 21 2 2 7" xfId="32651" xr:uid="{00000000-0005-0000-0000-00008B7F0000}"/>
    <cellStyle name="Style 21 2 2 8" xfId="32652" xr:uid="{00000000-0005-0000-0000-00008C7F0000}"/>
    <cellStyle name="Style 21 2 3" xfId="32653" xr:uid="{00000000-0005-0000-0000-00008D7F0000}"/>
    <cellStyle name="Style 21 2 4" xfId="32654" xr:uid="{00000000-0005-0000-0000-00008E7F0000}"/>
    <cellStyle name="Style 21 2 5" xfId="32655" xr:uid="{00000000-0005-0000-0000-00008F7F0000}"/>
    <cellStyle name="Style 21 2 6" xfId="32656" xr:uid="{00000000-0005-0000-0000-0000907F0000}"/>
    <cellStyle name="Style 21 2 7" xfId="32657" xr:uid="{00000000-0005-0000-0000-0000917F0000}"/>
    <cellStyle name="Style 21 2 8" xfId="32658" xr:uid="{00000000-0005-0000-0000-0000927F0000}"/>
    <cellStyle name="Style 21 2 9" xfId="32659" xr:uid="{00000000-0005-0000-0000-0000937F0000}"/>
    <cellStyle name="Style 21 3" xfId="32660" xr:uid="{00000000-0005-0000-0000-0000947F0000}"/>
    <cellStyle name="Style 21 3 2" xfId="32661" xr:uid="{00000000-0005-0000-0000-0000957F0000}"/>
    <cellStyle name="Style 21 3 3" xfId="32662" xr:uid="{00000000-0005-0000-0000-0000967F0000}"/>
    <cellStyle name="Style 21 3 4" xfId="32663" xr:uid="{00000000-0005-0000-0000-0000977F0000}"/>
    <cellStyle name="Style 21 3 5" xfId="32664" xr:uid="{00000000-0005-0000-0000-0000987F0000}"/>
    <cellStyle name="Style 21 3 6" xfId="32665" xr:uid="{00000000-0005-0000-0000-0000997F0000}"/>
    <cellStyle name="Style 21 3 7" xfId="32666" xr:uid="{00000000-0005-0000-0000-00009A7F0000}"/>
    <cellStyle name="Style 21 3 8" xfId="32667" xr:uid="{00000000-0005-0000-0000-00009B7F0000}"/>
    <cellStyle name="Style 21 4" xfId="32668" xr:uid="{00000000-0005-0000-0000-00009C7F0000}"/>
    <cellStyle name="Style 21 5" xfId="32669" xr:uid="{00000000-0005-0000-0000-00009D7F0000}"/>
    <cellStyle name="Style 21 6" xfId="32670" xr:uid="{00000000-0005-0000-0000-00009E7F0000}"/>
    <cellStyle name="Style 21 7" xfId="32671" xr:uid="{00000000-0005-0000-0000-00009F7F0000}"/>
    <cellStyle name="Style 21 8" xfId="32672" xr:uid="{00000000-0005-0000-0000-0000A07F0000}"/>
    <cellStyle name="Style 21 9" xfId="32673" xr:uid="{00000000-0005-0000-0000-0000A17F0000}"/>
    <cellStyle name="Style 21_Calc" xfId="32674" xr:uid="{00000000-0005-0000-0000-0000A27F0000}"/>
    <cellStyle name="Style 22" xfId="32675" xr:uid="{00000000-0005-0000-0000-0000A37F0000}"/>
    <cellStyle name="Style 22 2" xfId="32676" xr:uid="{00000000-0005-0000-0000-0000A47F0000}"/>
    <cellStyle name="Style 22 2 2" xfId="32677" xr:uid="{00000000-0005-0000-0000-0000A57F0000}"/>
    <cellStyle name="Style 22 2 3" xfId="32678" xr:uid="{00000000-0005-0000-0000-0000A67F0000}"/>
    <cellStyle name="Style 22 2 4" xfId="32679" xr:uid="{00000000-0005-0000-0000-0000A77F0000}"/>
    <cellStyle name="Style 22 3" xfId="32680" xr:uid="{00000000-0005-0000-0000-0000A87F0000}"/>
    <cellStyle name="Style 22 4" xfId="32681" xr:uid="{00000000-0005-0000-0000-0000A97F0000}"/>
    <cellStyle name="Style 22 5" xfId="32682" xr:uid="{00000000-0005-0000-0000-0000AA7F0000}"/>
    <cellStyle name="Style 22_Calc" xfId="32683" xr:uid="{00000000-0005-0000-0000-0000AB7F0000}"/>
    <cellStyle name="Style 23" xfId="32684" xr:uid="{00000000-0005-0000-0000-0000AC7F0000}"/>
    <cellStyle name="Style 23 2" xfId="32685" xr:uid="{00000000-0005-0000-0000-0000AD7F0000}"/>
    <cellStyle name="Style 23 2 2" xfId="32686" xr:uid="{00000000-0005-0000-0000-0000AE7F0000}"/>
    <cellStyle name="Style 23 2 3" xfId="32687" xr:uid="{00000000-0005-0000-0000-0000AF7F0000}"/>
    <cellStyle name="Style 23 2 4" xfId="32688" xr:uid="{00000000-0005-0000-0000-0000B07F0000}"/>
    <cellStyle name="Style 23 3" xfId="32689" xr:uid="{00000000-0005-0000-0000-0000B17F0000}"/>
    <cellStyle name="Style 23 4" xfId="32690" xr:uid="{00000000-0005-0000-0000-0000B27F0000}"/>
    <cellStyle name="Style 23 5" xfId="32691" xr:uid="{00000000-0005-0000-0000-0000B37F0000}"/>
    <cellStyle name="Style 23_Calc" xfId="32692" xr:uid="{00000000-0005-0000-0000-0000B47F0000}"/>
    <cellStyle name="Style 24" xfId="32693" xr:uid="{00000000-0005-0000-0000-0000B57F0000}"/>
    <cellStyle name="Style 24 2" xfId="32694" xr:uid="{00000000-0005-0000-0000-0000B67F0000}"/>
    <cellStyle name="Style 25" xfId="32695" xr:uid="{00000000-0005-0000-0000-0000B77F0000}"/>
    <cellStyle name="Style 25 10" xfId="32696" xr:uid="{00000000-0005-0000-0000-0000B87F0000}"/>
    <cellStyle name="Style 25 11" xfId="32697" xr:uid="{00000000-0005-0000-0000-0000B97F0000}"/>
    <cellStyle name="Style 25 2" xfId="32698" xr:uid="{00000000-0005-0000-0000-0000BA7F0000}"/>
    <cellStyle name="Style 25 3" xfId="32699" xr:uid="{00000000-0005-0000-0000-0000BB7F0000}"/>
    <cellStyle name="Style 25 4" xfId="32700" xr:uid="{00000000-0005-0000-0000-0000BC7F0000}"/>
    <cellStyle name="Style 25 5" xfId="32701" xr:uid="{00000000-0005-0000-0000-0000BD7F0000}"/>
    <cellStyle name="Style 25 5 2" xfId="32702" xr:uid="{00000000-0005-0000-0000-0000BE7F0000}"/>
    <cellStyle name="Style 25 5 3" xfId="32703" xr:uid="{00000000-0005-0000-0000-0000BF7F0000}"/>
    <cellStyle name="Style 25 5 3 2" xfId="32704" xr:uid="{00000000-0005-0000-0000-0000C07F0000}"/>
    <cellStyle name="Style 25 5 3 3" xfId="32705" xr:uid="{00000000-0005-0000-0000-0000C17F0000}"/>
    <cellStyle name="Style 25 5 3 3 2" xfId="32706" xr:uid="{00000000-0005-0000-0000-0000C27F0000}"/>
    <cellStyle name="Style 25 5 3 3 3" xfId="32707" xr:uid="{00000000-0005-0000-0000-0000C37F0000}"/>
    <cellStyle name="Style 25 5 3 3 3 2" xfId="32708" xr:uid="{00000000-0005-0000-0000-0000C47F0000}"/>
    <cellStyle name="Style 25 5 3 3 3 3" xfId="32709" xr:uid="{00000000-0005-0000-0000-0000C57F0000}"/>
    <cellStyle name="Style 25 5 3 3 3 3 2" xfId="32710" xr:uid="{00000000-0005-0000-0000-0000C67F0000}"/>
    <cellStyle name="Style 25 5 3 3 4" xfId="32711" xr:uid="{00000000-0005-0000-0000-0000C77F0000}"/>
    <cellStyle name="Style 25 5 3 4" xfId="32712" xr:uid="{00000000-0005-0000-0000-0000C87F0000}"/>
    <cellStyle name="Style 25 5 3 5" xfId="32713" xr:uid="{00000000-0005-0000-0000-0000C97F0000}"/>
    <cellStyle name="Style 25 5 4" xfId="32714" xr:uid="{00000000-0005-0000-0000-0000CA7F0000}"/>
    <cellStyle name="Style 25 5 5" xfId="32715" xr:uid="{00000000-0005-0000-0000-0000CB7F0000}"/>
    <cellStyle name="Style 25 5 6" xfId="32716" xr:uid="{00000000-0005-0000-0000-0000CC7F0000}"/>
    <cellStyle name="Style 25 6" xfId="32717" xr:uid="{00000000-0005-0000-0000-0000CD7F0000}"/>
    <cellStyle name="Style 25 7" xfId="32718" xr:uid="{00000000-0005-0000-0000-0000CE7F0000}"/>
    <cellStyle name="Style 25 8" xfId="32719" xr:uid="{00000000-0005-0000-0000-0000CF7F0000}"/>
    <cellStyle name="Style 25 9" xfId="32720" xr:uid="{00000000-0005-0000-0000-0000D07F0000}"/>
    <cellStyle name="Style 26" xfId="32721" xr:uid="{00000000-0005-0000-0000-0000D17F0000}"/>
    <cellStyle name="Style 26 10" xfId="32722" xr:uid="{00000000-0005-0000-0000-0000D27F0000}"/>
    <cellStyle name="Style 26 10 2" xfId="32723" xr:uid="{00000000-0005-0000-0000-0000D37F0000}"/>
    <cellStyle name="Style 26 11" xfId="32724" xr:uid="{00000000-0005-0000-0000-0000D47F0000}"/>
    <cellStyle name="Style 26 11 2" xfId="32725" xr:uid="{00000000-0005-0000-0000-0000D57F0000}"/>
    <cellStyle name="Style 26 2" xfId="32726" xr:uid="{00000000-0005-0000-0000-0000D67F0000}"/>
    <cellStyle name="Style 26 3" xfId="32727" xr:uid="{00000000-0005-0000-0000-0000D77F0000}"/>
    <cellStyle name="Style 26 4" xfId="32728" xr:uid="{00000000-0005-0000-0000-0000D87F0000}"/>
    <cellStyle name="Style 26 5" xfId="32729" xr:uid="{00000000-0005-0000-0000-0000D97F0000}"/>
    <cellStyle name="Style 26 5 2" xfId="32730" xr:uid="{00000000-0005-0000-0000-0000DA7F0000}"/>
    <cellStyle name="Style 26 5 2 2" xfId="32731" xr:uid="{00000000-0005-0000-0000-0000DB7F0000}"/>
    <cellStyle name="Style 26 5 3" xfId="32732" xr:uid="{00000000-0005-0000-0000-0000DC7F0000}"/>
    <cellStyle name="Style 26 5 3 2" xfId="32733" xr:uid="{00000000-0005-0000-0000-0000DD7F0000}"/>
    <cellStyle name="Style 26 5 3 3" xfId="32734" xr:uid="{00000000-0005-0000-0000-0000DE7F0000}"/>
    <cellStyle name="Style 26 5 3 3 2" xfId="32735" xr:uid="{00000000-0005-0000-0000-0000DF7F0000}"/>
    <cellStyle name="Style 26 5 3 3 2 2" xfId="32736" xr:uid="{00000000-0005-0000-0000-0000E07F0000}"/>
    <cellStyle name="Style 26 5 3 3 3" xfId="32737" xr:uid="{00000000-0005-0000-0000-0000E17F0000}"/>
    <cellStyle name="Style 26 5 3 3 3 2" xfId="32738" xr:uid="{00000000-0005-0000-0000-0000E27F0000}"/>
    <cellStyle name="Style 26 5 3 3 3 3" xfId="32739" xr:uid="{00000000-0005-0000-0000-0000E37F0000}"/>
    <cellStyle name="Style 26 5 3 3 3 3 2" xfId="32740" xr:uid="{00000000-0005-0000-0000-0000E47F0000}"/>
    <cellStyle name="Style 26 5 3 3 3 3 2 2" xfId="32741" xr:uid="{00000000-0005-0000-0000-0000E57F0000}"/>
    <cellStyle name="Style 26 5 3 3 3 4" xfId="32742" xr:uid="{00000000-0005-0000-0000-0000E67F0000}"/>
    <cellStyle name="Style 26 5 3 3 4" xfId="32743" xr:uid="{00000000-0005-0000-0000-0000E77F0000}"/>
    <cellStyle name="Style 26 5 3 3 4 2" xfId="32744" xr:uid="{00000000-0005-0000-0000-0000E87F0000}"/>
    <cellStyle name="Style 26 5 3 4" xfId="32745" xr:uid="{00000000-0005-0000-0000-0000E97F0000}"/>
    <cellStyle name="Style 26 5 3 5" xfId="32746" xr:uid="{00000000-0005-0000-0000-0000EA7F0000}"/>
    <cellStyle name="Style 26 5 3 6" xfId="32747" xr:uid="{00000000-0005-0000-0000-0000EB7F0000}"/>
    <cellStyle name="Style 26 5 4" xfId="32748" xr:uid="{00000000-0005-0000-0000-0000EC7F0000}"/>
    <cellStyle name="Style 26 5 4 2" xfId="32749" xr:uid="{00000000-0005-0000-0000-0000ED7F0000}"/>
    <cellStyle name="Style 26 5 5" xfId="32750" xr:uid="{00000000-0005-0000-0000-0000EE7F0000}"/>
    <cellStyle name="Style 26 5 5 2" xfId="32751" xr:uid="{00000000-0005-0000-0000-0000EF7F0000}"/>
    <cellStyle name="Style 26 5 6" xfId="32752" xr:uid="{00000000-0005-0000-0000-0000F07F0000}"/>
    <cellStyle name="Style 26 5 6 2" xfId="32753" xr:uid="{00000000-0005-0000-0000-0000F17F0000}"/>
    <cellStyle name="Style 26 6" xfId="32754" xr:uid="{00000000-0005-0000-0000-0000F27F0000}"/>
    <cellStyle name="Style 26 7" xfId="32755" xr:uid="{00000000-0005-0000-0000-0000F37F0000}"/>
    <cellStyle name="Style 26 8" xfId="32756" xr:uid="{00000000-0005-0000-0000-0000F47F0000}"/>
    <cellStyle name="Style 26 9" xfId="32757" xr:uid="{00000000-0005-0000-0000-0000F57F0000}"/>
    <cellStyle name="Style 27" xfId="32758" xr:uid="{00000000-0005-0000-0000-0000F67F0000}"/>
    <cellStyle name="Style 27 10" xfId="32759" xr:uid="{00000000-0005-0000-0000-0000F77F0000}"/>
    <cellStyle name="Style 27 11" xfId="32760" xr:uid="{00000000-0005-0000-0000-0000F87F0000}"/>
    <cellStyle name="Style 27 2" xfId="32761" xr:uid="{00000000-0005-0000-0000-0000F97F0000}"/>
    <cellStyle name="Style 27 3" xfId="32762" xr:uid="{00000000-0005-0000-0000-0000FA7F0000}"/>
    <cellStyle name="Style 27 4" xfId="32763" xr:uid="{00000000-0005-0000-0000-0000FB7F0000}"/>
    <cellStyle name="Style 27 5" xfId="32764" xr:uid="{00000000-0005-0000-0000-0000FC7F0000}"/>
    <cellStyle name="Style 27 5 2" xfId="32765" xr:uid="{00000000-0005-0000-0000-0000FD7F0000}"/>
    <cellStyle name="Style 27 5 3" xfId="32766" xr:uid="{00000000-0005-0000-0000-0000FE7F0000}"/>
    <cellStyle name="Style 27 5 3 2" xfId="32767" xr:uid="{00000000-0005-0000-0000-0000FF7F0000}"/>
    <cellStyle name="Style 27 5 3 3" xfId="32768" xr:uid="{00000000-0005-0000-0000-000000800000}"/>
    <cellStyle name="Style 27 5 3 3 2" xfId="32769" xr:uid="{00000000-0005-0000-0000-000001800000}"/>
    <cellStyle name="Style 27 5 3 3 3" xfId="32770" xr:uid="{00000000-0005-0000-0000-000002800000}"/>
    <cellStyle name="Style 27 5 3 3 3 2" xfId="32771" xr:uid="{00000000-0005-0000-0000-000003800000}"/>
    <cellStyle name="Style 27 5 3 3 3 3" xfId="32772" xr:uid="{00000000-0005-0000-0000-000004800000}"/>
    <cellStyle name="Style 27 5 3 3 3 3 2" xfId="32773" xr:uid="{00000000-0005-0000-0000-000005800000}"/>
    <cellStyle name="Style 27 5 3 3 4" xfId="32774" xr:uid="{00000000-0005-0000-0000-000006800000}"/>
    <cellStyle name="Style 27 5 3 4" xfId="32775" xr:uid="{00000000-0005-0000-0000-000007800000}"/>
    <cellStyle name="Style 27 5 3 5" xfId="32776" xr:uid="{00000000-0005-0000-0000-000008800000}"/>
    <cellStyle name="Style 27 5 4" xfId="32777" xr:uid="{00000000-0005-0000-0000-000009800000}"/>
    <cellStyle name="Style 27 5 5" xfId="32778" xr:uid="{00000000-0005-0000-0000-00000A800000}"/>
    <cellStyle name="Style 27 5 6" xfId="32779" xr:uid="{00000000-0005-0000-0000-00000B800000}"/>
    <cellStyle name="Style 27 6" xfId="32780" xr:uid="{00000000-0005-0000-0000-00000C800000}"/>
    <cellStyle name="Style 27 7" xfId="32781" xr:uid="{00000000-0005-0000-0000-00000D800000}"/>
    <cellStyle name="Style 27 8" xfId="32782" xr:uid="{00000000-0005-0000-0000-00000E800000}"/>
    <cellStyle name="Style 27 9" xfId="32783" xr:uid="{00000000-0005-0000-0000-00000F800000}"/>
    <cellStyle name="Style 27_Calc" xfId="32784" xr:uid="{00000000-0005-0000-0000-000010800000}"/>
    <cellStyle name="Style 28" xfId="32785" xr:uid="{00000000-0005-0000-0000-000011800000}"/>
    <cellStyle name="Style 28 2" xfId="32786" xr:uid="{00000000-0005-0000-0000-000012800000}"/>
    <cellStyle name="Style 28 2 2" xfId="32787" xr:uid="{00000000-0005-0000-0000-000013800000}"/>
    <cellStyle name="Style 28 2 3" xfId="32788" xr:uid="{00000000-0005-0000-0000-000014800000}"/>
    <cellStyle name="Style 28 2 4" xfId="32789" xr:uid="{00000000-0005-0000-0000-000015800000}"/>
    <cellStyle name="Style 28 3" xfId="32790" xr:uid="{00000000-0005-0000-0000-000016800000}"/>
    <cellStyle name="Style 28 4" xfId="32791" xr:uid="{00000000-0005-0000-0000-000017800000}"/>
    <cellStyle name="Style 28 5" xfId="32792" xr:uid="{00000000-0005-0000-0000-000018800000}"/>
    <cellStyle name="Style 28_Calc" xfId="32793" xr:uid="{00000000-0005-0000-0000-000019800000}"/>
    <cellStyle name="Style 29" xfId="32794" xr:uid="{00000000-0005-0000-0000-00001A800000}"/>
    <cellStyle name="Style 29 2" xfId="32795" xr:uid="{00000000-0005-0000-0000-00001B800000}"/>
    <cellStyle name="Style 29 2 2" xfId="32796" xr:uid="{00000000-0005-0000-0000-00001C800000}"/>
    <cellStyle name="Style 29 2 3" xfId="32797" xr:uid="{00000000-0005-0000-0000-00001D800000}"/>
    <cellStyle name="Style 29 2 4" xfId="32798" xr:uid="{00000000-0005-0000-0000-00001E800000}"/>
    <cellStyle name="Style 29 2 4 2" xfId="32799" xr:uid="{00000000-0005-0000-0000-00001F800000}"/>
    <cellStyle name="Style 29 2 4 3" xfId="32800" xr:uid="{00000000-0005-0000-0000-000020800000}"/>
    <cellStyle name="Style 29 2 4 3 2" xfId="32801" xr:uid="{00000000-0005-0000-0000-000021800000}"/>
    <cellStyle name="Style 29 2 4 3 3" xfId="32802" xr:uid="{00000000-0005-0000-0000-000022800000}"/>
    <cellStyle name="Style 29 2 4 3 3 2" xfId="32803" xr:uid="{00000000-0005-0000-0000-000023800000}"/>
    <cellStyle name="Style 29 2 4 3 3 3" xfId="32804" xr:uid="{00000000-0005-0000-0000-000024800000}"/>
    <cellStyle name="Style 29 2 4 3 3 3 2" xfId="32805" xr:uid="{00000000-0005-0000-0000-000025800000}"/>
    <cellStyle name="Style 29 2 4 3 3 3 3" xfId="32806" xr:uid="{00000000-0005-0000-0000-000026800000}"/>
    <cellStyle name="Style 29 2 4 3 3 3 3 2" xfId="32807" xr:uid="{00000000-0005-0000-0000-000027800000}"/>
    <cellStyle name="Style 29 2 4 3 3 4" xfId="32808" xr:uid="{00000000-0005-0000-0000-000028800000}"/>
    <cellStyle name="Style 29 2 4 3 4" xfId="32809" xr:uid="{00000000-0005-0000-0000-000029800000}"/>
    <cellStyle name="Style 29 2 4 3 5" xfId="32810" xr:uid="{00000000-0005-0000-0000-00002A800000}"/>
    <cellStyle name="Style 29 2 4 4" xfId="32811" xr:uid="{00000000-0005-0000-0000-00002B800000}"/>
    <cellStyle name="Style 29 2 4 5" xfId="32812" xr:uid="{00000000-0005-0000-0000-00002C800000}"/>
    <cellStyle name="Style 29 2 4 6" xfId="32813" xr:uid="{00000000-0005-0000-0000-00002D800000}"/>
    <cellStyle name="Style 29 2 5" xfId="32814" xr:uid="{00000000-0005-0000-0000-00002E800000}"/>
    <cellStyle name="Style 29 2 6" xfId="32815" xr:uid="{00000000-0005-0000-0000-00002F800000}"/>
    <cellStyle name="Style 29 2 7" xfId="32816" xr:uid="{00000000-0005-0000-0000-000030800000}"/>
    <cellStyle name="Style 29 2 8" xfId="32817" xr:uid="{00000000-0005-0000-0000-000031800000}"/>
    <cellStyle name="Style 29_Calc" xfId="32818" xr:uid="{00000000-0005-0000-0000-000032800000}"/>
    <cellStyle name="Style 30" xfId="32819" xr:uid="{00000000-0005-0000-0000-000033800000}"/>
    <cellStyle name="Style 30 2" xfId="32820" xr:uid="{00000000-0005-0000-0000-000034800000}"/>
    <cellStyle name="Style 30_Calc" xfId="32821" xr:uid="{00000000-0005-0000-0000-000035800000}"/>
    <cellStyle name="Style 31" xfId="32822" xr:uid="{00000000-0005-0000-0000-000036800000}"/>
    <cellStyle name="Style 31 2" xfId="32823" xr:uid="{00000000-0005-0000-0000-000037800000}"/>
    <cellStyle name="Style 31_Calc" xfId="32824" xr:uid="{00000000-0005-0000-0000-000038800000}"/>
    <cellStyle name="Style 32" xfId="32825" xr:uid="{00000000-0005-0000-0000-000039800000}"/>
    <cellStyle name="Style 32 2" xfId="32826" xr:uid="{00000000-0005-0000-0000-00003A800000}"/>
    <cellStyle name="Style 32_Calc" xfId="32827" xr:uid="{00000000-0005-0000-0000-00003B800000}"/>
    <cellStyle name="Style 33" xfId="32828" xr:uid="{00000000-0005-0000-0000-00003C800000}"/>
    <cellStyle name="Style 33 2" xfId="32829" xr:uid="{00000000-0005-0000-0000-00003D800000}"/>
    <cellStyle name="Style 33_Calc" xfId="32830" xr:uid="{00000000-0005-0000-0000-00003E800000}"/>
    <cellStyle name="Style 34" xfId="32831" xr:uid="{00000000-0005-0000-0000-00003F800000}"/>
    <cellStyle name="Style 34 2" xfId="32832" xr:uid="{00000000-0005-0000-0000-000040800000}"/>
    <cellStyle name="Style 34_Calc" xfId="32833" xr:uid="{00000000-0005-0000-0000-000041800000}"/>
    <cellStyle name="Style 35" xfId="32834" xr:uid="{00000000-0005-0000-0000-000042800000}"/>
    <cellStyle name="Style 35 2" xfId="32835" xr:uid="{00000000-0005-0000-0000-000043800000}"/>
    <cellStyle name="Style 35_Calc" xfId="32836" xr:uid="{00000000-0005-0000-0000-000044800000}"/>
    <cellStyle name="Style 36" xfId="32837" xr:uid="{00000000-0005-0000-0000-000045800000}"/>
    <cellStyle name="Style 36 2" xfId="32838" xr:uid="{00000000-0005-0000-0000-000046800000}"/>
    <cellStyle name="Style 36_Calc" xfId="32839" xr:uid="{00000000-0005-0000-0000-000047800000}"/>
    <cellStyle name="style_col_headings" xfId="32840" xr:uid="{00000000-0005-0000-0000-000048800000}"/>
    <cellStyle name="taples Plaza" xfId="32841" xr:uid="{00000000-0005-0000-0000-000049800000}"/>
    <cellStyle name="Title 2" xfId="32842" xr:uid="{00000000-0005-0000-0000-00004A800000}"/>
    <cellStyle name="Title 2 2" xfId="32843" xr:uid="{00000000-0005-0000-0000-00004B800000}"/>
    <cellStyle name="Title 2 2 2" xfId="32844" xr:uid="{00000000-0005-0000-0000-00004C800000}"/>
    <cellStyle name="Title 2 2 3" xfId="32845" xr:uid="{00000000-0005-0000-0000-00004D800000}"/>
    <cellStyle name="Title 2 2 4" xfId="32846" xr:uid="{00000000-0005-0000-0000-00004E800000}"/>
    <cellStyle name="Title 2 3" xfId="32847" xr:uid="{00000000-0005-0000-0000-00004F800000}"/>
    <cellStyle name="Title 2 3 2" xfId="32848" xr:uid="{00000000-0005-0000-0000-000050800000}"/>
    <cellStyle name="Title 2 3 3" xfId="32849" xr:uid="{00000000-0005-0000-0000-000051800000}"/>
    <cellStyle name="Title 2 3 4" xfId="32850" xr:uid="{00000000-0005-0000-0000-000052800000}"/>
    <cellStyle name="Title 2 4" xfId="32851" xr:uid="{00000000-0005-0000-0000-000053800000}"/>
    <cellStyle name="Title 2 5" xfId="32852" xr:uid="{00000000-0005-0000-0000-000054800000}"/>
    <cellStyle name="Title 2 6" xfId="32853" xr:uid="{00000000-0005-0000-0000-000055800000}"/>
    <cellStyle name="Title 2 7" xfId="32854" xr:uid="{00000000-0005-0000-0000-000056800000}"/>
    <cellStyle name="Title 3" xfId="32855" xr:uid="{00000000-0005-0000-0000-000057800000}"/>
    <cellStyle name="Title 4" xfId="32856" xr:uid="{00000000-0005-0000-0000-000058800000}"/>
    <cellStyle name="Title 5" xfId="32857" xr:uid="{00000000-0005-0000-0000-000059800000}"/>
    <cellStyle name="Title 6" xfId="32858" xr:uid="{00000000-0005-0000-0000-00005A800000}"/>
    <cellStyle name="Title 7" xfId="32859" xr:uid="{00000000-0005-0000-0000-00005B800000}"/>
    <cellStyle name="Total 2" xfId="32860" xr:uid="{00000000-0005-0000-0000-00005C800000}"/>
    <cellStyle name="Total 2 2" xfId="32861" xr:uid="{00000000-0005-0000-0000-00005D800000}"/>
    <cellStyle name="Total 2 2 2" xfId="32862" xr:uid="{00000000-0005-0000-0000-00005E800000}"/>
    <cellStyle name="Total 2 2 2 2" xfId="32863" xr:uid="{00000000-0005-0000-0000-00005F800000}"/>
    <cellStyle name="Total 2 2 2 2 2" xfId="32864" xr:uid="{00000000-0005-0000-0000-000060800000}"/>
    <cellStyle name="Total 2 2 2 2 2 10" xfId="32865" xr:uid="{00000000-0005-0000-0000-000061800000}"/>
    <cellStyle name="Total 2 2 2 2 2 10 2" xfId="32866" xr:uid="{00000000-0005-0000-0000-000062800000}"/>
    <cellStyle name="Total 2 2 2 2 2 10 3" xfId="32867" xr:uid="{00000000-0005-0000-0000-000063800000}"/>
    <cellStyle name="Total 2 2 2 2 2 10 4" xfId="32868" xr:uid="{00000000-0005-0000-0000-000064800000}"/>
    <cellStyle name="Total 2 2 2 2 2 11" xfId="32869" xr:uid="{00000000-0005-0000-0000-000065800000}"/>
    <cellStyle name="Total 2 2 2 2 2 11 2" xfId="32870" xr:uid="{00000000-0005-0000-0000-000066800000}"/>
    <cellStyle name="Total 2 2 2 2 2 11 3" xfId="32871" xr:uid="{00000000-0005-0000-0000-000067800000}"/>
    <cellStyle name="Total 2 2 2 2 2 11 4" xfId="32872" xr:uid="{00000000-0005-0000-0000-000068800000}"/>
    <cellStyle name="Total 2 2 2 2 2 12" xfId="32873" xr:uid="{00000000-0005-0000-0000-000069800000}"/>
    <cellStyle name="Total 2 2 2 2 2 13" xfId="32874" xr:uid="{00000000-0005-0000-0000-00006A800000}"/>
    <cellStyle name="Total 2 2 2 2 2 14" xfId="32875" xr:uid="{00000000-0005-0000-0000-00006B800000}"/>
    <cellStyle name="Total 2 2 2 2 2 2" xfId="32876" xr:uid="{00000000-0005-0000-0000-00006C800000}"/>
    <cellStyle name="Total 2 2 2 2 2 2 2" xfId="32877" xr:uid="{00000000-0005-0000-0000-00006D800000}"/>
    <cellStyle name="Total 2 2 2 2 2 2 2 2" xfId="32878" xr:uid="{00000000-0005-0000-0000-00006E800000}"/>
    <cellStyle name="Total 2 2 2 2 2 2 2 2 2" xfId="32879" xr:uid="{00000000-0005-0000-0000-00006F800000}"/>
    <cellStyle name="Total 2 2 2 2 2 2 2 2 2 2" xfId="32880" xr:uid="{00000000-0005-0000-0000-000070800000}"/>
    <cellStyle name="Total 2 2 2 2 2 2 2 2 2 3" xfId="32881" xr:uid="{00000000-0005-0000-0000-000071800000}"/>
    <cellStyle name="Total 2 2 2 2 2 2 2 2 2 4" xfId="32882" xr:uid="{00000000-0005-0000-0000-000072800000}"/>
    <cellStyle name="Total 2 2 2 2 2 2 2 2 3" xfId="32883" xr:uid="{00000000-0005-0000-0000-000073800000}"/>
    <cellStyle name="Total 2 2 2 2 2 2 2 2 4" xfId="32884" xr:uid="{00000000-0005-0000-0000-000074800000}"/>
    <cellStyle name="Total 2 2 2 2 2 2 2 2 5" xfId="32885" xr:uid="{00000000-0005-0000-0000-000075800000}"/>
    <cellStyle name="Total 2 2 2 2 2 2 2 2 6" xfId="32886" xr:uid="{00000000-0005-0000-0000-000076800000}"/>
    <cellStyle name="Total 2 2 2 2 2 2 2 3" xfId="32887" xr:uid="{00000000-0005-0000-0000-000077800000}"/>
    <cellStyle name="Total 2 2 2 2 2 2 2 3 2" xfId="32888" xr:uid="{00000000-0005-0000-0000-000078800000}"/>
    <cellStyle name="Total 2 2 2 2 2 2 2 3 3" xfId="32889" xr:uid="{00000000-0005-0000-0000-000079800000}"/>
    <cellStyle name="Total 2 2 2 2 2 2 2 3 4" xfId="32890" xr:uid="{00000000-0005-0000-0000-00007A800000}"/>
    <cellStyle name="Total 2 2 2 2 2 2 2 4" xfId="32891" xr:uid="{00000000-0005-0000-0000-00007B800000}"/>
    <cellStyle name="Total 2 2 2 2 2 2 2 5" xfId="32892" xr:uid="{00000000-0005-0000-0000-00007C800000}"/>
    <cellStyle name="Total 2 2 2 2 2 2 2 6" xfId="32893" xr:uid="{00000000-0005-0000-0000-00007D800000}"/>
    <cellStyle name="Total 2 2 2 2 2 2 2 7" xfId="32894" xr:uid="{00000000-0005-0000-0000-00007E800000}"/>
    <cellStyle name="Total 2 2 2 2 2 2 3" xfId="32895" xr:uid="{00000000-0005-0000-0000-00007F800000}"/>
    <cellStyle name="Total 2 2 2 2 2 2 3 2" xfId="32896" xr:uid="{00000000-0005-0000-0000-000080800000}"/>
    <cellStyle name="Total 2 2 2 2 2 2 3 2 2" xfId="32897" xr:uid="{00000000-0005-0000-0000-000081800000}"/>
    <cellStyle name="Total 2 2 2 2 2 2 3 2 3" xfId="32898" xr:uid="{00000000-0005-0000-0000-000082800000}"/>
    <cellStyle name="Total 2 2 2 2 2 2 3 2 4" xfId="32899" xr:uid="{00000000-0005-0000-0000-000083800000}"/>
    <cellStyle name="Total 2 2 2 2 2 2 3 3" xfId="32900" xr:uid="{00000000-0005-0000-0000-000084800000}"/>
    <cellStyle name="Total 2 2 2 2 2 2 3 4" xfId="32901" xr:uid="{00000000-0005-0000-0000-000085800000}"/>
    <cellStyle name="Total 2 2 2 2 2 2 3 5" xfId="32902" xr:uid="{00000000-0005-0000-0000-000086800000}"/>
    <cellStyle name="Total 2 2 2 2 2 2 3 6" xfId="32903" xr:uid="{00000000-0005-0000-0000-000087800000}"/>
    <cellStyle name="Total 2 2 2 2 2 2 4" xfId="32904" xr:uid="{00000000-0005-0000-0000-000088800000}"/>
    <cellStyle name="Total 2 2 2 2 2 2 4 2" xfId="32905" xr:uid="{00000000-0005-0000-0000-000089800000}"/>
    <cellStyle name="Total 2 2 2 2 2 2 4 2 2" xfId="32906" xr:uid="{00000000-0005-0000-0000-00008A800000}"/>
    <cellStyle name="Total 2 2 2 2 2 2 4 2 3" xfId="32907" xr:uid="{00000000-0005-0000-0000-00008B800000}"/>
    <cellStyle name="Total 2 2 2 2 2 2 4 2 4" xfId="32908" xr:uid="{00000000-0005-0000-0000-00008C800000}"/>
    <cellStyle name="Total 2 2 2 2 2 2 4 3" xfId="32909" xr:uid="{00000000-0005-0000-0000-00008D800000}"/>
    <cellStyle name="Total 2 2 2 2 2 2 4 4" xfId="32910" xr:uid="{00000000-0005-0000-0000-00008E800000}"/>
    <cellStyle name="Total 2 2 2 2 2 2 4 5" xfId="32911" xr:uid="{00000000-0005-0000-0000-00008F800000}"/>
    <cellStyle name="Total 2 2 2 2 2 2 4 6" xfId="32912" xr:uid="{00000000-0005-0000-0000-000090800000}"/>
    <cellStyle name="Total 2 2 2 2 2 2 5" xfId="32913" xr:uid="{00000000-0005-0000-0000-000091800000}"/>
    <cellStyle name="Total 2 2 2 2 2 2 5 2" xfId="32914" xr:uid="{00000000-0005-0000-0000-000092800000}"/>
    <cellStyle name="Total 2 2 2 2 2 2 5 3" xfId="32915" xr:uid="{00000000-0005-0000-0000-000093800000}"/>
    <cellStyle name="Total 2 2 2 2 2 2 5 4" xfId="32916" xr:uid="{00000000-0005-0000-0000-000094800000}"/>
    <cellStyle name="Total 2 2 2 2 2 2 6" xfId="32917" xr:uid="{00000000-0005-0000-0000-000095800000}"/>
    <cellStyle name="Total 2 2 2 2 2 2 6 2" xfId="32918" xr:uid="{00000000-0005-0000-0000-000096800000}"/>
    <cellStyle name="Total 2 2 2 2 2 2 6 3" xfId="32919" xr:uid="{00000000-0005-0000-0000-000097800000}"/>
    <cellStyle name="Total 2 2 2 2 2 2 6 4" xfId="32920" xr:uid="{00000000-0005-0000-0000-000098800000}"/>
    <cellStyle name="Total 2 2 2 2 2 2 7" xfId="32921" xr:uid="{00000000-0005-0000-0000-000099800000}"/>
    <cellStyle name="Total 2 2 2 2 2 2 8" xfId="32922" xr:uid="{00000000-0005-0000-0000-00009A800000}"/>
    <cellStyle name="Total 2 2 2 2 2 2 9" xfId="32923" xr:uid="{00000000-0005-0000-0000-00009B800000}"/>
    <cellStyle name="Total 2 2 2 2 2 3" xfId="32924" xr:uid="{00000000-0005-0000-0000-00009C800000}"/>
    <cellStyle name="Total 2 2 2 2 2 3 2" xfId="32925" xr:uid="{00000000-0005-0000-0000-00009D800000}"/>
    <cellStyle name="Total 2 2 2 2 2 3 2 2" xfId="32926" xr:uid="{00000000-0005-0000-0000-00009E800000}"/>
    <cellStyle name="Total 2 2 2 2 2 3 2 2 2" xfId="32927" xr:uid="{00000000-0005-0000-0000-00009F800000}"/>
    <cellStyle name="Total 2 2 2 2 2 3 2 2 3" xfId="32928" xr:uid="{00000000-0005-0000-0000-0000A0800000}"/>
    <cellStyle name="Total 2 2 2 2 2 3 2 2 4" xfId="32929" xr:uid="{00000000-0005-0000-0000-0000A1800000}"/>
    <cellStyle name="Total 2 2 2 2 2 3 2 3" xfId="32930" xr:uid="{00000000-0005-0000-0000-0000A2800000}"/>
    <cellStyle name="Total 2 2 2 2 2 3 2 4" xfId="32931" xr:uid="{00000000-0005-0000-0000-0000A3800000}"/>
    <cellStyle name="Total 2 2 2 2 2 3 2 5" xfId="32932" xr:uid="{00000000-0005-0000-0000-0000A4800000}"/>
    <cellStyle name="Total 2 2 2 2 2 3 2 6" xfId="32933" xr:uid="{00000000-0005-0000-0000-0000A5800000}"/>
    <cellStyle name="Total 2 2 2 2 2 3 3" xfId="32934" xr:uid="{00000000-0005-0000-0000-0000A6800000}"/>
    <cellStyle name="Total 2 2 2 2 2 3 3 2" xfId="32935" xr:uid="{00000000-0005-0000-0000-0000A7800000}"/>
    <cellStyle name="Total 2 2 2 2 2 3 3 2 2" xfId="32936" xr:uid="{00000000-0005-0000-0000-0000A8800000}"/>
    <cellStyle name="Total 2 2 2 2 2 3 3 2 3" xfId="32937" xr:uid="{00000000-0005-0000-0000-0000A9800000}"/>
    <cellStyle name="Total 2 2 2 2 2 3 3 2 4" xfId="32938" xr:uid="{00000000-0005-0000-0000-0000AA800000}"/>
    <cellStyle name="Total 2 2 2 2 2 3 3 3" xfId="32939" xr:uid="{00000000-0005-0000-0000-0000AB800000}"/>
    <cellStyle name="Total 2 2 2 2 2 3 3 4" xfId="32940" xr:uid="{00000000-0005-0000-0000-0000AC800000}"/>
    <cellStyle name="Total 2 2 2 2 2 3 3 5" xfId="32941" xr:uid="{00000000-0005-0000-0000-0000AD800000}"/>
    <cellStyle name="Total 2 2 2 2 2 3 3 6" xfId="32942" xr:uid="{00000000-0005-0000-0000-0000AE800000}"/>
    <cellStyle name="Total 2 2 2 2 2 3 4" xfId="32943" xr:uid="{00000000-0005-0000-0000-0000AF800000}"/>
    <cellStyle name="Total 2 2 2 2 2 3 4 2" xfId="32944" xr:uid="{00000000-0005-0000-0000-0000B0800000}"/>
    <cellStyle name="Total 2 2 2 2 2 3 4 3" xfId="32945" xr:uid="{00000000-0005-0000-0000-0000B1800000}"/>
    <cellStyle name="Total 2 2 2 2 2 3 4 4" xfId="32946" xr:uid="{00000000-0005-0000-0000-0000B2800000}"/>
    <cellStyle name="Total 2 2 2 2 2 3 5" xfId="32947" xr:uid="{00000000-0005-0000-0000-0000B3800000}"/>
    <cellStyle name="Total 2 2 2 2 2 3 5 2" xfId="32948" xr:uid="{00000000-0005-0000-0000-0000B4800000}"/>
    <cellStyle name="Total 2 2 2 2 2 3 5 3" xfId="32949" xr:uid="{00000000-0005-0000-0000-0000B5800000}"/>
    <cellStyle name="Total 2 2 2 2 2 3 5 4" xfId="32950" xr:uid="{00000000-0005-0000-0000-0000B6800000}"/>
    <cellStyle name="Total 2 2 2 2 2 3 6" xfId="32951" xr:uid="{00000000-0005-0000-0000-0000B7800000}"/>
    <cellStyle name="Total 2 2 2 2 2 3 7" xfId="32952" xr:uid="{00000000-0005-0000-0000-0000B8800000}"/>
    <cellStyle name="Total 2 2 2 2 2 3 8" xfId="32953" xr:uid="{00000000-0005-0000-0000-0000B9800000}"/>
    <cellStyle name="Total 2 2 2 2 2 4" xfId="32954" xr:uid="{00000000-0005-0000-0000-0000BA800000}"/>
    <cellStyle name="Total 2 2 2 2 2 4 2" xfId="32955" xr:uid="{00000000-0005-0000-0000-0000BB800000}"/>
    <cellStyle name="Total 2 2 2 2 2 4 2 2" xfId="32956" xr:uid="{00000000-0005-0000-0000-0000BC800000}"/>
    <cellStyle name="Total 2 2 2 2 2 4 2 2 2" xfId="32957" xr:uid="{00000000-0005-0000-0000-0000BD800000}"/>
    <cellStyle name="Total 2 2 2 2 2 4 2 2 3" xfId="32958" xr:uid="{00000000-0005-0000-0000-0000BE800000}"/>
    <cellStyle name="Total 2 2 2 2 2 4 2 2 4" xfId="32959" xr:uid="{00000000-0005-0000-0000-0000BF800000}"/>
    <cellStyle name="Total 2 2 2 2 2 4 2 3" xfId="32960" xr:uid="{00000000-0005-0000-0000-0000C0800000}"/>
    <cellStyle name="Total 2 2 2 2 2 4 2 4" xfId="32961" xr:uid="{00000000-0005-0000-0000-0000C1800000}"/>
    <cellStyle name="Total 2 2 2 2 2 4 2 5" xfId="32962" xr:uid="{00000000-0005-0000-0000-0000C2800000}"/>
    <cellStyle name="Total 2 2 2 2 2 4 2 6" xfId="32963" xr:uid="{00000000-0005-0000-0000-0000C3800000}"/>
    <cellStyle name="Total 2 2 2 2 2 4 3" xfId="32964" xr:uid="{00000000-0005-0000-0000-0000C4800000}"/>
    <cellStyle name="Total 2 2 2 2 2 4 3 2" xfId="32965" xr:uid="{00000000-0005-0000-0000-0000C5800000}"/>
    <cellStyle name="Total 2 2 2 2 2 4 3 2 2" xfId="32966" xr:uid="{00000000-0005-0000-0000-0000C6800000}"/>
    <cellStyle name="Total 2 2 2 2 2 4 3 2 3" xfId="32967" xr:uid="{00000000-0005-0000-0000-0000C7800000}"/>
    <cellStyle name="Total 2 2 2 2 2 4 3 2 4" xfId="32968" xr:uid="{00000000-0005-0000-0000-0000C8800000}"/>
    <cellStyle name="Total 2 2 2 2 2 4 3 3" xfId="32969" xr:uid="{00000000-0005-0000-0000-0000C9800000}"/>
    <cellStyle name="Total 2 2 2 2 2 4 3 4" xfId="32970" xr:uid="{00000000-0005-0000-0000-0000CA800000}"/>
    <cellStyle name="Total 2 2 2 2 2 4 3 5" xfId="32971" xr:uid="{00000000-0005-0000-0000-0000CB800000}"/>
    <cellStyle name="Total 2 2 2 2 2 4 3 6" xfId="32972" xr:uid="{00000000-0005-0000-0000-0000CC800000}"/>
    <cellStyle name="Total 2 2 2 2 2 4 4" xfId="32973" xr:uid="{00000000-0005-0000-0000-0000CD800000}"/>
    <cellStyle name="Total 2 2 2 2 2 4 4 2" xfId="32974" xr:uid="{00000000-0005-0000-0000-0000CE800000}"/>
    <cellStyle name="Total 2 2 2 2 2 4 4 3" xfId="32975" xr:uid="{00000000-0005-0000-0000-0000CF800000}"/>
    <cellStyle name="Total 2 2 2 2 2 4 4 4" xfId="32976" xr:uid="{00000000-0005-0000-0000-0000D0800000}"/>
    <cellStyle name="Total 2 2 2 2 2 4 5" xfId="32977" xr:uid="{00000000-0005-0000-0000-0000D1800000}"/>
    <cellStyle name="Total 2 2 2 2 2 4 5 2" xfId="32978" xr:uid="{00000000-0005-0000-0000-0000D2800000}"/>
    <cellStyle name="Total 2 2 2 2 2 4 5 3" xfId="32979" xr:uid="{00000000-0005-0000-0000-0000D3800000}"/>
    <cellStyle name="Total 2 2 2 2 2 4 5 4" xfId="32980" xr:uid="{00000000-0005-0000-0000-0000D4800000}"/>
    <cellStyle name="Total 2 2 2 2 2 4 6" xfId="32981" xr:uid="{00000000-0005-0000-0000-0000D5800000}"/>
    <cellStyle name="Total 2 2 2 2 2 4 7" xfId="32982" xr:uid="{00000000-0005-0000-0000-0000D6800000}"/>
    <cellStyle name="Total 2 2 2 2 2 4 8" xfId="32983" xr:uid="{00000000-0005-0000-0000-0000D7800000}"/>
    <cellStyle name="Total 2 2 2 2 2 5" xfId="32984" xr:uid="{00000000-0005-0000-0000-0000D8800000}"/>
    <cellStyle name="Total 2 2 2 2 2 5 10" xfId="32985" xr:uid="{00000000-0005-0000-0000-0000D9800000}"/>
    <cellStyle name="Total 2 2 2 2 2 5 2" xfId="32986" xr:uid="{00000000-0005-0000-0000-0000DA800000}"/>
    <cellStyle name="Total 2 2 2 2 2 5 2 2" xfId="32987" xr:uid="{00000000-0005-0000-0000-0000DB800000}"/>
    <cellStyle name="Total 2 2 2 2 2 5 2 2 2" xfId="32988" xr:uid="{00000000-0005-0000-0000-0000DC800000}"/>
    <cellStyle name="Total 2 2 2 2 2 5 2 2 3" xfId="32989" xr:uid="{00000000-0005-0000-0000-0000DD800000}"/>
    <cellStyle name="Total 2 2 2 2 2 5 2 2 4" xfId="32990" xr:uid="{00000000-0005-0000-0000-0000DE800000}"/>
    <cellStyle name="Total 2 2 2 2 2 5 2 3" xfId="32991" xr:uid="{00000000-0005-0000-0000-0000DF800000}"/>
    <cellStyle name="Total 2 2 2 2 2 5 2 4" xfId="32992" xr:uid="{00000000-0005-0000-0000-0000E0800000}"/>
    <cellStyle name="Total 2 2 2 2 2 5 2 5" xfId="32993" xr:uid="{00000000-0005-0000-0000-0000E1800000}"/>
    <cellStyle name="Total 2 2 2 2 2 5 2 6" xfId="32994" xr:uid="{00000000-0005-0000-0000-0000E2800000}"/>
    <cellStyle name="Total 2 2 2 2 2 5 3" xfId="32995" xr:uid="{00000000-0005-0000-0000-0000E3800000}"/>
    <cellStyle name="Total 2 2 2 2 2 5 3 2" xfId="32996" xr:uid="{00000000-0005-0000-0000-0000E4800000}"/>
    <cellStyle name="Total 2 2 2 2 2 5 3 2 2" xfId="32997" xr:uid="{00000000-0005-0000-0000-0000E5800000}"/>
    <cellStyle name="Total 2 2 2 2 2 5 3 2 3" xfId="32998" xr:uid="{00000000-0005-0000-0000-0000E6800000}"/>
    <cellStyle name="Total 2 2 2 2 2 5 3 2 4" xfId="32999" xr:uid="{00000000-0005-0000-0000-0000E7800000}"/>
    <cellStyle name="Total 2 2 2 2 2 5 3 3" xfId="33000" xr:uid="{00000000-0005-0000-0000-0000E8800000}"/>
    <cellStyle name="Total 2 2 2 2 2 5 3 4" xfId="33001" xr:uid="{00000000-0005-0000-0000-0000E9800000}"/>
    <cellStyle name="Total 2 2 2 2 2 5 3 5" xfId="33002" xr:uid="{00000000-0005-0000-0000-0000EA800000}"/>
    <cellStyle name="Total 2 2 2 2 2 5 3 6" xfId="33003" xr:uid="{00000000-0005-0000-0000-0000EB800000}"/>
    <cellStyle name="Total 2 2 2 2 2 5 4" xfId="33004" xr:uid="{00000000-0005-0000-0000-0000EC800000}"/>
    <cellStyle name="Total 2 2 2 2 2 5 4 2" xfId="33005" xr:uid="{00000000-0005-0000-0000-0000ED800000}"/>
    <cellStyle name="Total 2 2 2 2 2 5 4 2 2" xfId="33006" xr:uid="{00000000-0005-0000-0000-0000EE800000}"/>
    <cellStyle name="Total 2 2 2 2 2 5 4 2 3" xfId="33007" xr:uid="{00000000-0005-0000-0000-0000EF800000}"/>
    <cellStyle name="Total 2 2 2 2 2 5 4 2 4" xfId="33008" xr:uid="{00000000-0005-0000-0000-0000F0800000}"/>
    <cellStyle name="Total 2 2 2 2 2 5 4 3" xfId="33009" xr:uid="{00000000-0005-0000-0000-0000F1800000}"/>
    <cellStyle name="Total 2 2 2 2 2 5 4 4" xfId="33010" xr:uid="{00000000-0005-0000-0000-0000F2800000}"/>
    <cellStyle name="Total 2 2 2 2 2 5 4 5" xfId="33011" xr:uid="{00000000-0005-0000-0000-0000F3800000}"/>
    <cellStyle name="Total 2 2 2 2 2 5 4 6" xfId="33012" xr:uid="{00000000-0005-0000-0000-0000F4800000}"/>
    <cellStyle name="Total 2 2 2 2 2 5 5" xfId="33013" xr:uid="{00000000-0005-0000-0000-0000F5800000}"/>
    <cellStyle name="Total 2 2 2 2 2 5 5 2" xfId="33014" xr:uid="{00000000-0005-0000-0000-0000F6800000}"/>
    <cellStyle name="Total 2 2 2 2 2 5 5 3" xfId="33015" xr:uid="{00000000-0005-0000-0000-0000F7800000}"/>
    <cellStyle name="Total 2 2 2 2 2 5 5 4" xfId="33016" xr:uid="{00000000-0005-0000-0000-0000F8800000}"/>
    <cellStyle name="Total 2 2 2 2 2 5 6" xfId="33017" xr:uid="{00000000-0005-0000-0000-0000F9800000}"/>
    <cellStyle name="Total 2 2 2 2 2 5 6 2" xfId="33018" xr:uid="{00000000-0005-0000-0000-0000FA800000}"/>
    <cellStyle name="Total 2 2 2 2 2 5 6 3" xfId="33019" xr:uid="{00000000-0005-0000-0000-0000FB800000}"/>
    <cellStyle name="Total 2 2 2 2 2 5 6 4" xfId="33020" xr:uid="{00000000-0005-0000-0000-0000FC800000}"/>
    <cellStyle name="Total 2 2 2 2 2 5 7" xfId="33021" xr:uid="{00000000-0005-0000-0000-0000FD800000}"/>
    <cellStyle name="Total 2 2 2 2 2 5 8" xfId="33022" xr:uid="{00000000-0005-0000-0000-0000FE800000}"/>
    <cellStyle name="Total 2 2 2 2 2 5 9" xfId="33023" xr:uid="{00000000-0005-0000-0000-0000FF800000}"/>
    <cellStyle name="Total 2 2 2 2 2 6" xfId="33024" xr:uid="{00000000-0005-0000-0000-000000810000}"/>
    <cellStyle name="Total 2 2 2 2 2 6 2" xfId="33025" xr:uid="{00000000-0005-0000-0000-000001810000}"/>
    <cellStyle name="Total 2 2 2 2 2 6 2 2" xfId="33026" xr:uid="{00000000-0005-0000-0000-000002810000}"/>
    <cellStyle name="Total 2 2 2 2 2 6 2 2 2" xfId="33027" xr:uid="{00000000-0005-0000-0000-000003810000}"/>
    <cellStyle name="Total 2 2 2 2 2 6 2 2 3" xfId="33028" xr:uid="{00000000-0005-0000-0000-000004810000}"/>
    <cellStyle name="Total 2 2 2 2 2 6 2 2 4" xfId="33029" xr:uid="{00000000-0005-0000-0000-000005810000}"/>
    <cellStyle name="Total 2 2 2 2 2 6 2 3" xfId="33030" xr:uid="{00000000-0005-0000-0000-000006810000}"/>
    <cellStyle name="Total 2 2 2 2 2 6 2 4" xfId="33031" xr:uid="{00000000-0005-0000-0000-000007810000}"/>
    <cellStyle name="Total 2 2 2 2 2 6 2 5" xfId="33032" xr:uid="{00000000-0005-0000-0000-000008810000}"/>
    <cellStyle name="Total 2 2 2 2 2 6 2 6" xfId="33033" xr:uid="{00000000-0005-0000-0000-000009810000}"/>
    <cellStyle name="Total 2 2 2 2 2 6 3" xfId="33034" xr:uid="{00000000-0005-0000-0000-00000A810000}"/>
    <cellStyle name="Total 2 2 2 2 2 6 3 2" xfId="33035" xr:uid="{00000000-0005-0000-0000-00000B810000}"/>
    <cellStyle name="Total 2 2 2 2 2 6 3 2 2" xfId="33036" xr:uid="{00000000-0005-0000-0000-00000C810000}"/>
    <cellStyle name="Total 2 2 2 2 2 6 3 2 3" xfId="33037" xr:uid="{00000000-0005-0000-0000-00000D810000}"/>
    <cellStyle name="Total 2 2 2 2 2 6 3 2 4" xfId="33038" xr:uid="{00000000-0005-0000-0000-00000E810000}"/>
    <cellStyle name="Total 2 2 2 2 2 6 3 3" xfId="33039" xr:uid="{00000000-0005-0000-0000-00000F810000}"/>
    <cellStyle name="Total 2 2 2 2 2 6 3 4" xfId="33040" xr:uid="{00000000-0005-0000-0000-000010810000}"/>
    <cellStyle name="Total 2 2 2 2 2 6 3 5" xfId="33041" xr:uid="{00000000-0005-0000-0000-000011810000}"/>
    <cellStyle name="Total 2 2 2 2 2 6 3 6" xfId="33042" xr:uid="{00000000-0005-0000-0000-000012810000}"/>
    <cellStyle name="Total 2 2 2 2 2 6 4" xfId="33043" xr:uid="{00000000-0005-0000-0000-000013810000}"/>
    <cellStyle name="Total 2 2 2 2 2 6 4 2" xfId="33044" xr:uid="{00000000-0005-0000-0000-000014810000}"/>
    <cellStyle name="Total 2 2 2 2 2 6 4 3" xfId="33045" xr:uid="{00000000-0005-0000-0000-000015810000}"/>
    <cellStyle name="Total 2 2 2 2 2 6 4 4" xfId="33046" xr:uid="{00000000-0005-0000-0000-000016810000}"/>
    <cellStyle name="Total 2 2 2 2 2 6 5" xfId="33047" xr:uid="{00000000-0005-0000-0000-000017810000}"/>
    <cellStyle name="Total 2 2 2 2 2 6 5 2" xfId="33048" xr:uid="{00000000-0005-0000-0000-000018810000}"/>
    <cellStyle name="Total 2 2 2 2 2 6 5 3" xfId="33049" xr:uid="{00000000-0005-0000-0000-000019810000}"/>
    <cellStyle name="Total 2 2 2 2 2 6 5 4" xfId="33050" xr:uid="{00000000-0005-0000-0000-00001A810000}"/>
    <cellStyle name="Total 2 2 2 2 2 6 6" xfId="33051" xr:uid="{00000000-0005-0000-0000-00001B810000}"/>
    <cellStyle name="Total 2 2 2 2 2 6 7" xfId="33052" xr:uid="{00000000-0005-0000-0000-00001C810000}"/>
    <cellStyle name="Total 2 2 2 2 2 6 8" xfId="33053" xr:uid="{00000000-0005-0000-0000-00001D810000}"/>
    <cellStyle name="Total 2 2 2 2 2 7" xfId="33054" xr:uid="{00000000-0005-0000-0000-00001E810000}"/>
    <cellStyle name="Total 2 2 2 2 2 7 2" xfId="33055" xr:uid="{00000000-0005-0000-0000-00001F810000}"/>
    <cellStyle name="Total 2 2 2 2 2 7 2 2" xfId="33056" xr:uid="{00000000-0005-0000-0000-000020810000}"/>
    <cellStyle name="Total 2 2 2 2 2 7 2 2 2" xfId="33057" xr:uid="{00000000-0005-0000-0000-000021810000}"/>
    <cellStyle name="Total 2 2 2 2 2 7 2 2 3" xfId="33058" xr:uid="{00000000-0005-0000-0000-000022810000}"/>
    <cellStyle name="Total 2 2 2 2 2 7 2 2 4" xfId="33059" xr:uid="{00000000-0005-0000-0000-000023810000}"/>
    <cellStyle name="Total 2 2 2 2 2 7 2 3" xfId="33060" xr:uid="{00000000-0005-0000-0000-000024810000}"/>
    <cellStyle name="Total 2 2 2 2 2 7 2 4" xfId="33061" xr:uid="{00000000-0005-0000-0000-000025810000}"/>
    <cellStyle name="Total 2 2 2 2 2 7 2 5" xfId="33062" xr:uid="{00000000-0005-0000-0000-000026810000}"/>
    <cellStyle name="Total 2 2 2 2 2 7 2 6" xfId="33063" xr:uid="{00000000-0005-0000-0000-000027810000}"/>
    <cellStyle name="Total 2 2 2 2 2 7 3" xfId="33064" xr:uid="{00000000-0005-0000-0000-000028810000}"/>
    <cellStyle name="Total 2 2 2 2 2 7 3 2" xfId="33065" xr:uid="{00000000-0005-0000-0000-000029810000}"/>
    <cellStyle name="Total 2 2 2 2 2 7 3 3" xfId="33066" xr:uid="{00000000-0005-0000-0000-00002A810000}"/>
    <cellStyle name="Total 2 2 2 2 2 7 3 4" xfId="33067" xr:uid="{00000000-0005-0000-0000-00002B810000}"/>
    <cellStyle name="Total 2 2 2 2 2 7 4" xfId="33068" xr:uid="{00000000-0005-0000-0000-00002C810000}"/>
    <cellStyle name="Total 2 2 2 2 2 7 5" xfId="33069" xr:uid="{00000000-0005-0000-0000-00002D810000}"/>
    <cellStyle name="Total 2 2 2 2 2 7 6" xfId="33070" xr:uid="{00000000-0005-0000-0000-00002E810000}"/>
    <cellStyle name="Total 2 2 2 2 2 7 7" xfId="33071" xr:uid="{00000000-0005-0000-0000-00002F810000}"/>
    <cellStyle name="Total 2 2 2 2 2 8" xfId="33072" xr:uid="{00000000-0005-0000-0000-000030810000}"/>
    <cellStyle name="Total 2 2 2 2 2 8 2" xfId="33073" xr:uid="{00000000-0005-0000-0000-000031810000}"/>
    <cellStyle name="Total 2 2 2 2 2 8 2 2" xfId="33074" xr:uid="{00000000-0005-0000-0000-000032810000}"/>
    <cellStyle name="Total 2 2 2 2 2 8 2 3" xfId="33075" xr:uid="{00000000-0005-0000-0000-000033810000}"/>
    <cellStyle name="Total 2 2 2 2 2 8 2 4" xfId="33076" xr:uid="{00000000-0005-0000-0000-000034810000}"/>
    <cellStyle name="Total 2 2 2 2 2 8 3" xfId="33077" xr:uid="{00000000-0005-0000-0000-000035810000}"/>
    <cellStyle name="Total 2 2 2 2 2 8 4" xfId="33078" xr:uid="{00000000-0005-0000-0000-000036810000}"/>
    <cellStyle name="Total 2 2 2 2 2 8 5" xfId="33079" xr:uid="{00000000-0005-0000-0000-000037810000}"/>
    <cellStyle name="Total 2 2 2 2 2 8 6" xfId="33080" xr:uid="{00000000-0005-0000-0000-000038810000}"/>
    <cellStyle name="Total 2 2 2 2 2 9" xfId="33081" xr:uid="{00000000-0005-0000-0000-000039810000}"/>
    <cellStyle name="Total 2 2 2 2 2 9 2" xfId="33082" xr:uid="{00000000-0005-0000-0000-00003A810000}"/>
    <cellStyle name="Total 2 2 2 2 2 9 2 2" xfId="33083" xr:uid="{00000000-0005-0000-0000-00003B810000}"/>
    <cellStyle name="Total 2 2 2 2 2 9 2 3" xfId="33084" xr:uid="{00000000-0005-0000-0000-00003C810000}"/>
    <cellStyle name="Total 2 2 2 2 2 9 2 4" xfId="33085" xr:uid="{00000000-0005-0000-0000-00003D810000}"/>
    <cellStyle name="Total 2 2 2 2 2 9 3" xfId="33086" xr:uid="{00000000-0005-0000-0000-00003E810000}"/>
    <cellStyle name="Total 2 2 2 2 2 9 4" xfId="33087" xr:uid="{00000000-0005-0000-0000-00003F810000}"/>
    <cellStyle name="Total 2 2 2 2 2 9 5" xfId="33088" xr:uid="{00000000-0005-0000-0000-000040810000}"/>
    <cellStyle name="Total 2 2 2 2 2 9 6" xfId="33089" xr:uid="{00000000-0005-0000-0000-000041810000}"/>
    <cellStyle name="Total 2 2 2 2 3" xfId="33090" xr:uid="{00000000-0005-0000-0000-000042810000}"/>
    <cellStyle name="Total 2 2 2 2 3 2" xfId="33091" xr:uid="{00000000-0005-0000-0000-000043810000}"/>
    <cellStyle name="Total 2 2 2 2 3 2 2" xfId="33092" xr:uid="{00000000-0005-0000-0000-000044810000}"/>
    <cellStyle name="Total 2 2 2 2 3 2 3" xfId="33093" xr:uid="{00000000-0005-0000-0000-000045810000}"/>
    <cellStyle name="Total 2 2 2 2 3 2 4" xfId="33094" xr:uid="{00000000-0005-0000-0000-000046810000}"/>
    <cellStyle name="Total 2 2 2 2 3 3" xfId="33095" xr:uid="{00000000-0005-0000-0000-000047810000}"/>
    <cellStyle name="Total 2 2 2 2 3 4" xfId="33096" xr:uid="{00000000-0005-0000-0000-000048810000}"/>
    <cellStyle name="Total 2 2 2 2 3 5" xfId="33097" xr:uid="{00000000-0005-0000-0000-000049810000}"/>
    <cellStyle name="Total 2 2 2 2 3 6" xfId="33098" xr:uid="{00000000-0005-0000-0000-00004A810000}"/>
    <cellStyle name="Total 2 2 2 2 4" xfId="33099" xr:uid="{00000000-0005-0000-0000-00004B810000}"/>
    <cellStyle name="Total 2 2 2 2 4 2" xfId="33100" xr:uid="{00000000-0005-0000-0000-00004C810000}"/>
    <cellStyle name="Total 2 2 2 2 4 3" xfId="33101" xr:uid="{00000000-0005-0000-0000-00004D810000}"/>
    <cellStyle name="Total 2 2 2 2 4 4" xfId="33102" xr:uid="{00000000-0005-0000-0000-00004E810000}"/>
    <cellStyle name="Total 2 2 2 2 5" xfId="33103" xr:uid="{00000000-0005-0000-0000-00004F810000}"/>
    <cellStyle name="Total 2 2 2 2 6" xfId="33104" xr:uid="{00000000-0005-0000-0000-000050810000}"/>
    <cellStyle name="Total 2 2 2 3" xfId="33105" xr:uid="{00000000-0005-0000-0000-000051810000}"/>
    <cellStyle name="Total 2 2 2 3 10" xfId="33106" xr:uid="{00000000-0005-0000-0000-000052810000}"/>
    <cellStyle name="Total 2 2 2 3 10 2" xfId="33107" xr:uid="{00000000-0005-0000-0000-000053810000}"/>
    <cellStyle name="Total 2 2 2 3 10 3" xfId="33108" xr:uid="{00000000-0005-0000-0000-000054810000}"/>
    <cellStyle name="Total 2 2 2 3 10 4" xfId="33109" xr:uid="{00000000-0005-0000-0000-000055810000}"/>
    <cellStyle name="Total 2 2 2 3 11" xfId="33110" xr:uid="{00000000-0005-0000-0000-000056810000}"/>
    <cellStyle name="Total 2 2 2 3 11 2" xfId="33111" xr:uid="{00000000-0005-0000-0000-000057810000}"/>
    <cellStyle name="Total 2 2 2 3 11 3" xfId="33112" xr:uid="{00000000-0005-0000-0000-000058810000}"/>
    <cellStyle name="Total 2 2 2 3 11 4" xfId="33113" xr:uid="{00000000-0005-0000-0000-000059810000}"/>
    <cellStyle name="Total 2 2 2 3 12" xfId="33114" xr:uid="{00000000-0005-0000-0000-00005A810000}"/>
    <cellStyle name="Total 2 2 2 3 13" xfId="33115" xr:uid="{00000000-0005-0000-0000-00005B810000}"/>
    <cellStyle name="Total 2 2 2 3 14" xfId="33116" xr:uid="{00000000-0005-0000-0000-00005C810000}"/>
    <cellStyle name="Total 2 2 2 3 2" xfId="33117" xr:uid="{00000000-0005-0000-0000-00005D810000}"/>
    <cellStyle name="Total 2 2 2 3 2 2" xfId="33118" xr:uid="{00000000-0005-0000-0000-00005E810000}"/>
    <cellStyle name="Total 2 2 2 3 2 2 2" xfId="33119" xr:uid="{00000000-0005-0000-0000-00005F810000}"/>
    <cellStyle name="Total 2 2 2 3 2 2 2 2" xfId="33120" xr:uid="{00000000-0005-0000-0000-000060810000}"/>
    <cellStyle name="Total 2 2 2 3 2 2 2 2 2" xfId="33121" xr:uid="{00000000-0005-0000-0000-000061810000}"/>
    <cellStyle name="Total 2 2 2 3 2 2 2 2 3" xfId="33122" xr:uid="{00000000-0005-0000-0000-000062810000}"/>
    <cellStyle name="Total 2 2 2 3 2 2 2 2 4" xfId="33123" xr:uid="{00000000-0005-0000-0000-000063810000}"/>
    <cellStyle name="Total 2 2 2 3 2 2 2 3" xfId="33124" xr:uid="{00000000-0005-0000-0000-000064810000}"/>
    <cellStyle name="Total 2 2 2 3 2 2 2 4" xfId="33125" xr:uid="{00000000-0005-0000-0000-000065810000}"/>
    <cellStyle name="Total 2 2 2 3 2 2 2 5" xfId="33126" xr:uid="{00000000-0005-0000-0000-000066810000}"/>
    <cellStyle name="Total 2 2 2 3 2 2 2 6" xfId="33127" xr:uid="{00000000-0005-0000-0000-000067810000}"/>
    <cellStyle name="Total 2 2 2 3 2 2 3" xfId="33128" xr:uid="{00000000-0005-0000-0000-000068810000}"/>
    <cellStyle name="Total 2 2 2 3 2 2 3 2" xfId="33129" xr:uid="{00000000-0005-0000-0000-000069810000}"/>
    <cellStyle name="Total 2 2 2 3 2 2 3 3" xfId="33130" xr:uid="{00000000-0005-0000-0000-00006A810000}"/>
    <cellStyle name="Total 2 2 2 3 2 2 3 4" xfId="33131" xr:uid="{00000000-0005-0000-0000-00006B810000}"/>
    <cellStyle name="Total 2 2 2 3 2 2 4" xfId="33132" xr:uid="{00000000-0005-0000-0000-00006C810000}"/>
    <cellStyle name="Total 2 2 2 3 2 2 5" xfId="33133" xr:uid="{00000000-0005-0000-0000-00006D810000}"/>
    <cellStyle name="Total 2 2 2 3 2 2 6" xfId="33134" xr:uid="{00000000-0005-0000-0000-00006E810000}"/>
    <cellStyle name="Total 2 2 2 3 2 2 7" xfId="33135" xr:uid="{00000000-0005-0000-0000-00006F810000}"/>
    <cellStyle name="Total 2 2 2 3 2 3" xfId="33136" xr:uid="{00000000-0005-0000-0000-000070810000}"/>
    <cellStyle name="Total 2 2 2 3 2 3 2" xfId="33137" xr:uid="{00000000-0005-0000-0000-000071810000}"/>
    <cellStyle name="Total 2 2 2 3 2 3 2 2" xfId="33138" xr:uid="{00000000-0005-0000-0000-000072810000}"/>
    <cellStyle name="Total 2 2 2 3 2 3 2 3" xfId="33139" xr:uid="{00000000-0005-0000-0000-000073810000}"/>
    <cellStyle name="Total 2 2 2 3 2 3 2 4" xfId="33140" xr:uid="{00000000-0005-0000-0000-000074810000}"/>
    <cellStyle name="Total 2 2 2 3 2 3 3" xfId="33141" xr:uid="{00000000-0005-0000-0000-000075810000}"/>
    <cellStyle name="Total 2 2 2 3 2 3 4" xfId="33142" xr:uid="{00000000-0005-0000-0000-000076810000}"/>
    <cellStyle name="Total 2 2 2 3 2 3 5" xfId="33143" xr:uid="{00000000-0005-0000-0000-000077810000}"/>
    <cellStyle name="Total 2 2 2 3 2 3 6" xfId="33144" xr:uid="{00000000-0005-0000-0000-000078810000}"/>
    <cellStyle name="Total 2 2 2 3 2 4" xfId="33145" xr:uid="{00000000-0005-0000-0000-000079810000}"/>
    <cellStyle name="Total 2 2 2 3 2 4 2" xfId="33146" xr:uid="{00000000-0005-0000-0000-00007A810000}"/>
    <cellStyle name="Total 2 2 2 3 2 4 2 2" xfId="33147" xr:uid="{00000000-0005-0000-0000-00007B810000}"/>
    <cellStyle name="Total 2 2 2 3 2 4 2 3" xfId="33148" xr:uid="{00000000-0005-0000-0000-00007C810000}"/>
    <cellStyle name="Total 2 2 2 3 2 4 2 4" xfId="33149" xr:uid="{00000000-0005-0000-0000-00007D810000}"/>
    <cellStyle name="Total 2 2 2 3 2 4 3" xfId="33150" xr:uid="{00000000-0005-0000-0000-00007E810000}"/>
    <cellStyle name="Total 2 2 2 3 2 4 4" xfId="33151" xr:uid="{00000000-0005-0000-0000-00007F810000}"/>
    <cellStyle name="Total 2 2 2 3 2 4 5" xfId="33152" xr:uid="{00000000-0005-0000-0000-000080810000}"/>
    <cellStyle name="Total 2 2 2 3 2 4 6" xfId="33153" xr:uid="{00000000-0005-0000-0000-000081810000}"/>
    <cellStyle name="Total 2 2 2 3 2 5" xfId="33154" xr:uid="{00000000-0005-0000-0000-000082810000}"/>
    <cellStyle name="Total 2 2 2 3 2 5 2" xfId="33155" xr:uid="{00000000-0005-0000-0000-000083810000}"/>
    <cellStyle name="Total 2 2 2 3 2 5 3" xfId="33156" xr:uid="{00000000-0005-0000-0000-000084810000}"/>
    <cellStyle name="Total 2 2 2 3 2 5 4" xfId="33157" xr:uid="{00000000-0005-0000-0000-000085810000}"/>
    <cellStyle name="Total 2 2 2 3 2 6" xfId="33158" xr:uid="{00000000-0005-0000-0000-000086810000}"/>
    <cellStyle name="Total 2 2 2 3 2 6 2" xfId="33159" xr:uid="{00000000-0005-0000-0000-000087810000}"/>
    <cellStyle name="Total 2 2 2 3 2 6 3" xfId="33160" xr:uid="{00000000-0005-0000-0000-000088810000}"/>
    <cellStyle name="Total 2 2 2 3 2 6 4" xfId="33161" xr:uid="{00000000-0005-0000-0000-000089810000}"/>
    <cellStyle name="Total 2 2 2 3 2 7" xfId="33162" xr:uid="{00000000-0005-0000-0000-00008A810000}"/>
    <cellStyle name="Total 2 2 2 3 2 8" xfId="33163" xr:uid="{00000000-0005-0000-0000-00008B810000}"/>
    <cellStyle name="Total 2 2 2 3 2 9" xfId="33164" xr:uid="{00000000-0005-0000-0000-00008C810000}"/>
    <cellStyle name="Total 2 2 2 3 3" xfId="33165" xr:uid="{00000000-0005-0000-0000-00008D810000}"/>
    <cellStyle name="Total 2 2 2 3 3 2" xfId="33166" xr:uid="{00000000-0005-0000-0000-00008E810000}"/>
    <cellStyle name="Total 2 2 2 3 3 2 2" xfId="33167" xr:uid="{00000000-0005-0000-0000-00008F810000}"/>
    <cellStyle name="Total 2 2 2 3 3 2 2 2" xfId="33168" xr:uid="{00000000-0005-0000-0000-000090810000}"/>
    <cellStyle name="Total 2 2 2 3 3 2 2 3" xfId="33169" xr:uid="{00000000-0005-0000-0000-000091810000}"/>
    <cellStyle name="Total 2 2 2 3 3 2 2 4" xfId="33170" xr:uid="{00000000-0005-0000-0000-000092810000}"/>
    <cellStyle name="Total 2 2 2 3 3 2 3" xfId="33171" xr:uid="{00000000-0005-0000-0000-000093810000}"/>
    <cellStyle name="Total 2 2 2 3 3 2 4" xfId="33172" xr:uid="{00000000-0005-0000-0000-000094810000}"/>
    <cellStyle name="Total 2 2 2 3 3 2 5" xfId="33173" xr:uid="{00000000-0005-0000-0000-000095810000}"/>
    <cellStyle name="Total 2 2 2 3 3 2 6" xfId="33174" xr:uid="{00000000-0005-0000-0000-000096810000}"/>
    <cellStyle name="Total 2 2 2 3 3 3" xfId="33175" xr:uid="{00000000-0005-0000-0000-000097810000}"/>
    <cellStyle name="Total 2 2 2 3 3 3 2" xfId="33176" xr:uid="{00000000-0005-0000-0000-000098810000}"/>
    <cellStyle name="Total 2 2 2 3 3 3 2 2" xfId="33177" xr:uid="{00000000-0005-0000-0000-000099810000}"/>
    <cellStyle name="Total 2 2 2 3 3 3 2 3" xfId="33178" xr:uid="{00000000-0005-0000-0000-00009A810000}"/>
    <cellStyle name="Total 2 2 2 3 3 3 2 4" xfId="33179" xr:uid="{00000000-0005-0000-0000-00009B810000}"/>
    <cellStyle name="Total 2 2 2 3 3 3 3" xfId="33180" xr:uid="{00000000-0005-0000-0000-00009C810000}"/>
    <cellStyle name="Total 2 2 2 3 3 3 4" xfId="33181" xr:uid="{00000000-0005-0000-0000-00009D810000}"/>
    <cellStyle name="Total 2 2 2 3 3 3 5" xfId="33182" xr:uid="{00000000-0005-0000-0000-00009E810000}"/>
    <cellStyle name="Total 2 2 2 3 3 3 6" xfId="33183" xr:uid="{00000000-0005-0000-0000-00009F810000}"/>
    <cellStyle name="Total 2 2 2 3 3 4" xfId="33184" xr:uid="{00000000-0005-0000-0000-0000A0810000}"/>
    <cellStyle name="Total 2 2 2 3 3 4 2" xfId="33185" xr:uid="{00000000-0005-0000-0000-0000A1810000}"/>
    <cellStyle name="Total 2 2 2 3 3 4 3" xfId="33186" xr:uid="{00000000-0005-0000-0000-0000A2810000}"/>
    <cellStyle name="Total 2 2 2 3 3 4 4" xfId="33187" xr:uid="{00000000-0005-0000-0000-0000A3810000}"/>
    <cellStyle name="Total 2 2 2 3 3 5" xfId="33188" xr:uid="{00000000-0005-0000-0000-0000A4810000}"/>
    <cellStyle name="Total 2 2 2 3 3 5 2" xfId="33189" xr:uid="{00000000-0005-0000-0000-0000A5810000}"/>
    <cellStyle name="Total 2 2 2 3 3 5 3" xfId="33190" xr:uid="{00000000-0005-0000-0000-0000A6810000}"/>
    <cellStyle name="Total 2 2 2 3 3 5 4" xfId="33191" xr:uid="{00000000-0005-0000-0000-0000A7810000}"/>
    <cellStyle name="Total 2 2 2 3 3 6" xfId="33192" xr:uid="{00000000-0005-0000-0000-0000A8810000}"/>
    <cellStyle name="Total 2 2 2 3 3 7" xfId="33193" xr:uid="{00000000-0005-0000-0000-0000A9810000}"/>
    <cellStyle name="Total 2 2 2 3 3 8" xfId="33194" xr:uid="{00000000-0005-0000-0000-0000AA810000}"/>
    <cellStyle name="Total 2 2 2 3 4" xfId="33195" xr:uid="{00000000-0005-0000-0000-0000AB810000}"/>
    <cellStyle name="Total 2 2 2 3 4 2" xfId="33196" xr:uid="{00000000-0005-0000-0000-0000AC810000}"/>
    <cellStyle name="Total 2 2 2 3 4 2 2" xfId="33197" xr:uid="{00000000-0005-0000-0000-0000AD810000}"/>
    <cellStyle name="Total 2 2 2 3 4 2 2 2" xfId="33198" xr:uid="{00000000-0005-0000-0000-0000AE810000}"/>
    <cellStyle name="Total 2 2 2 3 4 2 2 3" xfId="33199" xr:uid="{00000000-0005-0000-0000-0000AF810000}"/>
    <cellStyle name="Total 2 2 2 3 4 2 2 4" xfId="33200" xr:uid="{00000000-0005-0000-0000-0000B0810000}"/>
    <cellStyle name="Total 2 2 2 3 4 2 3" xfId="33201" xr:uid="{00000000-0005-0000-0000-0000B1810000}"/>
    <cellStyle name="Total 2 2 2 3 4 2 4" xfId="33202" xr:uid="{00000000-0005-0000-0000-0000B2810000}"/>
    <cellStyle name="Total 2 2 2 3 4 2 5" xfId="33203" xr:uid="{00000000-0005-0000-0000-0000B3810000}"/>
    <cellStyle name="Total 2 2 2 3 4 2 6" xfId="33204" xr:uid="{00000000-0005-0000-0000-0000B4810000}"/>
    <cellStyle name="Total 2 2 2 3 4 3" xfId="33205" xr:uid="{00000000-0005-0000-0000-0000B5810000}"/>
    <cellStyle name="Total 2 2 2 3 4 3 2" xfId="33206" xr:uid="{00000000-0005-0000-0000-0000B6810000}"/>
    <cellStyle name="Total 2 2 2 3 4 3 2 2" xfId="33207" xr:uid="{00000000-0005-0000-0000-0000B7810000}"/>
    <cellStyle name="Total 2 2 2 3 4 3 2 3" xfId="33208" xr:uid="{00000000-0005-0000-0000-0000B8810000}"/>
    <cellStyle name="Total 2 2 2 3 4 3 2 4" xfId="33209" xr:uid="{00000000-0005-0000-0000-0000B9810000}"/>
    <cellStyle name="Total 2 2 2 3 4 3 3" xfId="33210" xr:uid="{00000000-0005-0000-0000-0000BA810000}"/>
    <cellStyle name="Total 2 2 2 3 4 3 4" xfId="33211" xr:uid="{00000000-0005-0000-0000-0000BB810000}"/>
    <cellStyle name="Total 2 2 2 3 4 3 5" xfId="33212" xr:uid="{00000000-0005-0000-0000-0000BC810000}"/>
    <cellStyle name="Total 2 2 2 3 4 3 6" xfId="33213" xr:uid="{00000000-0005-0000-0000-0000BD810000}"/>
    <cellStyle name="Total 2 2 2 3 4 4" xfId="33214" xr:uid="{00000000-0005-0000-0000-0000BE810000}"/>
    <cellStyle name="Total 2 2 2 3 4 4 2" xfId="33215" xr:uid="{00000000-0005-0000-0000-0000BF810000}"/>
    <cellStyle name="Total 2 2 2 3 4 4 3" xfId="33216" xr:uid="{00000000-0005-0000-0000-0000C0810000}"/>
    <cellStyle name="Total 2 2 2 3 4 4 4" xfId="33217" xr:uid="{00000000-0005-0000-0000-0000C1810000}"/>
    <cellStyle name="Total 2 2 2 3 4 5" xfId="33218" xr:uid="{00000000-0005-0000-0000-0000C2810000}"/>
    <cellStyle name="Total 2 2 2 3 4 5 2" xfId="33219" xr:uid="{00000000-0005-0000-0000-0000C3810000}"/>
    <cellStyle name="Total 2 2 2 3 4 5 3" xfId="33220" xr:uid="{00000000-0005-0000-0000-0000C4810000}"/>
    <cellStyle name="Total 2 2 2 3 4 5 4" xfId="33221" xr:uid="{00000000-0005-0000-0000-0000C5810000}"/>
    <cellStyle name="Total 2 2 2 3 4 6" xfId="33222" xr:uid="{00000000-0005-0000-0000-0000C6810000}"/>
    <cellStyle name="Total 2 2 2 3 4 7" xfId="33223" xr:uid="{00000000-0005-0000-0000-0000C7810000}"/>
    <cellStyle name="Total 2 2 2 3 4 8" xfId="33224" xr:uid="{00000000-0005-0000-0000-0000C8810000}"/>
    <cellStyle name="Total 2 2 2 3 5" xfId="33225" xr:uid="{00000000-0005-0000-0000-0000C9810000}"/>
    <cellStyle name="Total 2 2 2 3 5 10" xfId="33226" xr:uid="{00000000-0005-0000-0000-0000CA810000}"/>
    <cellStyle name="Total 2 2 2 3 5 2" xfId="33227" xr:uid="{00000000-0005-0000-0000-0000CB810000}"/>
    <cellStyle name="Total 2 2 2 3 5 2 2" xfId="33228" xr:uid="{00000000-0005-0000-0000-0000CC810000}"/>
    <cellStyle name="Total 2 2 2 3 5 2 2 2" xfId="33229" xr:uid="{00000000-0005-0000-0000-0000CD810000}"/>
    <cellStyle name="Total 2 2 2 3 5 2 2 3" xfId="33230" xr:uid="{00000000-0005-0000-0000-0000CE810000}"/>
    <cellStyle name="Total 2 2 2 3 5 2 2 4" xfId="33231" xr:uid="{00000000-0005-0000-0000-0000CF810000}"/>
    <cellStyle name="Total 2 2 2 3 5 2 3" xfId="33232" xr:uid="{00000000-0005-0000-0000-0000D0810000}"/>
    <cellStyle name="Total 2 2 2 3 5 2 4" xfId="33233" xr:uid="{00000000-0005-0000-0000-0000D1810000}"/>
    <cellStyle name="Total 2 2 2 3 5 2 5" xfId="33234" xr:uid="{00000000-0005-0000-0000-0000D2810000}"/>
    <cellStyle name="Total 2 2 2 3 5 2 6" xfId="33235" xr:uid="{00000000-0005-0000-0000-0000D3810000}"/>
    <cellStyle name="Total 2 2 2 3 5 3" xfId="33236" xr:uid="{00000000-0005-0000-0000-0000D4810000}"/>
    <cellStyle name="Total 2 2 2 3 5 3 2" xfId="33237" xr:uid="{00000000-0005-0000-0000-0000D5810000}"/>
    <cellStyle name="Total 2 2 2 3 5 3 2 2" xfId="33238" xr:uid="{00000000-0005-0000-0000-0000D6810000}"/>
    <cellStyle name="Total 2 2 2 3 5 3 2 3" xfId="33239" xr:uid="{00000000-0005-0000-0000-0000D7810000}"/>
    <cellStyle name="Total 2 2 2 3 5 3 2 4" xfId="33240" xr:uid="{00000000-0005-0000-0000-0000D8810000}"/>
    <cellStyle name="Total 2 2 2 3 5 3 3" xfId="33241" xr:uid="{00000000-0005-0000-0000-0000D9810000}"/>
    <cellStyle name="Total 2 2 2 3 5 3 4" xfId="33242" xr:uid="{00000000-0005-0000-0000-0000DA810000}"/>
    <cellStyle name="Total 2 2 2 3 5 3 5" xfId="33243" xr:uid="{00000000-0005-0000-0000-0000DB810000}"/>
    <cellStyle name="Total 2 2 2 3 5 3 6" xfId="33244" xr:uid="{00000000-0005-0000-0000-0000DC810000}"/>
    <cellStyle name="Total 2 2 2 3 5 4" xfId="33245" xr:uid="{00000000-0005-0000-0000-0000DD810000}"/>
    <cellStyle name="Total 2 2 2 3 5 4 2" xfId="33246" xr:uid="{00000000-0005-0000-0000-0000DE810000}"/>
    <cellStyle name="Total 2 2 2 3 5 4 2 2" xfId="33247" xr:uid="{00000000-0005-0000-0000-0000DF810000}"/>
    <cellStyle name="Total 2 2 2 3 5 4 2 3" xfId="33248" xr:uid="{00000000-0005-0000-0000-0000E0810000}"/>
    <cellStyle name="Total 2 2 2 3 5 4 2 4" xfId="33249" xr:uid="{00000000-0005-0000-0000-0000E1810000}"/>
    <cellStyle name="Total 2 2 2 3 5 4 3" xfId="33250" xr:uid="{00000000-0005-0000-0000-0000E2810000}"/>
    <cellStyle name="Total 2 2 2 3 5 4 4" xfId="33251" xr:uid="{00000000-0005-0000-0000-0000E3810000}"/>
    <cellStyle name="Total 2 2 2 3 5 4 5" xfId="33252" xr:uid="{00000000-0005-0000-0000-0000E4810000}"/>
    <cellStyle name="Total 2 2 2 3 5 4 6" xfId="33253" xr:uid="{00000000-0005-0000-0000-0000E5810000}"/>
    <cellStyle name="Total 2 2 2 3 5 5" xfId="33254" xr:uid="{00000000-0005-0000-0000-0000E6810000}"/>
    <cellStyle name="Total 2 2 2 3 5 5 2" xfId="33255" xr:uid="{00000000-0005-0000-0000-0000E7810000}"/>
    <cellStyle name="Total 2 2 2 3 5 5 3" xfId="33256" xr:uid="{00000000-0005-0000-0000-0000E8810000}"/>
    <cellStyle name="Total 2 2 2 3 5 5 4" xfId="33257" xr:uid="{00000000-0005-0000-0000-0000E9810000}"/>
    <cellStyle name="Total 2 2 2 3 5 6" xfId="33258" xr:uid="{00000000-0005-0000-0000-0000EA810000}"/>
    <cellStyle name="Total 2 2 2 3 5 6 2" xfId="33259" xr:uid="{00000000-0005-0000-0000-0000EB810000}"/>
    <cellStyle name="Total 2 2 2 3 5 6 3" xfId="33260" xr:uid="{00000000-0005-0000-0000-0000EC810000}"/>
    <cellStyle name="Total 2 2 2 3 5 6 4" xfId="33261" xr:uid="{00000000-0005-0000-0000-0000ED810000}"/>
    <cellStyle name="Total 2 2 2 3 5 7" xfId="33262" xr:uid="{00000000-0005-0000-0000-0000EE810000}"/>
    <cellStyle name="Total 2 2 2 3 5 8" xfId="33263" xr:uid="{00000000-0005-0000-0000-0000EF810000}"/>
    <cellStyle name="Total 2 2 2 3 5 9" xfId="33264" xr:uid="{00000000-0005-0000-0000-0000F0810000}"/>
    <cellStyle name="Total 2 2 2 3 6" xfId="33265" xr:uid="{00000000-0005-0000-0000-0000F1810000}"/>
    <cellStyle name="Total 2 2 2 3 6 2" xfId="33266" xr:uid="{00000000-0005-0000-0000-0000F2810000}"/>
    <cellStyle name="Total 2 2 2 3 6 2 2" xfId="33267" xr:uid="{00000000-0005-0000-0000-0000F3810000}"/>
    <cellStyle name="Total 2 2 2 3 6 2 2 2" xfId="33268" xr:uid="{00000000-0005-0000-0000-0000F4810000}"/>
    <cellStyle name="Total 2 2 2 3 6 2 2 3" xfId="33269" xr:uid="{00000000-0005-0000-0000-0000F5810000}"/>
    <cellStyle name="Total 2 2 2 3 6 2 2 4" xfId="33270" xr:uid="{00000000-0005-0000-0000-0000F6810000}"/>
    <cellStyle name="Total 2 2 2 3 6 2 3" xfId="33271" xr:uid="{00000000-0005-0000-0000-0000F7810000}"/>
    <cellStyle name="Total 2 2 2 3 6 2 4" xfId="33272" xr:uid="{00000000-0005-0000-0000-0000F8810000}"/>
    <cellStyle name="Total 2 2 2 3 6 2 5" xfId="33273" xr:uid="{00000000-0005-0000-0000-0000F9810000}"/>
    <cellStyle name="Total 2 2 2 3 6 2 6" xfId="33274" xr:uid="{00000000-0005-0000-0000-0000FA810000}"/>
    <cellStyle name="Total 2 2 2 3 6 3" xfId="33275" xr:uid="{00000000-0005-0000-0000-0000FB810000}"/>
    <cellStyle name="Total 2 2 2 3 6 3 2" xfId="33276" xr:uid="{00000000-0005-0000-0000-0000FC810000}"/>
    <cellStyle name="Total 2 2 2 3 6 3 2 2" xfId="33277" xr:uid="{00000000-0005-0000-0000-0000FD810000}"/>
    <cellStyle name="Total 2 2 2 3 6 3 2 3" xfId="33278" xr:uid="{00000000-0005-0000-0000-0000FE810000}"/>
    <cellStyle name="Total 2 2 2 3 6 3 2 4" xfId="33279" xr:uid="{00000000-0005-0000-0000-0000FF810000}"/>
    <cellStyle name="Total 2 2 2 3 6 3 3" xfId="33280" xr:uid="{00000000-0005-0000-0000-000000820000}"/>
    <cellStyle name="Total 2 2 2 3 6 3 4" xfId="33281" xr:uid="{00000000-0005-0000-0000-000001820000}"/>
    <cellStyle name="Total 2 2 2 3 6 3 5" xfId="33282" xr:uid="{00000000-0005-0000-0000-000002820000}"/>
    <cellStyle name="Total 2 2 2 3 6 3 6" xfId="33283" xr:uid="{00000000-0005-0000-0000-000003820000}"/>
    <cellStyle name="Total 2 2 2 3 6 4" xfId="33284" xr:uid="{00000000-0005-0000-0000-000004820000}"/>
    <cellStyle name="Total 2 2 2 3 6 4 2" xfId="33285" xr:uid="{00000000-0005-0000-0000-000005820000}"/>
    <cellStyle name="Total 2 2 2 3 6 4 3" xfId="33286" xr:uid="{00000000-0005-0000-0000-000006820000}"/>
    <cellStyle name="Total 2 2 2 3 6 4 4" xfId="33287" xr:uid="{00000000-0005-0000-0000-000007820000}"/>
    <cellStyle name="Total 2 2 2 3 6 5" xfId="33288" xr:uid="{00000000-0005-0000-0000-000008820000}"/>
    <cellStyle name="Total 2 2 2 3 6 5 2" xfId="33289" xr:uid="{00000000-0005-0000-0000-000009820000}"/>
    <cellStyle name="Total 2 2 2 3 6 5 3" xfId="33290" xr:uid="{00000000-0005-0000-0000-00000A820000}"/>
    <cellStyle name="Total 2 2 2 3 6 5 4" xfId="33291" xr:uid="{00000000-0005-0000-0000-00000B820000}"/>
    <cellStyle name="Total 2 2 2 3 6 6" xfId="33292" xr:uid="{00000000-0005-0000-0000-00000C820000}"/>
    <cellStyle name="Total 2 2 2 3 6 7" xfId="33293" xr:uid="{00000000-0005-0000-0000-00000D820000}"/>
    <cellStyle name="Total 2 2 2 3 6 8" xfId="33294" xr:uid="{00000000-0005-0000-0000-00000E820000}"/>
    <cellStyle name="Total 2 2 2 3 7" xfId="33295" xr:uid="{00000000-0005-0000-0000-00000F820000}"/>
    <cellStyle name="Total 2 2 2 3 7 2" xfId="33296" xr:uid="{00000000-0005-0000-0000-000010820000}"/>
    <cellStyle name="Total 2 2 2 3 7 2 2" xfId="33297" xr:uid="{00000000-0005-0000-0000-000011820000}"/>
    <cellStyle name="Total 2 2 2 3 7 2 2 2" xfId="33298" xr:uid="{00000000-0005-0000-0000-000012820000}"/>
    <cellStyle name="Total 2 2 2 3 7 2 2 3" xfId="33299" xr:uid="{00000000-0005-0000-0000-000013820000}"/>
    <cellStyle name="Total 2 2 2 3 7 2 2 4" xfId="33300" xr:uid="{00000000-0005-0000-0000-000014820000}"/>
    <cellStyle name="Total 2 2 2 3 7 2 3" xfId="33301" xr:uid="{00000000-0005-0000-0000-000015820000}"/>
    <cellStyle name="Total 2 2 2 3 7 2 4" xfId="33302" xr:uid="{00000000-0005-0000-0000-000016820000}"/>
    <cellStyle name="Total 2 2 2 3 7 2 5" xfId="33303" xr:uid="{00000000-0005-0000-0000-000017820000}"/>
    <cellStyle name="Total 2 2 2 3 7 2 6" xfId="33304" xr:uid="{00000000-0005-0000-0000-000018820000}"/>
    <cellStyle name="Total 2 2 2 3 7 3" xfId="33305" xr:uid="{00000000-0005-0000-0000-000019820000}"/>
    <cellStyle name="Total 2 2 2 3 7 3 2" xfId="33306" xr:uid="{00000000-0005-0000-0000-00001A820000}"/>
    <cellStyle name="Total 2 2 2 3 7 3 3" xfId="33307" xr:uid="{00000000-0005-0000-0000-00001B820000}"/>
    <cellStyle name="Total 2 2 2 3 7 3 4" xfId="33308" xr:uid="{00000000-0005-0000-0000-00001C820000}"/>
    <cellStyle name="Total 2 2 2 3 7 4" xfId="33309" xr:uid="{00000000-0005-0000-0000-00001D820000}"/>
    <cellStyle name="Total 2 2 2 3 7 5" xfId="33310" xr:uid="{00000000-0005-0000-0000-00001E820000}"/>
    <cellStyle name="Total 2 2 2 3 7 6" xfId="33311" xr:uid="{00000000-0005-0000-0000-00001F820000}"/>
    <cellStyle name="Total 2 2 2 3 7 7" xfId="33312" xr:uid="{00000000-0005-0000-0000-000020820000}"/>
    <cellStyle name="Total 2 2 2 3 8" xfId="33313" xr:uid="{00000000-0005-0000-0000-000021820000}"/>
    <cellStyle name="Total 2 2 2 3 8 2" xfId="33314" xr:uid="{00000000-0005-0000-0000-000022820000}"/>
    <cellStyle name="Total 2 2 2 3 8 2 2" xfId="33315" xr:uid="{00000000-0005-0000-0000-000023820000}"/>
    <cellStyle name="Total 2 2 2 3 8 2 3" xfId="33316" xr:uid="{00000000-0005-0000-0000-000024820000}"/>
    <cellStyle name="Total 2 2 2 3 8 2 4" xfId="33317" xr:uid="{00000000-0005-0000-0000-000025820000}"/>
    <cellStyle name="Total 2 2 2 3 8 3" xfId="33318" xr:uid="{00000000-0005-0000-0000-000026820000}"/>
    <cellStyle name="Total 2 2 2 3 8 4" xfId="33319" xr:uid="{00000000-0005-0000-0000-000027820000}"/>
    <cellStyle name="Total 2 2 2 3 8 5" xfId="33320" xr:uid="{00000000-0005-0000-0000-000028820000}"/>
    <cellStyle name="Total 2 2 2 3 8 6" xfId="33321" xr:uid="{00000000-0005-0000-0000-000029820000}"/>
    <cellStyle name="Total 2 2 2 3 9" xfId="33322" xr:uid="{00000000-0005-0000-0000-00002A820000}"/>
    <cellStyle name="Total 2 2 2 3 9 2" xfId="33323" xr:uid="{00000000-0005-0000-0000-00002B820000}"/>
    <cellStyle name="Total 2 2 2 3 9 2 2" xfId="33324" xr:uid="{00000000-0005-0000-0000-00002C820000}"/>
    <cellStyle name="Total 2 2 2 3 9 2 3" xfId="33325" xr:uid="{00000000-0005-0000-0000-00002D820000}"/>
    <cellStyle name="Total 2 2 2 3 9 2 4" xfId="33326" xr:uid="{00000000-0005-0000-0000-00002E820000}"/>
    <cellStyle name="Total 2 2 2 3 9 3" xfId="33327" xr:uid="{00000000-0005-0000-0000-00002F820000}"/>
    <cellStyle name="Total 2 2 2 3 9 4" xfId="33328" xr:uid="{00000000-0005-0000-0000-000030820000}"/>
    <cellStyle name="Total 2 2 2 3 9 5" xfId="33329" xr:uid="{00000000-0005-0000-0000-000031820000}"/>
    <cellStyle name="Total 2 2 2 3 9 6" xfId="33330" xr:uid="{00000000-0005-0000-0000-000032820000}"/>
    <cellStyle name="Total 2 2 2 4" xfId="33331" xr:uid="{00000000-0005-0000-0000-000033820000}"/>
    <cellStyle name="Total 2 2 2 4 2" xfId="33332" xr:uid="{00000000-0005-0000-0000-000034820000}"/>
    <cellStyle name="Total 2 2 2 4 2 2" xfId="33333" xr:uid="{00000000-0005-0000-0000-000035820000}"/>
    <cellStyle name="Total 2 2 2 4 2 3" xfId="33334" xr:uid="{00000000-0005-0000-0000-000036820000}"/>
    <cellStyle name="Total 2 2 2 4 2 4" xfId="33335" xr:uid="{00000000-0005-0000-0000-000037820000}"/>
    <cellStyle name="Total 2 2 2 4 3" xfId="33336" xr:uid="{00000000-0005-0000-0000-000038820000}"/>
    <cellStyle name="Total 2 2 2 4 4" xfId="33337" xr:uid="{00000000-0005-0000-0000-000039820000}"/>
    <cellStyle name="Total 2 2 2 4 5" xfId="33338" xr:uid="{00000000-0005-0000-0000-00003A820000}"/>
    <cellStyle name="Total 2 2 2 4 6" xfId="33339" xr:uid="{00000000-0005-0000-0000-00003B820000}"/>
    <cellStyle name="Total 2 2 2 5" xfId="33340" xr:uid="{00000000-0005-0000-0000-00003C820000}"/>
    <cellStyle name="Total 2 2 2 5 2" xfId="33341" xr:uid="{00000000-0005-0000-0000-00003D820000}"/>
    <cellStyle name="Total 2 2 2 5 3" xfId="33342" xr:uid="{00000000-0005-0000-0000-00003E820000}"/>
    <cellStyle name="Total 2 2 2 5 4" xfId="33343" xr:uid="{00000000-0005-0000-0000-00003F820000}"/>
    <cellStyle name="Total 2 2 2 6" xfId="33344" xr:uid="{00000000-0005-0000-0000-000040820000}"/>
    <cellStyle name="Total 2 2 2 7" xfId="33345" xr:uid="{00000000-0005-0000-0000-000041820000}"/>
    <cellStyle name="Total 2 2 3" xfId="33346" xr:uid="{00000000-0005-0000-0000-000042820000}"/>
    <cellStyle name="Total 2 2 4" xfId="33347" xr:uid="{00000000-0005-0000-0000-000043820000}"/>
    <cellStyle name="Total 2 2 4 10" xfId="33348" xr:uid="{00000000-0005-0000-0000-000044820000}"/>
    <cellStyle name="Total 2 2 4 10 2" xfId="33349" xr:uid="{00000000-0005-0000-0000-000045820000}"/>
    <cellStyle name="Total 2 2 4 10 3" xfId="33350" xr:uid="{00000000-0005-0000-0000-000046820000}"/>
    <cellStyle name="Total 2 2 4 10 4" xfId="33351" xr:uid="{00000000-0005-0000-0000-000047820000}"/>
    <cellStyle name="Total 2 2 4 11" xfId="33352" xr:uid="{00000000-0005-0000-0000-000048820000}"/>
    <cellStyle name="Total 2 2 4 11 2" xfId="33353" xr:uid="{00000000-0005-0000-0000-000049820000}"/>
    <cellStyle name="Total 2 2 4 11 3" xfId="33354" xr:uid="{00000000-0005-0000-0000-00004A820000}"/>
    <cellStyle name="Total 2 2 4 11 4" xfId="33355" xr:uid="{00000000-0005-0000-0000-00004B820000}"/>
    <cellStyle name="Total 2 2 4 12" xfId="33356" xr:uid="{00000000-0005-0000-0000-00004C820000}"/>
    <cellStyle name="Total 2 2 4 13" xfId="33357" xr:uid="{00000000-0005-0000-0000-00004D820000}"/>
    <cellStyle name="Total 2 2 4 14" xfId="33358" xr:uid="{00000000-0005-0000-0000-00004E820000}"/>
    <cellStyle name="Total 2 2 4 2" xfId="33359" xr:uid="{00000000-0005-0000-0000-00004F820000}"/>
    <cellStyle name="Total 2 2 4 2 2" xfId="33360" xr:uid="{00000000-0005-0000-0000-000050820000}"/>
    <cellStyle name="Total 2 2 4 2 2 2" xfId="33361" xr:uid="{00000000-0005-0000-0000-000051820000}"/>
    <cellStyle name="Total 2 2 4 2 2 2 2" xfId="33362" xr:uid="{00000000-0005-0000-0000-000052820000}"/>
    <cellStyle name="Total 2 2 4 2 2 2 2 2" xfId="33363" xr:uid="{00000000-0005-0000-0000-000053820000}"/>
    <cellStyle name="Total 2 2 4 2 2 2 2 3" xfId="33364" xr:uid="{00000000-0005-0000-0000-000054820000}"/>
    <cellStyle name="Total 2 2 4 2 2 2 2 4" xfId="33365" xr:uid="{00000000-0005-0000-0000-000055820000}"/>
    <cellStyle name="Total 2 2 4 2 2 2 3" xfId="33366" xr:uid="{00000000-0005-0000-0000-000056820000}"/>
    <cellStyle name="Total 2 2 4 2 2 2 4" xfId="33367" xr:uid="{00000000-0005-0000-0000-000057820000}"/>
    <cellStyle name="Total 2 2 4 2 2 2 5" xfId="33368" xr:uid="{00000000-0005-0000-0000-000058820000}"/>
    <cellStyle name="Total 2 2 4 2 2 2 6" xfId="33369" xr:uid="{00000000-0005-0000-0000-000059820000}"/>
    <cellStyle name="Total 2 2 4 2 2 3" xfId="33370" xr:uid="{00000000-0005-0000-0000-00005A820000}"/>
    <cellStyle name="Total 2 2 4 2 2 3 2" xfId="33371" xr:uid="{00000000-0005-0000-0000-00005B820000}"/>
    <cellStyle name="Total 2 2 4 2 2 3 3" xfId="33372" xr:uid="{00000000-0005-0000-0000-00005C820000}"/>
    <cellStyle name="Total 2 2 4 2 2 3 4" xfId="33373" xr:uid="{00000000-0005-0000-0000-00005D820000}"/>
    <cellStyle name="Total 2 2 4 2 2 4" xfId="33374" xr:uid="{00000000-0005-0000-0000-00005E820000}"/>
    <cellStyle name="Total 2 2 4 2 2 5" xfId="33375" xr:uid="{00000000-0005-0000-0000-00005F820000}"/>
    <cellStyle name="Total 2 2 4 2 2 6" xfId="33376" xr:uid="{00000000-0005-0000-0000-000060820000}"/>
    <cellStyle name="Total 2 2 4 2 2 7" xfId="33377" xr:uid="{00000000-0005-0000-0000-000061820000}"/>
    <cellStyle name="Total 2 2 4 2 3" xfId="33378" xr:uid="{00000000-0005-0000-0000-000062820000}"/>
    <cellStyle name="Total 2 2 4 2 3 2" xfId="33379" xr:uid="{00000000-0005-0000-0000-000063820000}"/>
    <cellStyle name="Total 2 2 4 2 3 2 2" xfId="33380" xr:uid="{00000000-0005-0000-0000-000064820000}"/>
    <cellStyle name="Total 2 2 4 2 3 2 3" xfId="33381" xr:uid="{00000000-0005-0000-0000-000065820000}"/>
    <cellStyle name="Total 2 2 4 2 3 2 4" xfId="33382" xr:uid="{00000000-0005-0000-0000-000066820000}"/>
    <cellStyle name="Total 2 2 4 2 3 3" xfId="33383" xr:uid="{00000000-0005-0000-0000-000067820000}"/>
    <cellStyle name="Total 2 2 4 2 3 4" xfId="33384" xr:uid="{00000000-0005-0000-0000-000068820000}"/>
    <cellStyle name="Total 2 2 4 2 3 5" xfId="33385" xr:uid="{00000000-0005-0000-0000-000069820000}"/>
    <cellStyle name="Total 2 2 4 2 3 6" xfId="33386" xr:uid="{00000000-0005-0000-0000-00006A820000}"/>
    <cellStyle name="Total 2 2 4 2 4" xfId="33387" xr:uid="{00000000-0005-0000-0000-00006B820000}"/>
    <cellStyle name="Total 2 2 4 2 4 2" xfId="33388" xr:uid="{00000000-0005-0000-0000-00006C820000}"/>
    <cellStyle name="Total 2 2 4 2 4 2 2" xfId="33389" xr:uid="{00000000-0005-0000-0000-00006D820000}"/>
    <cellStyle name="Total 2 2 4 2 4 2 3" xfId="33390" xr:uid="{00000000-0005-0000-0000-00006E820000}"/>
    <cellStyle name="Total 2 2 4 2 4 2 4" xfId="33391" xr:uid="{00000000-0005-0000-0000-00006F820000}"/>
    <cellStyle name="Total 2 2 4 2 4 3" xfId="33392" xr:uid="{00000000-0005-0000-0000-000070820000}"/>
    <cellStyle name="Total 2 2 4 2 4 4" xfId="33393" xr:uid="{00000000-0005-0000-0000-000071820000}"/>
    <cellStyle name="Total 2 2 4 2 4 5" xfId="33394" xr:uid="{00000000-0005-0000-0000-000072820000}"/>
    <cellStyle name="Total 2 2 4 2 4 6" xfId="33395" xr:uid="{00000000-0005-0000-0000-000073820000}"/>
    <cellStyle name="Total 2 2 4 2 5" xfId="33396" xr:uid="{00000000-0005-0000-0000-000074820000}"/>
    <cellStyle name="Total 2 2 4 2 5 2" xfId="33397" xr:uid="{00000000-0005-0000-0000-000075820000}"/>
    <cellStyle name="Total 2 2 4 2 5 3" xfId="33398" xr:uid="{00000000-0005-0000-0000-000076820000}"/>
    <cellStyle name="Total 2 2 4 2 5 4" xfId="33399" xr:uid="{00000000-0005-0000-0000-000077820000}"/>
    <cellStyle name="Total 2 2 4 2 6" xfId="33400" xr:uid="{00000000-0005-0000-0000-000078820000}"/>
    <cellStyle name="Total 2 2 4 2 6 2" xfId="33401" xr:uid="{00000000-0005-0000-0000-000079820000}"/>
    <cellStyle name="Total 2 2 4 2 6 3" xfId="33402" xr:uid="{00000000-0005-0000-0000-00007A820000}"/>
    <cellStyle name="Total 2 2 4 2 6 4" xfId="33403" xr:uid="{00000000-0005-0000-0000-00007B820000}"/>
    <cellStyle name="Total 2 2 4 2 7" xfId="33404" xr:uid="{00000000-0005-0000-0000-00007C820000}"/>
    <cellStyle name="Total 2 2 4 2 8" xfId="33405" xr:uid="{00000000-0005-0000-0000-00007D820000}"/>
    <cellStyle name="Total 2 2 4 2 9" xfId="33406" xr:uid="{00000000-0005-0000-0000-00007E820000}"/>
    <cellStyle name="Total 2 2 4 3" xfId="33407" xr:uid="{00000000-0005-0000-0000-00007F820000}"/>
    <cellStyle name="Total 2 2 4 3 2" xfId="33408" xr:uid="{00000000-0005-0000-0000-000080820000}"/>
    <cellStyle name="Total 2 2 4 3 2 2" xfId="33409" xr:uid="{00000000-0005-0000-0000-000081820000}"/>
    <cellStyle name="Total 2 2 4 3 2 2 2" xfId="33410" xr:uid="{00000000-0005-0000-0000-000082820000}"/>
    <cellStyle name="Total 2 2 4 3 2 2 3" xfId="33411" xr:uid="{00000000-0005-0000-0000-000083820000}"/>
    <cellStyle name="Total 2 2 4 3 2 2 4" xfId="33412" xr:uid="{00000000-0005-0000-0000-000084820000}"/>
    <cellStyle name="Total 2 2 4 3 2 3" xfId="33413" xr:uid="{00000000-0005-0000-0000-000085820000}"/>
    <cellStyle name="Total 2 2 4 3 2 4" xfId="33414" xr:uid="{00000000-0005-0000-0000-000086820000}"/>
    <cellStyle name="Total 2 2 4 3 2 5" xfId="33415" xr:uid="{00000000-0005-0000-0000-000087820000}"/>
    <cellStyle name="Total 2 2 4 3 2 6" xfId="33416" xr:uid="{00000000-0005-0000-0000-000088820000}"/>
    <cellStyle name="Total 2 2 4 3 3" xfId="33417" xr:uid="{00000000-0005-0000-0000-000089820000}"/>
    <cellStyle name="Total 2 2 4 3 3 2" xfId="33418" xr:uid="{00000000-0005-0000-0000-00008A820000}"/>
    <cellStyle name="Total 2 2 4 3 3 2 2" xfId="33419" xr:uid="{00000000-0005-0000-0000-00008B820000}"/>
    <cellStyle name="Total 2 2 4 3 3 2 3" xfId="33420" xr:uid="{00000000-0005-0000-0000-00008C820000}"/>
    <cellStyle name="Total 2 2 4 3 3 2 4" xfId="33421" xr:uid="{00000000-0005-0000-0000-00008D820000}"/>
    <cellStyle name="Total 2 2 4 3 3 3" xfId="33422" xr:uid="{00000000-0005-0000-0000-00008E820000}"/>
    <cellStyle name="Total 2 2 4 3 3 4" xfId="33423" xr:uid="{00000000-0005-0000-0000-00008F820000}"/>
    <cellStyle name="Total 2 2 4 3 3 5" xfId="33424" xr:uid="{00000000-0005-0000-0000-000090820000}"/>
    <cellStyle name="Total 2 2 4 3 3 6" xfId="33425" xr:uid="{00000000-0005-0000-0000-000091820000}"/>
    <cellStyle name="Total 2 2 4 3 4" xfId="33426" xr:uid="{00000000-0005-0000-0000-000092820000}"/>
    <cellStyle name="Total 2 2 4 3 4 2" xfId="33427" xr:uid="{00000000-0005-0000-0000-000093820000}"/>
    <cellStyle name="Total 2 2 4 3 4 3" xfId="33428" xr:uid="{00000000-0005-0000-0000-000094820000}"/>
    <cellStyle name="Total 2 2 4 3 4 4" xfId="33429" xr:uid="{00000000-0005-0000-0000-000095820000}"/>
    <cellStyle name="Total 2 2 4 3 5" xfId="33430" xr:uid="{00000000-0005-0000-0000-000096820000}"/>
    <cellStyle name="Total 2 2 4 3 5 2" xfId="33431" xr:uid="{00000000-0005-0000-0000-000097820000}"/>
    <cellStyle name="Total 2 2 4 3 5 3" xfId="33432" xr:uid="{00000000-0005-0000-0000-000098820000}"/>
    <cellStyle name="Total 2 2 4 3 5 4" xfId="33433" xr:uid="{00000000-0005-0000-0000-000099820000}"/>
    <cellStyle name="Total 2 2 4 3 6" xfId="33434" xr:uid="{00000000-0005-0000-0000-00009A820000}"/>
    <cellStyle name="Total 2 2 4 3 7" xfId="33435" xr:uid="{00000000-0005-0000-0000-00009B820000}"/>
    <cellStyle name="Total 2 2 4 3 8" xfId="33436" xr:uid="{00000000-0005-0000-0000-00009C820000}"/>
    <cellStyle name="Total 2 2 4 4" xfId="33437" xr:uid="{00000000-0005-0000-0000-00009D820000}"/>
    <cellStyle name="Total 2 2 4 4 2" xfId="33438" xr:uid="{00000000-0005-0000-0000-00009E820000}"/>
    <cellStyle name="Total 2 2 4 4 2 2" xfId="33439" xr:uid="{00000000-0005-0000-0000-00009F820000}"/>
    <cellStyle name="Total 2 2 4 4 2 2 2" xfId="33440" xr:uid="{00000000-0005-0000-0000-0000A0820000}"/>
    <cellStyle name="Total 2 2 4 4 2 2 3" xfId="33441" xr:uid="{00000000-0005-0000-0000-0000A1820000}"/>
    <cellStyle name="Total 2 2 4 4 2 2 4" xfId="33442" xr:uid="{00000000-0005-0000-0000-0000A2820000}"/>
    <cellStyle name="Total 2 2 4 4 2 3" xfId="33443" xr:uid="{00000000-0005-0000-0000-0000A3820000}"/>
    <cellStyle name="Total 2 2 4 4 2 4" xfId="33444" xr:uid="{00000000-0005-0000-0000-0000A4820000}"/>
    <cellStyle name="Total 2 2 4 4 2 5" xfId="33445" xr:uid="{00000000-0005-0000-0000-0000A5820000}"/>
    <cellStyle name="Total 2 2 4 4 2 6" xfId="33446" xr:uid="{00000000-0005-0000-0000-0000A6820000}"/>
    <cellStyle name="Total 2 2 4 4 3" xfId="33447" xr:uid="{00000000-0005-0000-0000-0000A7820000}"/>
    <cellStyle name="Total 2 2 4 4 3 2" xfId="33448" xr:uid="{00000000-0005-0000-0000-0000A8820000}"/>
    <cellStyle name="Total 2 2 4 4 3 2 2" xfId="33449" xr:uid="{00000000-0005-0000-0000-0000A9820000}"/>
    <cellStyle name="Total 2 2 4 4 3 2 3" xfId="33450" xr:uid="{00000000-0005-0000-0000-0000AA820000}"/>
    <cellStyle name="Total 2 2 4 4 3 2 4" xfId="33451" xr:uid="{00000000-0005-0000-0000-0000AB820000}"/>
    <cellStyle name="Total 2 2 4 4 3 3" xfId="33452" xr:uid="{00000000-0005-0000-0000-0000AC820000}"/>
    <cellStyle name="Total 2 2 4 4 3 4" xfId="33453" xr:uid="{00000000-0005-0000-0000-0000AD820000}"/>
    <cellStyle name="Total 2 2 4 4 3 5" xfId="33454" xr:uid="{00000000-0005-0000-0000-0000AE820000}"/>
    <cellStyle name="Total 2 2 4 4 3 6" xfId="33455" xr:uid="{00000000-0005-0000-0000-0000AF820000}"/>
    <cellStyle name="Total 2 2 4 4 4" xfId="33456" xr:uid="{00000000-0005-0000-0000-0000B0820000}"/>
    <cellStyle name="Total 2 2 4 4 4 2" xfId="33457" xr:uid="{00000000-0005-0000-0000-0000B1820000}"/>
    <cellStyle name="Total 2 2 4 4 4 3" xfId="33458" xr:uid="{00000000-0005-0000-0000-0000B2820000}"/>
    <cellStyle name="Total 2 2 4 4 4 4" xfId="33459" xr:uid="{00000000-0005-0000-0000-0000B3820000}"/>
    <cellStyle name="Total 2 2 4 4 5" xfId="33460" xr:uid="{00000000-0005-0000-0000-0000B4820000}"/>
    <cellStyle name="Total 2 2 4 4 5 2" xfId="33461" xr:uid="{00000000-0005-0000-0000-0000B5820000}"/>
    <cellStyle name="Total 2 2 4 4 5 3" xfId="33462" xr:uid="{00000000-0005-0000-0000-0000B6820000}"/>
    <cellStyle name="Total 2 2 4 4 5 4" xfId="33463" xr:uid="{00000000-0005-0000-0000-0000B7820000}"/>
    <cellStyle name="Total 2 2 4 4 6" xfId="33464" xr:uid="{00000000-0005-0000-0000-0000B8820000}"/>
    <cellStyle name="Total 2 2 4 4 7" xfId="33465" xr:uid="{00000000-0005-0000-0000-0000B9820000}"/>
    <cellStyle name="Total 2 2 4 4 8" xfId="33466" xr:uid="{00000000-0005-0000-0000-0000BA820000}"/>
    <cellStyle name="Total 2 2 4 5" xfId="33467" xr:uid="{00000000-0005-0000-0000-0000BB820000}"/>
    <cellStyle name="Total 2 2 4 5 10" xfId="33468" xr:uid="{00000000-0005-0000-0000-0000BC820000}"/>
    <cellStyle name="Total 2 2 4 5 2" xfId="33469" xr:uid="{00000000-0005-0000-0000-0000BD820000}"/>
    <cellStyle name="Total 2 2 4 5 2 2" xfId="33470" xr:uid="{00000000-0005-0000-0000-0000BE820000}"/>
    <cellStyle name="Total 2 2 4 5 2 2 2" xfId="33471" xr:uid="{00000000-0005-0000-0000-0000BF820000}"/>
    <cellStyle name="Total 2 2 4 5 2 2 3" xfId="33472" xr:uid="{00000000-0005-0000-0000-0000C0820000}"/>
    <cellStyle name="Total 2 2 4 5 2 2 4" xfId="33473" xr:uid="{00000000-0005-0000-0000-0000C1820000}"/>
    <cellStyle name="Total 2 2 4 5 2 3" xfId="33474" xr:uid="{00000000-0005-0000-0000-0000C2820000}"/>
    <cellStyle name="Total 2 2 4 5 2 4" xfId="33475" xr:uid="{00000000-0005-0000-0000-0000C3820000}"/>
    <cellStyle name="Total 2 2 4 5 2 5" xfId="33476" xr:uid="{00000000-0005-0000-0000-0000C4820000}"/>
    <cellStyle name="Total 2 2 4 5 2 6" xfId="33477" xr:uid="{00000000-0005-0000-0000-0000C5820000}"/>
    <cellStyle name="Total 2 2 4 5 3" xfId="33478" xr:uid="{00000000-0005-0000-0000-0000C6820000}"/>
    <cellStyle name="Total 2 2 4 5 3 2" xfId="33479" xr:uid="{00000000-0005-0000-0000-0000C7820000}"/>
    <cellStyle name="Total 2 2 4 5 3 2 2" xfId="33480" xr:uid="{00000000-0005-0000-0000-0000C8820000}"/>
    <cellStyle name="Total 2 2 4 5 3 2 3" xfId="33481" xr:uid="{00000000-0005-0000-0000-0000C9820000}"/>
    <cellStyle name="Total 2 2 4 5 3 2 4" xfId="33482" xr:uid="{00000000-0005-0000-0000-0000CA820000}"/>
    <cellStyle name="Total 2 2 4 5 3 3" xfId="33483" xr:uid="{00000000-0005-0000-0000-0000CB820000}"/>
    <cellStyle name="Total 2 2 4 5 3 4" xfId="33484" xr:uid="{00000000-0005-0000-0000-0000CC820000}"/>
    <cellStyle name="Total 2 2 4 5 3 5" xfId="33485" xr:uid="{00000000-0005-0000-0000-0000CD820000}"/>
    <cellStyle name="Total 2 2 4 5 3 6" xfId="33486" xr:uid="{00000000-0005-0000-0000-0000CE820000}"/>
    <cellStyle name="Total 2 2 4 5 4" xfId="33487" xr:uid="{00000000-0005-0000-0000-0000CF820000}"/>
    <cellStyle name="Total 2 2 4 5 4 2" xfId="33488" xr:uid="{00000000-0005-0000-0000-0000D0820000}"/>
    <cellStyle name="Total 2 2 4 5 4 2 2" xfId="33489" xr:uid="{00000000-0005-0000-0000-0000D1820000}"/>
    <cellStyle name="Total 2 2 4 5 4 2 3" xfId="33490" xr:uid="{00000000-0005-0000-0000-0000D2820000}"/>
    <cellStyle name="Total 2 2 4 5 4 2 4" xfId="33491" xr:uid="{00000000-0005-0000-0000-0000D3820000}"/>
    <cellStyle name="Total 2 2 4 5 4 3" xfId="33492" xr:uid="{00000000-0005-0000-0000-0000D4820000}"/>
    <cellStyle name="Total 2 2 4 5 4 4" xfId="33493" xr:uid="{00000000-0005-0000-0000-0000D5820000}"/>
    <cellStyle name="Total 2 2 4 5 4 5" xfId="33494" xr:uid="{00000000-0005-0000-0000-0000D6820000}"/>
    <cellStyle name="Total 2 2 4 5 4 6" xfId="33495" xr:uid="{00000000-0005-0000-0000-0000D7820000}"/>
    <cellStyle name="Total 2 2 4 5 5" xfId="33496" xr:uid="{00000000-0005-0000-0000-0000D8820000}"/>
    <cellStyle name="Total 2 2 4 5 5 2" xfId="33497" xr:uid="{00000000-0005-0000-0000-0000D9820000}"/>
    <cellStyle name="Total 2 2 4 5 5 3" xfId="33498" xr:uid="{00000000-0005-0000-0000-0000DA820000}"/>
    <cellStyle name="Total 2 2 4 5 5 4" xfId="33499" xr:uid="{00000000-0005-0000-0000-0000DB820000}"/>
    <cellStyle name="Total 2 2 4 5 6" xfId="33500" xr:uid="{00000000-0005-0000-0000-0000DC820000}"/>
    <cellStyle name="Total 2 2 4 5 6 2" xfId="33501" xr:uid="{00000000-0005-0000-0000-0000DD820000}"/>
    <cellStyle name="Total 2 2 4 5 6 3" xfId="33502" xr:uid="{00000000-0005-0000-0000-0000DE820000}"/>
    <cellStyle name="Total 2 2 4 5 6 4" xfId="33503" xr:uid="{00000000-0005-0000-0000-0000DF820000}"/>
    <cellStyle name="Total 2 2 4 5 7" xfId="33504" xr:uid="{00000000-0005-0000-0000-0000E0820000}"/>
    <cellStyle name="Total 2 2 4 5 8" xfId="33505" xr:uid="{00000000-0005-0000-0000-0000E1820000}"/>
    <cellStyle name="Total 2 2 4 5 9" xfId="33506" xr:uid="{00000000-0005-0000-0000-0000E2820000}"/>
    <cellStyle name="Total 2 2 4 6" xfId="33507" xr:uid="{00000000-0005-0000-0000-0000E3820000}"/>
    <cellStyle name="Total 2 2 4 6 2" xfId="33508" xr:uid="{00000000-0005-0000-0000-0000E4820000}"/>
    <cellStyle name="Total 2 2 4 6 2 2" xfId="33509" xr:uid="{00000000-0005-0000-0000-0000E5820000}"/>
    <cellStyle name="Total 2 2 4 6 2 2 2" xfId="33510" xr:uid="{00000000-0005-0000-0000-0000E6820000}"/>
    <cellStyle name="Total 2 2 4 6 2 2 3" xfId="33511" xr:uid="{00000000-0005-0000-0000-0000E7820000}"/>
    <cellStyle name="Total 2 2 4 6 2 2 4" xfId="33512" xr:uid="{00000000-0005-0000-0000-0000E8820000}"/>
    <cellStyle name="Total 2 2 4 6 2 3" xfId="33513" xr:uid="{00000000-0005-0000-0000-0000E9820000}"/>
    <cellStyle name="Total 2 2 4 6 2 4" xfId="33514" xr:uid="{00000000-0005-0000-0000-0000EA820000}"/>
    <cellStyle name="Total 2 2 4 6 2 5" xfId="33515" xr:uid="{00000000-0005-0000-0000-0000EB820000}"/>
    <cellStyle name="Total 2 2 4 6 2 6" xfId="33516" xr:uid="{00000000-0005-0000-0000-0000EC820000}"/>
    <cellStyle name="Total 2 2 4 6 3" xfId="33517" xr:uid="{00000000-0005-0000-0000-0000ED820000}"/>
    <cellStyle name="Total 2 2 4 6 3 2" xfId="33518" xr:uid="{00000000-0005-0000-0000-0000EE820000}"/>
    <cellStyle name="Total 2 2 4 6 3 2 2" xfId="33519" xr:uid="{00000000-0005-0000-0000-0000EF820000}"/>
    <cellStyle name="Total 2 2 4 6 3 2 3" xfId="33520" xr:uid="{00000000-0005-0000-0000-0000F0820000}"/>
    <cellStyle name="Total 2 2 4 6 3 2 4" xfId="33521" xr:uid="{00000000-0005-0000-0000-0000F1820000}"/>
    <cellStyle name="Total 2 2 4 6 3 3" xfId="33522" xr:uid="{00000000-0005-0000-0000-0000F2820000}"/>
    <cellStyle name="Total 2 2 4 6 3 4" xfId="33523" xr:uid="{00000000-0005-0000-0000-0000F3820000}"/>
    <cellStyle name="Total 2 2 4 6 3 5" xfId="33524" xr:uid="{00000000-0005-0000-0000-0000F4820000}"/>
    <cellStyle name="Total 2 2 4 6 3 6" xfId="33525" xr:uid="{00000000-0005-0000-0000-0000F5820000}"/>
    <cellStyle name="Total 2 2 4 6 4" xfId="33526" xr:uid="{00000000-0005-0000-0000-0000F6820000}"/>
    <cellStyle name="Total 2 2 4 6 4 2" xfId="33527" xr:uid="{00000000-0005-0000-0000-0000F7820000}"/>
    <cellStyle name="Total 2 2 4 6 4 3" xfId="33528" xr:uid="{00000000-0005-0000-0000-0000F8820000}"/>
    <cellStyle name="Total 2 2 4 6 4 4" xfId="33529" xr:uid="{00000000-0005-0000-0000-0000F9820000}"/>
    <cellStyle name="Total 2 2 4 6 5" xfId="33530" xr:uid="{00000000-0005-0000-0000-0000FA820000}"/>
    <cellStyle name="Total 2 2 4 6 5 2" xfId="33531" xr:uid="{00000000-0005-0000-0000-0000FB820000}"/>
    <cellStyle name="Total 2 2 4 6 5 3" xfId="33532" xr:uid="{00000000-0005-0000-0000-0000FC820000}"/>
    <cellStyle name="Total 2 2 4 6 5 4" xfId="33533" xr:uid="{00000000-0005-0000-0000-0000FD820000}"/>
    <cellStyle name="Total 2 2 4 6 6" xfId="33534" xr:uid="{00000000-0005-0000-0000-0000FE820000}"/>
    <cellStyle name="Total 2 2 4 6 7" xfId="33535" xr:uid="{00000000-0005-0000-0000-0000FF820000}"/>
    <cellStyle name="Total 2 2 4 6 8" xfId="33536" xr:uid="{00000000-0005-0000-0000-000000830000}"/>
    <cellStyle name="Total 2 2 4 7" xfId="33537" xr:uid="{00000000-0005-0000-0000-000001830000}"/>
    <cellStyle name="Total 2 2 4 7 2" xfId="33538" xr:uid="{00000000-0005-0000-0000-000002830000}"/>
    <cellStyle name="Total 2 2 4 7 2 2" xfId="33539" xr:uid="{00000000-0005-0000-0000-000003830000}"/>
    <cellStyle name="Total 2 2 4 7 2 2 2" xfId="33540" xr:uid="{00000000-0005-0000-0000-000004830000}"/>
    <cellStyle name="Total 2 2 4 7 2 2 3" xfId="33541" xr:uid="{00000000-0005-0000-0000-000005830000}"/>
    <cellStyle name="Total 2 2 4 7 2 2 4" xfId="33542" xr:uid="{00000000-0005-0000-0000-000006830000}"/>
    <cellStyle name="Total 2 2 4 7 2 3" xfId="33543" xr:uid="{00000000-0005-0000-0000-000007830000}"/>
    <cellStyle name="Total 2 2 4 7 2 4" xfId="33544" xr:uid="{00000000-0005-0000-0000-000008830000}"/>
    <cellStyle name="Total 2 2 4 7 2 5" xfId="33545" xr:uid="{00000000-0005-0000-0000-000009830000}"/>
    <cellStyle name="Total 2 2 4 7 2 6" xfId="33546" xr:uid="{00000000-0005-0000-0000-00000A830000}"/>
    <cellStyle name="Total 2 2 4 7 3" xfId="33547" xr:uid="{00000000-0005-0000-0000-00000B830000}"/>
    <cellStyle name="Total 2 2 4 7 3 2" xfId="33548" xr:uid="{00000000-0005-0000-0000-00000C830000}"/>
    <cellStyle name="Total 2 2 4 7 3 3" xfId="33549" xr:uid="{00000000-0005-0000-0000-00000D830000}"/>
    <cellStyle name="Total 2 2 4 7 3 4" xfId="33550" xr:uid="{00000000-0005-0000-0000-00000E830000}"/>
    <cellStyle name="Total 2 2 4 7 4" xfId="33551" xr:uid="{00000000-0005-0000-0000-00000F830000}"/>
    <cellStyle name="Total 2 2 4 7 5" xfId="33552" xr:uid="{00000000-0005-0000-0000-000010830000}"/>
    <cellStyle name="Total 2 2 4 7 6" xfId="33553" xr:uid="{00000000-0005-0000-0000-000011830000}"/>
    <cellStyle name="Total 2 2 4 7 7" xfId="33554" xr:uid="{00000000-0005-0000-0000-000012830000}"/>
    <cellStyle name="Total 2 2 4 8" xfId="33555" xr:uid="{00000000-0005-0000-0000-000013830000}"/>
    <cellStyle name="Total 2 2 4 8 2" xfId="33556" xr:uid="{00000000-0005-0000-0000-000014830000}"/>
    <cellStyle name="Total 2 2 4 8 2 2" xfId="33557" xr:uid="{00000000-0005-0000-0000-000015830000}"/>
    <cellStyle name="Total 2 2 4 8 2 3" xfId="33558" xr:uid="{00000000-0005-0000-0000-000016830000}"/>
    <cellStyle name="Total 2 2 4 8 2 4" xfId="33559" xr:uid="{00000000-0005-0000-0000-000017830000}"/>
    <cellStyle name="Total 2 2 4 8 3" xfId="33560" xr:uid="{00000000-0005-0000-0000-000018830000}"/>
    <cellStyle name="Total 2 2 4 8 4" xfId="33561" xr:uid="{00000000-0005-0000-0000-000019830000}"/>
    <cellStyle name="Total 2 2 4 8 5" xfId="33562" xr:uid="{00000000-0005-0000-0000-00001A830000}"/>
    <cellStyle name="Total 2 2 4 8 6" xfId="33563" xr:uid="{00000000-0005-0000-0000-00001B830000}"/>
    <cellStyle name="Total 2 2 4 9" xfId="33564" xr:uid="{00000000-0005-0000-0000-00001C830000}"/>
    <cellStyle name="Total 2 2 4 9 2" xfId="33565" xr:uid="{00000000-0005-0000-0000-00001D830000}"/>
    <cellStyle name="Total 2 2 4 9 2 2" xfId="33566" xr:uid="{00000000-0005-0000-0000-00001E830000}"/>
    <cellStyle name="Total 2 2 4 9 2 3" xfId="33567" xr:uid="{00000000-0005-0000-0000-00001F830000}"/>
    <cellStyle name="Total 2 2 4 9 2 4" xfId="33568" xr:uid="{00000000-0005-0000-0000-000020830000}"/>
    <cellStyle name="Total 2 2 4 9 3" xfId="33569" xr:uid="{00000000-0005-0000-0000-000021830000}"/>
    <cellStyle name="Total 2 2 4 9 4" xfId="33570" xr:uid="{00000000-0005-0000-0000-000022830000}"/>
    <cellStyle name="Total 2 2 4 9 5" xfId="33571" xr:uid="{00000000-0005-0000-0000-000023830000}"/>
    <cellStyle name="Total 2 2 4 9 6" xfId="33572" xr:uid="{00000000-0005-0000-0000-000024830000}"/>
    <cellStyle name="Total 2 2 5" xfId="33573" xr:uid="{00000000-0005-0000-0000-000025830000}"/>
    <cellStyle name="Total 2 2 5 2" xfId="33574" xr:uid="{00000000-0005-0000-0000-000026830000}"/>
    <cellStyle name="Total 2 2 5 2 2" xfId="33575" xr:uid="{00000000-0005-0000-0000-000027830000}"/>
    <cellStyle name="Total 2 2 5 2 3" xfId="33576" xr:uid="{00000000-0005-0000-0000-000028830000}"/>
    <cellStyle name="Total 2 2 5 2 4" xfId="33577" xr:uid="{00000000-0005-0000-0000-000029830000}"/>
    <cellStyle name="Total 2 2 5 3" xfId="33578" xr:uid="{00000000-0005-0000-0000-00002A830000}"/>
    <cellStyle name="Total 2 2 5 4" xfId="33579" xr:uid="{00000000-0005-0000-0000-00002B830000}"/>
    <cellStyle name="Total 2 2 5 5" xfId="33580" xr:uid="{00000000-0005-0000-0000-00002C830000}"/>
    <cellStyle name="Total 2 2 5 6" xfId="33581" xr:uid="{00000000-0005-0000-0000-00002D830000}"/>
    <cellStyle name="Total 2 2 6" xfId="33582" xr:uid="{00000000-0005-0000-0000-00002E830000}"/>
    <cellStyle name="Total 2 2 6 2" xfId="33583" xr:uid="{00000000-0005-0000-0000-00002F830000}"/>
    <cellStyle name="Total 2 2 6 3" xfId="33584" xr:uid="{00000000-0005-0000-0000-000030830000}"/>
    <cellStyle name="Total 2 2 6 4" xfId="33585" xr:uid="{00000000-0005-0000-0000-000031830000}"/>
    <cellStyle name="Total 2 2 7" xfId="33586" xr:uid="{00000000-0005-0000-0000-000032830000}"/>
    <cellStyle name="Total 2 2 8" xfId="33587" xr:uid="{00000000-0005-0000-0000-000033830000}"/>
    <cellStyle name="Total 2 3" xfId="33588" xr:uid="{00000000-0005-0000-0000-000034830000}"/>
    <cellStyle name="Total 2 3 2" xfId="33589" xr:uid="{00000000-0005-0000-0000-000035830000}"/>
    <cellStyle name="Total 2 3 2 2" xfId="33590" xr:uid="{00000000-0005-0000-0000-000036830000}"/>
    <cellStyle name="Total 2 3 2 2 2" xfId="33591" xr:uid="{00000000-0005-0000-0000-000037830000}"/>
    <cellStyle name="Total 2 3 2 2 2 10" xfId="33592" xr:uid="{00000000-0005-0000-0000-000038830000}"/>
    <cellStyle name="Total 2 3 2 2 2 10 2" xfId="33593" xr:uid="{00000000-0005-0000-0000-000039830000}"/>
    <cellStyle name="Total 2 3 2 2 2 10 3" xfId="33594" xr:uid="{00000000-0005-0000-0000-00003A830000}"/>
    <cellStyle name="Total 2 3 2 2 2 10 4" xfId="33595" xr:uid="{00000000-0005-0000-0000-00003B830000}"/>
    <cellStyle name="Total 2 3 2 2 2 11" xfId="33596" xr:uid="{00000000-0005-0000-0000-00003C830000}"/>
    <cellStyle name="Total 2 3 2 2 2 11 2" xfId="33597" xr:uid="{00000000-0005-0000-0000-00003D830000}"/>
    <cellStyle name="Total 2 3 2 2 2 11 3" xfId="33598" xr:uid="{00000000-0005-0000-0000-00003E830000}"/>
    <cellStyle name="Total 2 3 2 2 2 11 4" xfId="33599" xr:uid="{00000000-0005-0000-0000-00003F830000}"/>
    <cellStyle name="Total 2 3 2 2 2 12" xfId="33600" xr:uid="{00000000-0005-0000-0000-000040830000}"/>
    <cellStyle name="Total 2 3 2 2 2 13" xfId="33601" xr:uid="{00000000-0005-0000-0000-000041830000}"/>
    <cellStyle name="Total 2 3 2 2 2 14" xfId="33602" xr:uid="{00000000-0005-0000-0000-000042830000}"/>
    <cellStyle name="Total 2 3 2 2 2 2" xfId="33603" xr:uid="{00000000-0005-0000-0000-000043830000}"/>
    <cellStyle name="Total 2 3 2 2 2 2 2" xfId="33604" xr:uid="{00000000-0005-0000-0000-000044830000}"/>
    <cellStyle name="Total 2 3 2 2 2 2 2 2" xfId="33605" xr:uid="{00000000-0005-0000-0000-000045830000}"/>
    <cellStyle name="Total 2 3 2 2 2 2 2 2 2" xfId="33606" xr:uid="{00000000-0005-0000-0000-000046830000}"/>
    <cellStyle name="Total 2 3 2 2 2 2 2 2 2 2" xfId="33607" xr:uid="{00000000-0005-0000-0000-000047830000}"/>
    <cellStyle name="Total 2 3 2 2 2 2 2 2 2 3" xfId="33608" xr:uid="{00000000-0005-0000-0000-000048830000}"/>
    <cellStyle name="Total 2 3 2 2 2 2 2 2 2 4" xfId="33609" xr:uid="{00000000-0005-0000-0000-000049830000}"/>
    <cellStyle name="Total 2 3 2 2 2 2 2 2 3" xfId="33610" xr:uid="{00000000-0005-0000-0000-00004A830000}"/>
    <cellStyle name="Total 2 3 2 2 2 2 2 2 4" xfId="33611" xr:uid="{00000000-0005-0000-0000-00004B830000}"/>
    <cellStyle name="Total 2 3 2 2 2 2 2 2 5" xfId="33612" xr:uid="{00000000-0005-0000-0000-00004C830000}"/>
    <cellStyle name="Total 2 3 2 2 2 2 2 2 6" xfId="33613" xr:uid="{00000000-0005-0000-0000-00004D830000}"/>
    <cellStyle name="Total 2 3 2 2 2 2 2 3" xfId="33614" xr:uid="{00000000-0005-0000-0000-00004E830000}"/>
    <cellStyle name="Total 2 3 2 2 2 2 2 3 2" xfId="33615" xr:uid="{00000000-0005-0000-0000-00004F830000}"/>
    <cellStyle name="Total 2 3 2 2 2 2 2 3 3" xfId="33616" xr:uid="{00000000-0005-0000-0000-000050830000}"/>
    <cellStyle name="Total 2 3 2 2 2 2 2 3 4" xfId="33617" xr:uid="{00000000-0005-0000-0000-000051830000}"/>
    <cellStyle name="Total 2 3 2 2 2 2 2 4" xfId="33618" xr:uid="{00000000-0005-0000-0000-000052830000}"/>
    <cellStyle name="Total 2 3 2 2 2 2 2 5" xfId="33619" xr:uid="{00000000-0005-0000-0000-000053830000}"/>
    <cellStyle name="Total 2 3 2 2 2 2 2 6" xfId="33620" xr:uid="{00000000-0005-0000-0000-000054830000}"/>
    <cellStyle name="Total 2 3 2 2 2 2 2 7" xfId="33621" xr:uid="{00000000-0005-0000-0000-000055830000}"/>
    <cellStyle name="Total 2 3 2 2 2 2 3" xfId="33622" xr:uid="{00000000-0005-0000-0000-000056830000}"/>
    <cellStyle name="Total 2 3 2 2 2 2 3 2" xfId="33623" xr:uid="{00000000-0005-0000-0000-000057830000}"/>
    <cellStyle name="Total 2 3 2 2 2 2 3 2 2" xfId="33624" xr:uid="{00000000-0005-0000-0000-000058830000}"/>
    <cellStyle name="Total 2 3 2 2 2 2 3 2 3" xfId="33625" xr:uid="{00000000-0005-0000-0000-000059830000}"/>
    <cellStyle name="Total 2 3 2 2 2 2 3 2 4" xfId="33626" xr:uid="{00000000-0005-0000-0000-00005A830000}"/>
    <cellStyle name="Total 2 3 2 2 2 2 3 3" xfId="33627" xr:uid="{00000000-0005-0000-0000-00005B830000}"/>
    <cellStyle name="Total 2 3 2 2 2 2 3 4" xfId="33628" xr:uid="{00000000-0005-0000-0000-00005C830000}"/>
    <cellStyle name="Total 2 3 2 2 2 2 3 5" xfId="33629" xr:uid="{00000000-0005-0000-0000-00005D830000}"/>
    <cellStyle name="Total 2 3 2 2 2 2 3 6" xfId="33630" xr:uid="{00000000-0005-0000-0000-00005E830000}"/>
    <cellStyle name="Total 2 3 2 2 2 2 4" xfId="33631" xr:uid="{00000000-0005-0000-0000-00005F830000}"/>
    <cellStyle name="Total 2 3 2 2 2 2 4 2" xfId="33632" xr:uid="{00000000-0005-0000-0000-000060830000}"/>
    <cellStyle name="Total 2 3 2 2 2 2 4 2 2" xfId="33633" xr:uid="{00000000-0005-0000-0000-000061830000}"/>
    <cellStyle name="Total 2 3 2 2 2 2 4 2 3" xfId="33634" xr:uid="{00000000-0005-0000-0000-000062830000}"/>
    <cellStyle name="Total 2 3 2 2 2 2 4 2 4" xfId="33635" xr:uid="{00000000-0005-0000-0000-000063830000}"/>
    <cellStyle name="Total 2 3 2 2 2 2 4 3" xfId="33636" xr:uid="{00000000-0005-0000-0000-000064830000}"/>
    <cellStyle name="Total 2 3 2 2 2 2 4 4" xfId="33637" xr:uid="{00000000-0005-0000-0000-000065830000}"/>
    <cellStyle name="Total 2 3 2 2 2 2 4 5" xfId="33638" xr:uid="{00000000-0005-0000-0000-000066830000}"/>
    <cellStyle name="Total 2 3 2 2 2 2 4 6" xfId="33639" xr:uid="{00000000-0005-0000-0000-000067830000}"/>
    <cellStyle name="Total 2 3 2 2 2 2 5" xfId="33640" xr:uid="{00000000-0005-0000-0000-000068830000}"/>
    <cellStyle name="Total 2 3 2 2 2 2 5 2" xfId="33641" xr:uid="{00000000-0005-0000-0000-000069830000}"/>
    <cellStyle name="Total 2 3 2 2 2 2 5 3" xfId="33642" xr:uid="{00000000-0005-0000-0000-00006A830000}"/>
    <cellStyle name="Total 2 3 2 2 2 2 5 4" xfId="33643" xr:uid="{00000000-0005-0000-0000-00006B830000}"/>
    <cellStyle name="Total 2 3 2 2 2 2 6" xfId="33644" xr:uid="{00000000-0005-0000-0000-00006C830000}"/>
    <cellStyle name="Total 2 3 2 2 2 2 6 2" xfId="33645" xr:uid="{00000000-0005-0000-0000-00006D830000}"/>
    <cellStyle name="Total 2 3 2 2 2 2 6 3" xfId="33646" xr:uid="{00000000-0005-0000-0000-00006E830000}"/>
    <cellStyle name="Total 2 3 2 2 2 2 6 4" xfId="33647" xr:uid="{00000000-0005-0000-0000-00006F830000}"/>
    <cellStyle name="Total 2 3 2 2 2 2 7" xfId="33648" xr:uid="{00000000-0005-0000-0000-000070830000}"/>
    <cellStyle name="Total 2 3 2 2 2 2 8" xfId="33649" xr:uid="{00000000-0005-0000-0000-000071830000}"/>
    <cellStyle name="Total 2 3 2 2 2 2 9" xfId="33650" xr:uid="{00000000-0005-0000-0000-000072830000}"/>
    <cellStyle name="Total 2 3 2 2 2 3" xfId="33651" xr:uid="{00000000-0005-0000-0000-000073830000}"/>
    <cellStyle name="Total 2 3 2 2 2 3 2" xfId="33652" xr:uid="{00000000-0005-0000-0000-000074830000}"/>
    <cellStyle name="Total 2 3 2 2 2 3 2 2" xfId="33653" xr:uid="{00000000-0005-0000-0000-000075830000}"/>
    <cellStyle name="Total 2 3 2 2 2 3 2 2 2" xfId="33654" xr:uid="{00000000-0005-0000-0000-000076830000}"/>
    <cellStyle name="Total 2 3 2 2 2 3 2 2 3" xfId="33655" xr:uid="{00000000-0005-0000-0000-000077830000}"/>
    <cellStyle name="Total 2 3 2 2 2 3 2 2 4" xfId="33656" xr:uid="{00000000-0005-0000-0000-000078830000}"/>
    <cellStyle name="Total 2 3 2 2 2 3 2 3" xfId="33657" xr:uid="{00000000-0005-0000-0000-000079830000}"/>
    <cellStyle name="Total 2 3 2 2 2 3 2 4" xfId="33658" xr:uid="{00000000-0005-0000-0000-00007A830000}"/>
    <cellStyle name="Total 2 3 2 2 2 3 2 5" xfId="33659" xr:uid="{00000000-0005-0000-0000-00007B830000}"/>
    <cellStyle name="Total 2 3 2 2 2 3 2 6" xfId="33660" xr:uid="{00000000-0005-0000-0000-00007C830000}"/>
    <cellStyle name="Total 2 3 2 2 2 3 3" xfId="33661" xr:uid="{00000000-0005-0000-0000-00007D830000}"/>
    <cellStyle name="Total 2 3 2 2 2 3 3 2" xfId="33662" xr:uid="{00000000-0005-0000-0000-00007E830000}"/>
    <cellStyle name="Total 2 3 2 2 2 3 3 2 2" xfId="33663" xr:uid="{00000000-0005-0000-0000-00007F830000}"/>
    <cellStyle name="Total 2 3 2 2 2 3 3 2 3" xfId="33664" xr:uid="{00000000-0005-0000-0000-000080830000}"/>
    <cellStyle name="Total 2 3 2 2 2 3 3 2 4" xfId="33665" xr:uid="{00000000-0005-0000-0000-000081830000}"/>
    <cellStyle name="Total 2 3 2 2 2 3 3 3" xfId="33666" xr:uid="{00000000-0005-0000-0000-000082830000}"/>
    <cellStyle name="Total 2 3 2 2 2 3 3 4" xfId="33667" xr:uid="{00000000-0005-0000-0000-000083830000}"/>
    <cellStyle name="Total 2 3 2 2 2 3 3 5" xfId="33668" xr:uid="{00000000-0005-0000-0000-000084830000}"/>
    <cellStyle name="Total 2 3 2 2 2 3 3 6" xfId="33669" xr:uid="{00000000-0005-0000-0000-000085830000}"/>
    <cellStyle name="Total 2 3 2 2 2 3 4" xfId="33670" xr:uid="{00000000-0005-0000-0000-000086830000}"/>
    <cellStyle name="Total 2 3 2 2 2 3 4 2" xfId="33671" xr:uid="{00000000-0005-0000-0000-000087830000}"/>
    <cellStyle name="Total 2 3 2 2 2 3 4 3" xfId="33672" xr:uid="{00000000-0005-0000-0000-000088830000}"/>
    <cellStyle name="Total 2 3 2 2 2 3 4 4" xfId="33673" xr:uid="{00000000-0005-0000-0000-000089830000}"/>
    <cellStyle name="Total 2 3 2 2 2 3 5" xfId="33674" xr:uid="{00000000-0005-0000-0000-00008A830000}"/>
    <cellStyle name="Total 2 3 2 2 2 3 5 2" xfId="33675" xr:uid="{00000000-0005-0000-0000-00008B830000}"/>
    <cellStyle name="Total 2 3 2 2 2 3 5 3" xfId="33676" xr:uid="{00000000-0005-0000-0000-00008C830000}"/>
    <cellStyle name="Total 2 3 2 2 2 3 5 4" xfId="33677" xr:uid="{00000000-0005-0000-0000-00008D830000}"/>
    <cellStyle name="Total 2 3 2 2 2 3 6" xfId="33678" xr:uid="{00000000-0005-0000-0000-00008E830000}"/>
    <cellStyle name="Total 2 3 2 2 2 3 7" xfId="33679" xr:uid="{00000000-0005-0000-0000-00008F830000}"/>
    <cellStyle name="Total 2 3 2 2 2 3 8" xfId="33680" xr:uid="{00000000-0005-0000-0000-000090830000}"/>
    <cellStyle name="Total 2 3 2 2 2 4" xfId="33681" xr:uid="{00000000-0005-0000-0000-000091830000}"/>
    <cellStyle name="Total 2 3 2 2 2 4 2" xfId="33682" xr:uid="{00000000-0005-0000-0000-000092830000}"/>
    <cellStyle name="Total 2 3 2 2 2 4 2 2" xfId="33683" xr:uid="{00000000-0005-0000-0000-000093830000}"/>
    <cellStyle name="Total 2 3 2 2 2 4 2 2 2" xfId="33684" xr:uid="{00000000-0005-0000-0000-000094830000}"/>
    <cellStyle name="Total 2 3 2 2 2 4 2 2 3" xfId="33685" xr:uid="{00000000-0005-0000-0000-000095830000}"/>
    <cellStyle name="Total 2 3 2 2 2 4 2 2 4" xfId="33686" xr:uid="{00000000-0005-0000-0000-000096830000}"/>
    <cellStyle name="Total 2 3 2 2 2 4 2 3" xfId="33687" xr:uid="{00000000-0005-0000-0000-000097830000}"/>
    <cellStyle name="Total 2 3 2 2 2 4 2 4" xfId="33688" xr:uid="{00000000-0005-0000-0000-000098830000}"/>
    <cellStyle name="Total 2 3 2 2 2 4 2 5" xfId="33689" xr:uid="{00000000-0005-0000-0000-000099830000}"/>
    <cellStyle name="Total 2 3 2 2 2 4 2 6" xfId="33690" xr:uid="{00000000-0005-0000-0000-00009A830000}"/>
    <cellStyle name="Total 2 3 2 2 2 4 3" xfId="33691" xr:uid="{00000000-0005-0000-0000-00009B830000}"/>
    <cellStyle name="Total 2 3 2 2 2 4 3 2" xfId="33692" xr:uid="{00000000-0005-0000-0000-00009C830000}"/>
    <cellStyle name="Total 2 3 2 2 2 4 3 2 2" xfId="33693" xr:uid="{00000000-0005-0000-0000-00009D830000}"/>
    <cellStyle name="Total 2 3 2 2 2 4 3 2 3" xfId="33694" xr:uid="{00000000-0005-0000-0000-00009E830000}"/>
    <cellStyle name="Total 2 3 2 2 2 4 3 2 4" xfId="33695" xr:uid="{00000000-0005-0000-0000-00009F830000}"/>
    <cellStyle name="Total 2 3 2 2 2 4 3 3" xfId="33696" xr:uid="{00000000-0005-0000-0000-0000A0830000}"/>
    <cellStyle name="Total 2 3 2 2 2 4 3 4" xfId="33697" xr:uid="{00000000-0005-0000-0000-0000A1830000}"/>
    <cellStyle name="Total 2 3 2 2 2 4 3 5" xfId="33698" xr:uid="{00000000-0005-0000-0000-0000A2830000}"/>
    <cellStyle name="Total 2 3 2 2 2 4 3 6" xfId="33699" xr:uid="{00000000-0005-0000-0000-0000A3830000}"/>
    <cellStyle name="Total 2 3 2 2 2 4 4" xfId="33700" xr:uid="{00000000-0005-0000-0000-0000A4830000}"/>
    <cellStyle name="Total 2 3 2 2 2 4 4 2" xfId="33701" xr:uid="{00000000-0005-0000-0000-0000A5830000}"/>
    <cellStyle name="Total 2 3 2 2 2 4 4 3" xfId="33702" xr:uid="{00000000-0005-0000-0000-0000A6830000}"/>
    <cellStyle name="Total 2 3 2 2 2 4 4 4" xfId="33703" xr:uid="{00000000-0005-0000-0000-0000A7830000}"/>
    <cellStyle name="Total 2 3 2 2 2 4 5" xfId="33704" xr:uid="{00000000-0005-0000-0000-0000A8830000}"/>
    <cellStyle name="Total 2 3 2 2 2 4 5 2" xfId="33705" xr:uid="{00000000-0005-0000-0000-0000A9830000}"/>
    <cellStyle name="Total 2 3 2 2 2 4 5 3" xfId="33706" xr:uid="{00000000-0005-0000-0000-0000AA830000}"/>
    <cellStyle name="Total 2 3 2 2 2 4 5 4" xfId="33707" xr:uid="{00000000-0005-0000-0000-0000AB830000}"/>
    <cellStyle name="Total 2 3 2 2 2 4 6" xfId="33708" xr:uid="{00000000-0005-0000-0000-0000AC830000}"/>
    <cellStyle name="Total 2 3 2 2 2 4 7" xfId="33709" xr:uid="{00000000-0005-0000-0000-0000AD830000}"/>
    <cellStyle name="Total 2 3 2 2 2 4 8" xfId="33710" xr:uid="{00000000-0005-0000-0000-0000AE830000}"/>
    <cellStyle name="Total 2 3 2 2 2 5" xfId="33711" xr:uid="{00000000-0005-0000-0000-0000AF830000}"/>
    <cellStyle name="Total 2 3 2 2 2 5 10" xfId="33712" xr:uid="{00000000-0005-0000-0000-0000B0830000}"/>
    <cellStyle name="Total 2 3 2 2 2 5 2" xfId="33713" xr:uid="{00000000-0005-0000-0000-0000B1830000}"/>
    <cellStyle name="Total 2 3 2 2 2 5 2 2" xfId="33714" xr:uid="{00000000-0005-0000-0000-0000B2830000}"/>
    <cellStyle name="Total 2 3 2 2 2 5 2 2 2" xfId="33715" xr:uid="{00000000-0005-0000-0000-0000B3830000}"/>
    <cellStyle name="Total 2 3 2 2 2 5 2 2 3" xfId="33716" xr:uid="{00000000-0005-0000-0000-0000B4830000}"/>
    <cellStyle name="Total 2 3 2 2 2 5 2 2 4" xfId="33717" xr:uid="{00000000-0005-0000-0000-0000B5830000}"/>
    <cellStyle name="Total 2 3 2 2 2 5 2 3" xfId="33718" xr:uid="{00000000-0005-0000-0000-0000B6830000}"/>
    <cellStyle name="Total 2 3 2 2 2 5 2 4" xfId="33719" xr:uid="{00000000-0005-0000-0000-0000B7830000}"/>
    <cellStyle name="Total 2 3 2 2 2 5 2 5" xfId="33720" xr:uid="{00000000-0005-0000-0000-0000B8830000}"/>
    <cellStyle name="Total 2 3 2 2 2 5 2 6" xfId="33721" xr:uid="{00000000-0005-0000-0000-0000B9830000}"/>
    <cellStyle name="Total 2 3 2 2 2 5 3" xfId="33722" xr:uid="{00000000-0005-0000-0000-0000BA830000}"/>
    <cellStyle name="Total 2 3 2 2 2 5 3 2" xfId="33723" xr:uid="{00000000-0005-0000-0000-0000BB830000}"/>
    <cellStyle name="Total 2 3 2 2 2 5 3 2 2" xfId="33724" xr:uid="{00000000-0005-0000-0000-0000BC830000}"/>
    <cellStyle name="Total 2 3 2 2 2 5 3 2 3" xfId="33725" xr:uid="{00000000-0005-0000-0000-0000BD830000}"/>
    <cellStyle name="Total 2 3 2 2 2 5 3 2 4" xfId="33726" xr:uid="{00000000-0005-0000-0000-0000BE830000}"/>
    <cellStyle name="Total 2 3 2 2 2 5 3 3" xfId="33727" xr:uid="{00000000-0005-0000-0000-0000BF830000}"/>
    <cellStyle name="Total 2 3 2 2 2 5 3 4" xfId="33728" xr:uid="{00000000-0005-0000-0000-0000C0830000}"/>
    <cellStyle name="Total 2 3 2 2 2 5 3 5" xfId="33729" xr:uid="{00000000-0005-0000-0000-0000C1830000}"/>
    <cellStyle name="Total 2 3 2 2 2 5 3 6" xfId="33730" xr:uid="{00000000-0005-0000-0000-0000C2830000}"/>
    <cellStyle name="Total 2 3 2 2 2 5 4" xfId="33731" xr:uid="{00000000-0005-0000-0000-0000C3830000}"/>
    <cellStyle name="Total 2 3 2 2 2 5 4 2" xfId="33732" xr:uid="{00000000-0005-0000-0000-0000C4830000}"/>
    <cellStyle name="Total 2 3 2 2 2 5 4 2 2" xfId="33733" xr:uid="{00000000-0005-0000-0000-0000C5830000}"/>
    <cellStyle name="Total 2 3 2 2 2 5 4 2 3" xfId="33734" xr:uid="{00000000-0005-0000-0000-0000C6830000}"/>
    <cellStyle name="Total 2 3 2 2 2 5 4 2 4" xfId="33735" xr:uid="{00000000-0005-0000-0000-0000C7830000}"/>
    <cellStyle name="Total 2 3 2 2 2 5 4 3" xfId="33736" xr:uid="{00000000-0005-0000-0000-0000C8830000}"/>
    <cellStyle name="Total 2 3 2 2 2 5 4 4" xfId="33737" xr:uid="{00000000-0005-0000-0000-0000C9830000}"/>
    <cellStyle name="Total 2 3 2 2 2 5 4 5" xfId="33738" xr:uid="{00000000-0005-0000-0000-0000CA830000}"/>
    <cellStyle name="Total 2 3 2 2 2 5 4 6" xfId="33739" xr:uid="{00000000-0005-0000-0000-0000CB830000}"/>
    <cellStyle name="Total 2 3 2 2 2 5 5" xfId="33740" xr:uid="{00000000-0005-0000-0000-0000CC830000}"/>
    <cellStyle name="Total 2 3 2 2 2 5 5 2" xfId="33741" xr:uid="{00000000-0005-0000-0000-0000CD830000}"/>
    <cellStyle name="Total 2 3 2 2 2 5 5 3" xfId="33742" xr:uid="{00000000-0005-0000-0000-0000CE830000}"/>
    <cellStyle name="Total 2 3 2 2 2 5 5 4" xfId="33743" xr:uid="{00000000-0005-0000-0000-0000CF830000}"/>
    <cellStyle name="Total 2 3 2 2 2 5 6" xfId="33744" xr:uid="{00000000-0005-0000-0000-0000D0830000}"/>
    <cellStyle name="Total 2 3 2 2 2 5 6 2" xfId="33745" xr:uid="{00000000-0005-0000-0000-0000D1830000}"/>
    <cellStyle name="Total 2 3 2 2 2 5 6 3" xfId="33746" xr:uid="{00000000-0005-0000-0000-0000D2830000}"/>
    <cellStyle name="Total 2 3 2 2 2 5 6 4" xfId="33747" xr:uid="{00000000-0005-0000-0000-0000D3830000}"/>
    <cellStyle name="Total 2 3 2 2 2 5 7" xfId="33748" xr:uid="{00000000-0005-0000-0000-0000D4830000}"/>
    <cellStyle name="Total 2 3 2 2 2 5 8" xfId="33749" xr:uid="{00000000-0005-0000-0000-0000D5830000}"/>
    <cellStyle name="Total 2 3 2 2 2 5 9" xfId="33750" xr:uid="{00000000-0005-0000-0000-0000D6830000}"/>
    <cellStyle name="Total 2 3 2 2 2 6" xfId="33751" xr:uid="{00000000-0005-0000-0000-0000D7830000}"/>
    <cellStyle name="Total 2 3 2 2 2 6 2" xfId="33752" xr:uid="{00000000-0005-0000-0000-0000D8830000}"/>
    <cellStyle name="Total 2 3 2 2 2 6 2 2" xfId="33753" xr:uid="{00000000-0005-0000-0000-0000D9830000}"/>
    <cellStyle name="Total 2 3 2 2 2 6 2 2 2" xfId="33754" xr:uid="{00000000-0005-0000-0000-0000DA830000}"/>
    <cellStyle name="Total 2 3 2 2 2 6 2 2 3" xfId="33755" xr:uid="{00000000-0005-0000-0000-0000DB830000}"/>
    <cellStyle name="Total 2 3 2 2 2 6 2 2 4" xfId="33756" xr:uid="{00000000-0005-0000-0000-0000DC830000}"/>
    <cellStyle name="Total 2 3 2 2 2 6 2 3" xfId="33757" xr:uid="{00000000-0005-0000-0000-0000DD830000}"/>
    <cellStyle name="Total 2 3 2 2 2 6 2 4" xfId="33758" xr:uid="{00000000-0005-0000-0000-0000DE830000}"/>
    <cellStyle name="Total 2 3 2 2 2 6 2 5" xfId="33759" xr:uid="{00000000-0005-0000-0000-0000DF830000}"/>
    <cellStyle name="Total 2 3 2 2 2 6 2 6" xfId="33760" xr:uid="{00000000-0005-0000-0000-0000E0830000}"/>
    <cellStyle name="Total 2 3 2 2 2 6 3" xfId="33761" xr:uid="{00000000-0005-0000-0000-0000E1830000}"/>
    <cellStyle name="Total 2 3 2 2 2 6 3 2" xfId="33762" xr:uid="{00000000-0005-0000-0000-0000E2830000}"/>
    <cellStyle name="Total 2 3 2 2 2 6 3 2 2" xfId="33763" xr:uid="{00000000-0005-0000-0000-0000E3830000}"/>
    <cellStyle name="Total 2 3 2 2 2 6 3 2 3" xfId="33764" xr:uid="{00000000-0005-0000-0000-0000E4830000}"/>
    <cellStyle name="Total 2 3 2 2 2 6 3 2 4" xfId="33765" xr:uid="{00000000-0005-0000-0000-0000E5830000}"/>
    <cellStyle name="Total 2 3 2 2 2 6 3 3" xfId="33766" xr:uid="{00000000-0005-0000-0000-0000E6830000}"/>
    <cellStyle name="Total 2 3 2 2 2 6 3 4" xfId="33767" xr:uid="{00000000-0005-0000-0000-0000E7830000}"/>
    <cellStyle name="Total 2 3 2 2 2 6 3 5" xfId="33768" xr:uid="{00000000-0005-0000-0000-0000E8830000}"/>
    <cellStyle name="Total 2 3 2 2 2 6 3 6" xfId="33769" xr:uid="{00000000-0005-0000-0000-0000E9830000}"/>
    <cellStyle name="Total 2 3 2 2 2 6 4" xfId="33770" xr:uid="{00000000-0005-0000-0000-0000EA830000}"/>
    <cellStyle name="Total 2 3 2 2 2 6 4 2" xfId="33771" xr:uid="{00000000-0005-0000-0000-0000EB830000}"/>
    <cellStyle name="Total 2 3 2 2 2 6 4 3" xfId="33772" xr:uid="{00000000-0005-0000-0000-0000EC830000}"/>
    <cellStyle name="Total 2 3 2 2 2 6 4 4" xfId="33773" xr:uid="{00000000-0005-0000-0000-0000ED830000}"/>
    <cellStyle name="Total 2 3 2 2 2 6 5" xfId="33774" xr:uid="{00000000-0005-0000-0000-0000EE830000}"/>
    <cellStyle name="Total 2 3 2 2 2 6 5 2" xfId="33775" xr:uid="{00000000-0005-0000-0000-0000EF830000}"/>
    <cellStyle name="Total 2 3 2 2 2 6 5 3" xfId="33776" xr:uid="{00000000-0005-0000-0000-0000F0830000}"/>
    <cellStyle name="Total 2 3 2 2 2 6 5 4" xfId="33777" xr:uid="{00000000-0005-0000-0000-0000F1830000}"/>
    <cellStyle name="Total 2 3 2 2 2 6 6" xfId="33778" xr:uid="{00000000-0005-0000-0000-0000F2830000}"/>
    <cellStyle name="Total 2 3 2 2 2 6 7" xfId="33779" xr:uid="{00000000-0005-0000-0000-0000F3830000}"/>
    <cellStyle name="Total 2 3 2 2 2 6 8" xfId="33780" xr:uid="{00000000-0005-0000-0000-0000F4830000}"/>
    <cellStyle name="Total 2 3 2 2 2 7" xfId="33781" xr:uid="{00000000-0005-0000-0000-0000F5830000}"/>
    <cellStyle name="Total 2 3 2 2 2 7 2" xfId="33782" xr:uid="{00000000-0005-0000-0000-0000F6830000}"/>
    <cellStyle name="Total 2 3 2 2 2 7 2 2" xfId="33783" xr:uid="{00000000-0005-0000-0000-0000F7830000}"/>
    <cellStyle name="Total 2 3 2 2 2 7 2 2 2" xfId="33784" xr:uid="{00000000-0005-0000-0000-0000F8830000}"/>
    <cellStyle name="Total 2 3 2 2 2 7 2 2 3" xfId="33785" xr:uid="{00000000-0005-0000-0000-0000F9830000}"/>
    <cellStyle name="Total 2 3 2 2 2 7 2 2 4" xfId="33786" xr:uid="{00000000-0005-0000-0000-0000FA830000}"/>
    <cellStyle name="Total 2 3 2 2 2 7 2 3" xfId="33787" xr:uid="{00000000-0005-0000-0000-0000FB830000}"/>
    <cellStyle name="Total 2 3 2 2 2 7 2 4" xfId="33788" xr:uid="{00000000-0005-0000-0000-0000FC830000}"/>
    <cellStyle name="Total 2 3 2 2 2 7 2 5" xfId="33789" xr:uid="{00000000-0005-0000-0000-0000FD830000}"/>
    <cellStyle name="Total 2 3 2 2 2 7 2 6" xfId="33790" xr:uid="{00000000-0005-0000-0000-0000FE830000}"/>
    <cellStyle name="Total 2 3 2 2 2 7 3" xfId="33791" xr:uid="{00000000-0005-0000-0000-0000FF830000}"/>
    <cellStyle name="Total 2 3 2 2 2 7 3 2" xfId="33792" xr:uid="{00000000-0005-0000-0000-000000840000}"/>
    <cellStyle name="Total 2 3 2 2 2 7 3 3" xfId="33793" xr:uid="{00000000-0005-0000-0000-000001840000}"/>
    <cellStyle name="Total 2 3 2 2 2 7 3 4" xfId="33794" xr:uid="{00000000-0005-0000-0000-000002840000}"/>
    <cellStyle name="Total 2 3 2 2 2 7 4" xfId="33795" xr:uid="{00000000-0005-0000-0000-000003840000}"/>
    <cellStyle name="Total 2 3 2 2 2 7 5" xfId="33796" xr:uid="{00000000-0005-0000-0000-000004840000}"/>
    <cellStyle name="Total 2 3 2 2 2 7 6" xfId="33797" xr:uid="{00000000-0005-0000-0000-000005840000}"/>
    <cellStyle name="Total 2 3 2 2 2 7 7" xfId="33798" xr:uid="{00000000-0005-0000-0000-000006840000}"/>
    <cellStyle name="Total 2 3 2 2 2 8" xfId="33799" xr:uid="{00000000-0005-0000-0000-000007840000}"/>
    <cellStyle name="Total 2 3 2 2 2 8 2" xfId="33800" xr:uid="{00000000-0005-0000-0000-000008840000}"/>
    <cellStyle name="Total 2 3 2 2 2 8 2 2" xfId="33801" xr:uid="{00000000-0005-0000-0000-000009840000}"/>
    <cellStyle name="Total 2 3 2 2 2 8 2 3" xfId="33802" xr:uid="{00000000-0005-0000-0000-00000A840000}"/>
    <cellStyle name="Total 2 3 2 2 2 8 2 4" xfId="33803" xr:uid="{00000000-0005-0000-0000-00000B840000}"/>
    <cellStyle name="Total 2 3 2 2 2 8 3" xfId="33804" xr:uid="{00000000-0005-0000-0000-00000C840000}"/>
    <cellStyle name="Total 2 3 2 2 2 8 4" xfId="33805" xr:uid="{00000000-0005-0000-0000-00000D840000}"/>
    <cellStyle name="Total 2 3 2 2 2 8 5" xfId="33806" xr:uid="{00000000-0005-0000-0000-00000E840000}"/>
    <cellStyle name="Total 2 3 2 2 2 8 6" xfId="33807" xr:uid="{00000000-0005-0000-0000-00000F840000}"/>
    <cellStyle name="Total 2 3 2 2 2 9" xfId="33808" xr:uid="{00000000-0005-0000-0000-000010840000}"/>
    <cellStyle name="Total 2 3 2 2 2 9 2" xfId="33809" xr:uid="{00000000-0005-0000-0000-000011840000}"/>
    <cellStyle name="Total 2 3 2 2 2 9 2 2" xfId="33810" xr:uid="{00000000-0005-0000-0000-000012840000}"/>
    <cellStyle name="Total 2 3 2 2 2 9 2 3" xfId="33811" xr:uid="{00000000-0005-0000-0000-000013840000}"/>
    <cellStyle name="Total 2 3 2 2 2 9 2 4" xfId="33812" xr:uid="{00000000-0005-0000-0000-000014840000}"/>
    <cellStyle name="Total 2 3 2 2 2 9 3" xfId="33813" xr:uid="{00000000-0005-0000-0000-000015840000}"/>
    <cellStyle name="Total 2 3 2 2 2 9 4" xfId="33814" xr:uid="{00000000-0005-0000-0000-000016840000}"/>
    <cellStyle name="Total 2 3 2 2 2 9 5" xfId="33815" xr:uid="{00000000-0005-0000-0000-000017840000}"/>
    <cellStyle name="Total 2 3 2 2 2 9 6" xfId="33816" xr:uid="{00000000-0005-0000-0000-000018840000}"/>
    <cellStyle name="Total 2 3 2 2 3" xfId="33817" xr:uid="{00000000-0005-0000-0000-000019840000}"/>
    <cellStyle name="Total 2 3 2 2 3 2" xfId="33818" xr:uid="{00000000-0005-0000-0000-00001A840000}"/>
    <cellStyle name="Total 2 3 2 2 3 2 2" xfId="33819" xr:uid="{00000000-0005-0000-0000-00001B840000}"/>
    <cellStyle name="Total 2 3 2 2 3 2 3" xfId="33820" xr:uid="{00000000-0005-0000-0000-00001C840000}"/>
    <cellStyle name="Total 2 3 2 2 3 2 4" xfId="33821" xr:uid="{00000000-0005-0000-0000-00001D840000}"/>
    <cellStyle name="Total 2 3 2 2 3 3" xfId="33822" xr:uid="{00000000-0005-0000-0000-00001E840000}"/>
    <cellStyle name="Total 2 3 2 2 3 4" xfId="33823" xr:uid="{00000000-0005-0000-0000-00001F840000}"/>
    <cellStyle name="Total 2 3 2 2 3 5" xfId="33824" xr:uid="{00000000-0005-0000-0000-000020840000}"/>
    <cellStyle name="Total 2 3 2 2 3 6" xfId="33825" xr:uid="{00000000-0005-0000-0000-000021840000}"/>
    <cellStyle name="Total 2 3 2 2 4" xfId="33826" xr:uid="{00000000-0005-0000-0000-000022840000}"/>
    <cellStyle name="Total 2 3 2 2 4 2" xfId="33827" xr:uid="{00000000-0005-0000-0000-000023840000}"/>
    <cellStyle name="Total 2 3 2 2 4 3" xfId="33828" xr:uid="{00000000-0005-0000-0000-000024840000}"/>
    <cellStyle name="Total 2 3 2 2 4 4" xfId="33829" xr:uid="{00000000-0005-0000-0000-000025840000}"/>
    <cellStyle name="Total 2 3 2 2 5" xfId="33830" xr:uid="{00000000-0005-0000-0000-000026840000}"/>
    <cellStyle name="Total 2 3 2 2 6" xfId="33831" xr:uid="{00000000-0005-0000-0000-000027840000}"/>
    <cellStyle name="Total 2 3 2 3" xfId="33832" xr:uid="{00000000-0005-0000-0000-000028840000}"/>
    <cellStyle name="Total 2 3 2 3 10" xfId="33833" xr:uid="{00000000-0005-0000-0000-000029840000}"/>
    <cellStyle name="Total 2 3 2 3 10 2" xfId="33834" xr:uid="{00000000-0005-0000-0000-00002A840000}"/>
    <cellStyle name="Total 2 3 2 3 10 3" xfId="33835" xr:uid="{00000000-0005-0000-0000-00002B840000}"/>
    <cellStyle name="Total 2 3 2 3 10 4" xfId="33836" xr:uid="{00000000-0005-0000-0000-00002C840000}"/>
    <cellStyle name="Total 2 3 2 3 11" xfId="33837" xr:uid="{00000000-0005-0000-0000-00002D840000}"/>
    <cellStyle name="Total 2 3 2 3 11 2" xfId="33838" xr:uid="{00000000-0005-0000-0000-00002E840000}"/>
    <cellStyle name="Total 2 3 2 3 11 3" xfId="33839" xr:uid="{00000000-0005-0000-0000-00002F840000}"/>
    <cellStyle name="Total 2 3 2 3 11 4" xfId="33840" xr:uid="{00000000-0005-0000-0000-000030840000}"/>
    <cellStyle name="Total 2 3 2 3 12" xfId="33841" xr:uid="{00000000-0005-0000-0000-000031840000}"/>
    <cellStyle name="Total 2 3 2 3 13" xfId="33842" xr:uid="{00000000-0005-0000-0000-000032840000}"/>
    <cellStyle name="Total 2 3 2 3 14" xfId="33843" xr:uid="{00000000-0005-0000-0000-000033840000}"/>
    <cellStyle name="Total 2 3 2 3 2" xfId="33844" xr:uid="{00000000-0005-0000-0000-000034840000}"/>
    <cellStyle name="Total 2 3 2 3 2 2" xfId="33845" xr:uid="{00000000-0005-0000-0000-000035840000}"/>
    <cellStyle name="Total 2 3 2 3 2 2 2" xfId="33846" xr:uid="{00000000-0005-0000-0000-000036840000}"/>
    <cellStyle name="Total 2 3 2 3 2 2 2 2" xfId="33847" xr:uid="{00000000-0005-0000-0000-000037840000}"/>
    <cellStyle name="Total 2 3 2 3 2 2 2 2 2" xfId="33848" xr:uid="{00000000-0005-0000-0000-000038840000}"/>
    <cellStyle name="Total 2 3 2 3 2 2 2 2 3" xfId="33849" xr:uid="{00000000-0005-0000-0000-000039840000}"/>
    <cellStyle name="Total 2 3 2 3 2 2 2 2 4" xfId="33850" xr:uid="{00000000-0005-0000-0000-00003A840000}"/>
    <cellStyle name="Total 2 3 2 3 2 2 2 3" xfId="33851" xr:uid="{00000000-0005-0000-0000-00003B840000}"/>
    <cellStyle name="Total 2 3 2 3 2 2 2 4" xfId="33852" xr:uid="{00000000-0005-0000-0000-00003C840000}"/>
    <cellStyle name="Total 2 3 2 3 2 2 2 5" xfId="33853" xr:uid="{00000000-0005-0000-0000-00003D840000}"/>
    <cellStyle name="Total 2 3 2 3 2 2 2 6" xfId="33854" xr:uid="{00000000-0005-0000-0000-00003E840000}"/>
    <cellStyle name="Total 2 3 2 3 2 2 3" xfId="33855" xr:uid="{00000000-0005-0000-0000-00003F840000}"/>
    <cellStyle name="Total 2 3 2 3 2 2 3 2" xfId="33856" xr:uid="{00000000-0005-0000-0000-000040840000}"/>
    <cellStyle name="Total 2 3 2 3 2 2 3 3" xfId="33857" xr:uid="{00000000-0005-0000-0000-000041840000}"/>
    <cellStyle name="Total 2 3 2 3 2 2 3 4" xfId="33858" xr:uid="{00000000-0005-0000-0000-000042840000}"/>
    <cellStyle name="Total 2 3 2 3 2 2 4" xfId="33859" xr:uid="{00000000-0005-0000-0000-000043840000}"/>
    <cellStyle name="Total 2 3 2 3 2 2 5" xfId="33860" xr:uid="{00000000-0005-0000-0000-000044840000}"/>
    <cellStyle name="Total 2 3 2 3 2 2 6" xfId="33861" xr:uid="{00000000-0005-0000-0000-000045840000}"/>
    <cellStyle name="Total 2 3 2 3 2 2 7" xfId="33862" xr:uid="{00000000-0005-0000-0000-000046840000}"/>
    <cellStyle name="Total 2 3 2 3 2 3" xfId="33863" xr:uid="{00000000-0005-0000-0000-000047840000}"/>
    <cellStyle name="Total 2 3 2 3 2 3 2" xfId="33864" xr:uid="{00000000-0005-0000-0000-000048840000}"/>
    <cellStyle name="Total 2 3 2 3 2 3 2 2" xfId="33865" xr:uid="{00000000-0005-0000-0000-000049840000}"/>
    <cellStyle name="Total 2 3 2 3 2 3 2 3" xfId="33866" xr:uid="{00000000-0005-0000-0000-00004A840000}"/>
    <cellStyle name="Total 2 3 2 3 2 3 2 4" xfId="33867" xr:uid="{00000000-0005-0000-0000-00004B840000}"/>
    <cellStyle name="Total 2 3 2 3 2 3 3" xfId="33868" xr:uid="{00000000-0005-0000-0000-00004C840000}"/>
    <cellStyle name="Total 2 3 2 3 2 3 4" xfId="33869" xr:uid="{00000000-0005-0000-0000-00004D840000}"/>
    <cellStyle name="Total 2 3 2 3 2 3 5" xfId="33870" xr:uid="{00000000-0005-0000-0000-00004E840000}"/>
    <cellStyle name="Total 2 3 2 3 2 3 6" xfId="33871" xr:uid="{00000000-0005-0000-0000-00004F840000}"/>
    <cellStyle name="Total 2 3 2 3 2 4" xfId="33872" xr:uid="{00000000-0005-0000-0000-000050840000}"/>
    <cellStyle name="Total 2 3 2 3 2 4 2" xfId="33873" xr:uid="{00000000-0005-0000-0000-000051840000}"/>
    <cellStyle name="Total 2 3 2 3 2 4 2 2" xfId="33874" xr:uid="{00000000-0005-0000-0000-000052840000}"/>
    <cellStyle name="Total 2 3 2 3 2 4 2 3" xfId="33875" xr:uid="{00000000-0005-0000-0000-000053840000}"/>
    <cellStyle name="Total 2 3 2 3 2 4 2 4" xfId="33876" xr:uid="{00000000-0005-0000-0000-000054840000}"/>
    <cellStyle name="Total 2 3 2 3 2 4 3" xfId="33877" xr:uid="{00000000-0005-0000-0000-000055840000}"/>
    <cellStyle name="Total 2 3 2 3 2 4 4" xfId="33878" xr:uid="{00000000-0005-0000-0000-000056840000}"/>
    <cellStyle name="Total 2 3 2 3 2 4 5" xfId="33879" xr:uid="{00000000-0005-0000-0000-000057840000}"/>
    <cellStyle name="Total 2 3 2 3 2 4 6" xfId="33880" xr:uid="{00000000-0005-0000-0000-000058840000}"/>
    <cellStyle name="Total 2 3 2 3 2 5" xfId="33881" xr:uid="{00000000-0005-0000-0000-000059840000}"/>
    <cellStyle name="Total 2 3 2 3 2 5 2" xfId="33882" xr:uid="{00000000-0005-0000-0000-00005A840000}"/>
    <cellStyle name="Total 2 3 2 3 2 5 3" xfId="33883" xr:uid="{00000000-0005-0000-0000-00005B840000}"/>
    <cellStyle name="Total 2 3 2 3 2 5 4" xfId="33884" xr:uid="{00000000-0005-0000-0000-00005C840000}"/>
    <cellStyle name="Total 2 3 2 3 2 6" xfId="33885" xr:uid="{00000000-0005-0000-0000-00005D840000}"/>
    <cellStyle name="Total 2 3 2 3 2 6 2" xfId="33886" xr:uid="{00000000-0005-0000-0000-00005E840000}"/>
    <cellStyle name="Total 2 3 2 3 2 6 3" xfId="33887" xr:uid="{00000000-0005-0000-0000-00005F840000}"/>
    <cellStyle name="Total 2 3 2 3 2 6 4" xfId="33888" xr:uid="{00000000-0005-0000-0000-000060840000}"/>
    <cellStyle name="Total 2 3 2 3 2 7" xfId="33889" xr:uid="{00000000-0005-0000-0000-000061840000}"/>
    <cellStyle name="Total 2 3 2 3 2 8" xfId="33890" xr:uid="{00000000-0005-0000-0000-000062840000}"/>
    <cellStyle name="Total 2 3 2 3 2 9" xfId="33891" xr:uid="{00000000-0005-0000-0000-000063840000}"/>
    <cellStyle name="Total 2 3 2 3 3" xfId="33892" xr:uid="{00000000-0005-0000-0000-000064840000}"/>
    <cellStyle name="Total 2 3 2 3 3 2" xfId="33893" xr:uid="{00000000-0005-0000-0000-000065840000}"/>
    <cellStyle name="Total 2 3 2 3 3 2 2" xfId="33894" xr:uid="{00000000-0005-0000-0000-000066840000}"/>
    <cellStyle name="Total 2 3 2 3 3 2 2 2" xfId="33895" xr:uid="{00000000-0005-0000-0000-000067840000}"/>
    <cellStyle name="Total 2 3 2 3 3 2 2 3" xfId="33896" xr:uid="{00000000-0005-0000-0000-000068840000}"/>
    <cellStyle name="Total 2 3 2 3 3 2 2 4" xfId="33897" xr:uid="{00000000-0005-0000-0000-000069840000}"/>
    <cellStyle name="Total 2 3 2 3 3 2 3" xfId="33898" xr:uid="{00000000-0005-0000-0000-00006A840000}"/>
    <cellStyle name="Total 2 3 2 3 3 2 4" xfId="33899" xr:uid="{00000000-0005-0000-0000-00006B840000}"/>
    <cellStyle name="Total 2 3 2 3 3 2 5" xfId="33900" xr:uid="{00000000-0005-0000-0000-00006C840000}"/>
    <cellStyle name="Total 2 3 2 3 3 2 6" xfId="33901" xr:uid="{00000000-0005-0000-0000-00006D840000}"/>
    <cellStyle name="Total 2 3 2 3 3 3" xfId="33902" xr:uid="{00000000-0005-0000-0000-00006E840000}"/>
    <cellStyle name="Total 2 3 2 3 3 3 2" xfId="33903" xr:uid="{00000000-0005-0000-0000-00006F840000}"/>
    <cellStyle name="Total 2 3 2 3 3 3 2 2" xfId="33904" xr:uid="{00000000-0005-0000-0000-000070840000}"/>
    <cellStyle name="Total 2 3 2 3 3 3 2 3" xfId="33905" xr:uid="{00000000-0005-0000-0000-000071840000}"/>
    <cellStyle name="Total 2 3 2 3 3 3 2 4" xfId="33906" xr:uid="{00000000-0005-0000-0000-000072840000}"/>
    <cellStyle name="Total 2 3 2 3 3 3 3" xfId="33907" xr:uid="{00000000-0005-0000-0000-000073840000}"/>
    <cellStyle name="Total 2 3 2 3 3 3 4" xfId="33908" xr:uid="{00000000-0005-0000-0000-000074840000}"/>
    <cellStyle name="Total 2 3 2 3 3 3 5" xfId="33909" xr:uid="{00000000-0005-0000-0000-000075840000}"/>
    <cellStyle name="Total 2 3 2 3 3 3 6" xfId="33910" xr:uid="{00000000-0005-0000-0000-000076840000}"/>
    <cellStyle name="Total 2 3 2 3 3 4" xfId="33911" xr:uid="{00000000-0005-0000-0000-000077840000}"/>
    <cellStyle name="Total 2 3 2 3 3 4 2" xfId="33912" xr:uid="{00000000-0005-0000-0000-000078840000}"/>
    <cellStyle name="Total 2 3 2 3 3 4 3" xfId="33913" xr:uid="{00000000-0005-0000-0000-000079840000}"/>
    <cellStyle name="Total 2 3 2 3 3 4 4" xfId="33914" xr:uid="{00000000-0005-0000-0000-00007A840000}"/>
    <cellStyle name="Total 2 3 2 3 3 5" xfId="33915" xr:uid="{00000000-0005-0000-0000-00007B840000}"/>
    <cellStyle name="Total 2 3 2 3 3 5 2" xfId="33916" xr:uid="{00000000-0005-0000-0000-00007C840000}"/>
    <cellStyle name="Total 2 3 2 3 3 5 3" xfId="33917" xr:uid="{00000000-0005-0000-0000-00007D840000}"/>
    <cellStyle name="Total 2 3 2 3 3 5 4" xfId="33918" xr:uid="{00000000-0005-0000-0000-00007E840000}"/>
    <cellStyle name="Total 2 3 2 3 3 6" xfId="33919" xr:uid="{00000000-0005-0000-0000-00007F840000}"/>
    <cellStyle name="Total 2 3 2 3 3 7" xfId="33920" xr:uid="{00000000-0005-0000-0000-000080840000}"/>
    <cellStyle name="Total 2 3 2 3 3 8" xfId="33921" xr:uid="{00000000-0005-0000-0000-000081840000}"/>
    <cellStyle name="Total 2 3 2 3 4" xfId="33922" xr:uid="{00000000-0005-0000-0000-000082840000}"/>
    <cellStyle name="Total 2 3 2 3 4 2" xfId="33923" xr:uid="{00000000-0005-0000-0000-000083840000}"/>
    <cellStyle name="Total 2 3 2 3 4 2 2" xfId="33924" xr:uid="{00000000-0005-0000-0000-000084840000}"/>
    <cellStyle name="Total 2 3 2 3 4 2 2 2" xfId="33925" xr:uid="{00000000-0005-0000-0000-000085840000}"/>
    <cellStyle name="Total 2 3 2 3 4 2 2 3" xfId="33926" xr:uid="{00000000-0005-0000-0000-000086840000}"/>
    <cellStyle name="Total 2 3 2 3 4 2 2 4" xfId="33927" xr:uid="{00000000-0005-0000-0000-000087840000}"/>
    <cellStyle name="Total 2 3 2 3 4 2 3" xfId="33928" xr:uid="{00000000-0005-0000-0000-000088840000}"/>
    <cellStyle name="Total 2 3 2 3 4 2 4" xfId="33929" xr:uid="{00000000-0005-0000-0000-000089840000}"/>
    <cellStyle name="Total 2 3 2 3 4 2 5" xfId="33930" xr:uid="{00000000-0005-0000-0000-00008A840000}"/>
    <cellStyle name="Total 2 3 2 3 4 2 6" xfId="33931" xr:uid="{00000000-0005-0000-0000-00008B840000}"/>
    <cellStyle name="Total 2 3 2 3 4 3" xfId="33932" xr:uid="{00000000-0005-0000-0000-00008C840000}"/>
    <cellStyle name="Total 2 3 2 3 4 3 2" xfId="33933" xr:uid="{00000000-0005-0000-0000-00008D840000}"/>
    <cellStyle name="Total 2 3 2 3 4 3 2 2" xfId="33934" xr:uid="{00000000-0005-0000-0000-00008E840000}"/>
    <cellStyle name="Total 2 3 2 3 4 3 2 3" xfId="33935" xr:uid="{00000000-0005-0000-0000-00008F840000}"/>
    <cellStyle name="Total 2 3 2 3 4 3 2 4" xfId="33936" xr:uid="{00000000-0005-0000-0000-000090840000}"/>
    <cellStyle name="Total 2 3 2 3 4 3 3" xfId="33937" xr:uid="{00000000-0005-0000-0000-000091840000}"/>
    <cellStyle name="Total 2 3 2 3 4 3 4" xfId="33938" xr:uid="{00000000-0005-0000-0000-000092840000}"/>
    <cellStyle name="Total 2 3 2 3 4 3 5" xfId="33939" xr:uid="{00000000-0005-0000-0000-000093840000}"/>
    <cellStyle name="Total 2 3 2 3 4 3 6" xfId="33940" xr:uid="{00000000-0005-0000-0000-000094840000}"/>
    <cellStyle name="Total 2 3 2 3 4 4" xfId="33941" xr:uid="{00000000-0005-0000-0000-000095840000}"/>
    <cellStyle name="Total 2 3 2 3 4 4 2" xfId="33942" xr:uid="{00000000-0005-0000-0000-000096840000}"/>
    <cellStyle name="Total 2 3 2 3 4 4 3" xfId="33943" xr:uid="{00000000-0005-0000-0000-000097840000}"/>
    <cellStyle name="Total 2 3 2 3 4 4 4" xfId="33944" xr:uid="{00000000-0005-0000-0000-000098840000}"/>
    <cellStyle name="Total 2 3 2 3 4 5" xfId="33945" xr:uid="{00000000-0005-0000-0000-000099840000}"/>
    <cellStyle name="Total 2 3 2 3 4 5 2" xfId="33946" xr:uid="{00000000-0005-0000-0000-00009A840000}"/>
    <cellStyle name="Total 2 3 2 3 4 5 3" xfId="33947" xr:uid="{00000000-0005-0000-0000-00009B840000}"/>
    <cellStyle name="Total 2 3 2 3 4 5 4" xfId="33948" xr:uid="{00000000-0005-0000-0000-00009C840000}"/>
    <cellStyle name="Total 2 3 2 3 4 6" xfId="33949" xr:uid="{00000000-0005-0000-0000-00009D840000}"/>
    <cellStyle name="Total 2 3 2 3 4 7" xfId="33950" xr:uid="{00000000-0005-0000-0000-00009E840000}"/>
    <cellStyle name="Total 2 3 2 3 4 8" xfId="33951" xr:uid="{00000000-0005-0000-0000-00009F840000}"/>
    <cellStyle name="Total 2 3 2 3 5" xfId="33952" xr:uid="{00000000-0005-0000-0000-0000A0840000}"/>
    <cellStyle name="Total 2 3 2 3 5 10" xfId="33953" xr:uid="{00000000-0005-0000-0000-0000A1840000}"/>
    <cellStyle name="Total 2 3 2 3 5 2" xfId="33954" xr:uid="{00000000-0005-0000-0000-0000A2840000}"/>
    <cellStyle name="Total 2 3 2 3 5 2 2" xfId="33955" xr:uid="{00000000-0005-0000-0000-0000A3840000}"/>
    <cellStyle name="Total 2 3 2 3 5 2 2 2" xfId="33956" xr:uid="{00000000-0005-0000-0000-0000A4840000}"/>
    <cellStyle name="Total 2 3 2 3 5 2 2 3" xfId="33957" xr:uid="{00000000-0005-0000-0000-0000A5840000}"/>
    <cellStyle name="Total 2 3 2 3 5 2 2 4" xfId="33958" xr:uid="{00000000-0005-0000-0000-0000A6840000}"/>
    <cellStyle name="Total 2 3 2 3 5 2 3" xfId="33959" xr:uid="{00000000-0005-0000-0000-0000A7840000}"/>
    <cellStyle name="Total 2 3 2 3 5 2 4" xfId="33960" xr:uid="{00000000-0005-0000-0000-0000A8840000}"/>
    <cellStyle name="Total 2 3 2 3 5 2 5" xfId="33961" xr:uid="{00000000-0005-0000-0000-0000A9840000}"/>
    <cellStyle name="Total 2 3 2 3 5 2 6" xfId="33962" xr:uid="{00000000-0005-0000-0000-0000AA840000}"/>
    <cellStyle name="Total 2 3 2 3 5 3" xfId="33963" xr:uid="{00000000-0005-0000-0000-0000AB840000}"/>
    <cellStyle name="Total 2 3 2 3 5 3 2" xfId="33964" xr:uid="{00000000-0005-0000-0000-0000AC840000}"/>
    <cellStyle name="Total 2 3 2 3 5 3 2 2" xfId="33965" xr:uid="{00000000-0005-0000-0000-0000AD840000}"/>
    <cellStyle name="Total 2 3 2 3 5 3 2 3" xfId="33966" xr:uid="{00000000-0005-0000-0000-0000AE840000}"/>
    <cellStyle name="Total 2 3 2 3 5 3 2 4" xfId="33967" xr:uid="{00000000-0005-0000-0000-0000AF840000}"/>
    <cellStyle name="Total 2 3 2 3 5 3 3" xfId="33968" xr:uid="{00000000-0005-0000-0000-0000B0840000}"/>
    <cellStyle name="Total 2 3 2 3 5 3 4" xfId="33969" xr:uid="{00000000-0005-0000-0000-0000B1840000}"/>
    <cellStyle name="Total 2 3 2 3 5 3 5" xfId="33970" xr:uid="{00000000-0005-0000-0000-0000B2840000}"/>
    <cellStyle name="Total 2 3 2 3 5 3 6" xfId="33971" xr:uid="{00000000-0005-0000-0000-0000B3840000}"/>
    <cellStyle name="Total 2 3 2 3 5 4" xfId="33972" xr:uid="{00000000-0005-0000-0000-0000B4840000}"/>
    <cellStyle name="Total 2 3 2 3 5 4 2" xfId="33973" xr:uid="{00000000-0005-0000-0000-0000B5840000}"/>
    <cellStyle name="Total 2 3 2 3 5 4 2 2" xfId="33974" xr:uid="{00000000-0005-0000-0000-0000B6840000}"/>
    <cellStyle name="Total 2 3 2 3 5 4 2 3" xfId="33975" xr:uid="{00000000-0005-0000-0000-0000B7840000}"/>
    <cellStyle name="Total 2 3 2 3 5 4 2 4" xfId="33976" xr:uid="{00000000-0005-0000-0000-0000B8840000}"/>
    <cellStyle name="Total 2 3 2 3 5 4 3" xfId="33977" xr:uid="{00000000-0005-0000-0000-0000B9840000}"/>
    <cellStyle name="Total 2 3 2 3 5 4 4" xfId="33978" xr:uid="{00000000-0005-0000-0000-0000BA840000}"/>
    <cellStyle name="Total 2 3 2 3 5 4 5" xfId="33979" xr:uid="{00000000-0005-0000-0000-0000BB840000}"/>
    <cellStyle name="Total 2 3 2 3 5 4 6" xfId="33980" xr:uid="{00000000-0005-0000-0000-0000BC840000}"/>
    <cellStyle name="Total 2 3 2 3 5 5" xfId="33981" xr:uid="{00000000-0005-0000-0000-0000BD840000}"/>
    <cellStyle name="Total 2 3 2 3 5 5 2" xfId="33982" xr:uid="{00000000-0005-0000-0000-0000BE840000}"/>
    <cellStyle name="Total 2 3 2 3 5 5 3" xfId="33983" xr:uid="{00000000-0005-0000-0000-0000BF840000}"/>
    <cellStyle name="Total 2 3 2 3 5 5 4" xfId="33984" xr:uid="{00000000-0005-0000-0000-0000C0840000}"/>
    <cellStyle name="Total 2 3 2 3 5 6" xfId="33985" xr:uid="{00000000-0005-0000-0000-0000C1840000}"/>
    <cellStyle name="Total 2 3 2 3 5 6 2" xfId="33986" xr:uid="{00000000-0005-0000-0000-0000C2840000}"/>
    <cellStyle name="Total 2 3 2 3 5 6 3" xfId="33987" xr:uid="{00000000-0005-0000-0000-0000C3840000}"/>
    <cellStyle name="Total 2 3 2 3 5 6 4" xfId="33988" xr:uid="{00000000-0005-0000-0000-0000C4840000}"/>
    <cellStyle name="Total 2 3 2 3 5 7" xfId="33989" xr:uid="{00000000-0005-0000-0000-0000C5840000}"/>
    <cellStyle name="Total 2 3 2 3 5 8" xfId="33990" xr:uid="{00000000-0005-0000-0000-0000C6840000}"/>
    <cellStyle name="Total 2 3 2 3 5 9" xfId="33991" xr:uid="{00000000-0005-0000-0000-0000C7840000}"/>
    <cellStyle name="Total 2 3 2 3 6" xfId="33992" xr:uid="{00000000-0005-0000-0000-0000C8840000}"/>
    <cellStyle name="Total 2 3 2 3 6 2" xfId="33993" xr:uid="{00000000-0005-0000-0000-0000C9840000}"/>
    <cellStyle name="Total 2 3 2 3 6 2 2" xfId="33994" xr:uid="{00000000-0005-0000-0000-0000CA840000}"/>
    <cellStyle name="Total 2 3 2 3 6 2 2 2" xfId="33995" xr:uid="{00000000-0005-0000-0000-0000CB840000}"/>
    <cellStyle name="Total 2 3 2 3 6 2 2 3" xfId="33996" xr:uid="{00000000-0005-0000-0000-0000CC840000}"/>
    <cellStyle name="Total 2 3 2 3 6 2 2 4" xfId="33997" xr:uid="{00000000-0005-0000-0000-0000CD840000}"/>
    <cellStyle name="Total 2 3 2 3 6 2 3" xfId="33998" xr:uid="{00000000-0005-0000-0000-0000CE840000}"/>
    <cellStyle name="Total 2 3 2 3 6 2 4" xfId="33999" xr:uid="{00000000-0005-0000-0000-0000CF840000}"/>
    <cellStyle name="Total 2 3 2 3 6 2 5" xfId="34000" xr:uid="{00000000-0005-0000-0000-0000D0840000}"/>
    <cellStyle name="Total 2 3 2 3 6 2 6" xfId="34001" xr:uid="{00000000-0005-0000-0000-0000D1840000}"/>
    <cellStyle name="Total 2 3 2 3 6 3" xfId="34002" xr:uid="{00000000-0005-0000-0000-0000D2840000}"/>
    <cellStyle name="Total 2 3 2 3 6 3 2" xfId="34003" xr:uid="{00000000-0005-0000-0000-0000D3840000}"/>
    <cellStyle name="Total 2 3 2 3 6 3 2 2" xfId="34004" xr:uid="{00000000-0005-0000-0000-0000D4840000}"/>
    <cellStyle name="Total 2 3 2 3 6 3 2 3" xfId="34005" xr:uid="{00000000-0005-0000-0000-0000D5840000}"/>
    <cellStyle name="Total 2 3 2 3 6 3 2 4" xfId="34006" xr:uid="{00000000-0005-0000-0000-0000D6840000}"/>
    <cellStyle name="Total 2 3 2 3 6 3 3" xfId="34007" xr:uid="{00000000-0005-0000-0000-0000D7840000}"/>
    <cellStyle name="Total 2 3 2 3 6 3 4" xfId="34008" xr:uid="{00000000-0005-0000-0000-0000D8840000}"/>
    <cellStyle name="Total 2 3 2 3 6 3 5" xfId="34009" xr:uid="{00000000-0005-0000-0000-0000D9840000}"/>
    <cellStyle name="Total 2 3 2 3 6 3 6" xfId="34010" xr:uid="{00000000-0005-0000-0000-0000DA840000}"/>
    <cellStyle name="Total 2 3 2 3 6 4" xfId="34011" xr:uid="{00000000-0005-0000-0000-0000DB840000}"/>
    <cellStyle name="Total 2 3 2 3 6 4 2" xfId="34012" xr:uid="{00000000-0005-0000-0000-0000DC840000}"/>
    <cellStyle name="Total 2 3 2 3 6 4 3" xfId="34013" xr:uid="{00000000-0005-0000-0000-0000DD840000}"/>
    <cellStyle name="Total 2 3 2 3 6 4 4" xfId="34014" xr:uid="{00000000-0005-0000-0000-0000DE840000}"/>
    <cellStyle name="Total 2 3 2 3 6 5" xfId="34015" xr:uid="{00000000-0005-0000-0000-0000DF840000}"/>
    <cellStyle name="Total 2 3 2 3 6 5 2" xfId="34016" xr:uid="{00000000-0005-0000-0000-0000E0840000}"/>
    <cellStyle name="Total 2 3 2 3 6 5 3" xfId="34017" xr:uid="{00000000-0005-0000-0000-0000E1840000}"/>
    <cellStyle name="Total 2 3 2 3 6 5 4" xfId="34018" xr:uid="{00000000-0005-0000-0000-0000E2840000}"/>
    <cellStyle name="Total 2 3 2 3 6 6" xfId="34019" xr:uid="{00000000-0005-0000-0000-0000E3840000}"/>
    <cellStyle name="Total 2 3 2 3 6 7" xfId="34020" xr:uid="{00000000-0005-0000-0000-0000E4840000}"/>
    <cellStyle name="Total 2 3 2 3 6 8" xfId="34021" xr:uid="{00000000-0005-0000-0000-0000E5840000}"/>
    <cellStyle name="Total 2 3 2 3 7" xfId="34022" xr:uid="{00000000-0005-0000-0000-0000E6840000}"/>
    <cellStyle name="Total 2 3 2 3 7 2" xfId="34023" xr:uid="{00000000-0005-0000-0000-0000E7840000}"/>
    <cellStyle name="Total 2 3 2 3 7 2 2" xfId="34024" xr:uid="{00000000-0005-0000-0000-0000E8840000}"/>
    <cellStyle name="Total 2 3 2 3 7 2 2 2" xfId="34025" xr:uid="{00000000-0005-0000-0000-0000E9840000}"/>
    <cellStyle name="Total 2 3 2 3 7 2 2 3" xfId="34026" xr:uid="{00000000-0005-0000-0000-0000EA840000}"/>
    <cellStyle name="Total 2 3 2 3 7 2 2 4" xfId="34027" xr:uid="{00000000-0005-0000-0000-0000EB840000}"/>
    <cellStyle name="Total 2 3 2 3 7 2 3" xfId="34028" xr:uid="{00000000-0005-0000-0000-0000EC840000}"/>
    <cellStyle name="Total 2 3 2 3 7 2 4" xfId="34029" xr:uid="{00000000-0005-0000-0000-0000ED840000}"/>
    <cellStyle name="Total 2 3 2 3 7 2 5" xfId="34030" xr:uid="{00000000-0005-0000-0000-0000EE840000}"/>
    <cellStyle name="Total 2 3 2 3 7 2 6" xfId="34031" xr:uid="{00000000-0005-0000-0000-0000EF840000}"/>
    <cellStyle name="Total 2 3 2 3 7 3" xfId="34032" xr:uid="{00000000-0005-0000-0000-0000F0840000}"/>
    <cellStyle name="Total 2 3 2 3 7 3 2" xfId="34033" xr:uid="{00000000-0005-0000-0000-0000F1840000}"/>
    <cellStyle name="Total 2 3 2 3 7 3 3" xfId="34034" xr:uid="{00000000-0005-0000-0000-0000F2840000}"/>
    <cellStyle name="Total 2 3 2 3 7 3 4" xfId="34035" xr:uid="{00000000-0005-0000-0000-0000F3840000}"/>
    <cellStyle name="Total 2 3 2 3 7 4" xfId="34036" xr:uid="{00000000-0005-0000-0000-0000F4840000}"/>
    <cellStyle name="Total 2 3 2 3 7 5" xfId="34037" xr:uid="{00000000-0005-0000-0000-0000F5840000}"/>
    <cellStyle name="Total 2 3 2 3 7 6" xfId="34038" xr:uid="{00000000-0005-0000-0000-0000F6840000}"/>
    <cellStyle name="Total 2 3 2 3 7 7" xfId="34039" xr:uid="{00000000-0005-0000-0000-0000F7840000}"/>
    <cellStyle name="Total 2 3 2 3 8" xfId="34040" xr:uid="{00000000-0005-0000-0000-0000F8840000}"/>
    <cellStyle name="Total 2 3 2 3 8 2" xfId="34041" xr:uid="{00000000-0005-0000-0000-0000F9840000}"/>
    <cellStyle name="Total 2 3 2 3 8 2 2" xfId="34042" xr:uid="{00000000-0005-0000-0000-0000FA840000}"/>
    <cellStyle name="Total 2 3 2 3 8 2 3" xfId="34043" xr:uid="{00000000-0005-0000-0000-0000FB840000}"/>
    <cellStyle name="Total 2 3 2 3 8 2 4" xfId="34044" xr:uid="{00000000-0005-0000-0000-0000FC840000}"/>
    <cellStyle name="Total 2 3 2 3 8 3" xfId="34045" xr:uid="{00000000-0005-0000-0000-0000FD840000}"/>
    <cellStyle name="Total 2 3 2 3 8 4" xfId="34046" xr:uid="{00000000-0005-0000-0000-0000FE840000}"/>
    <cellStyle name="Total 2 3 2 3 8 5" xfId="34047" xr:uid="{00000000-0005-0000-0000-0000FF840000}"/>
    <cellStyle name="Total 2 3 2 3 8 6" xfId="34048" xr:uid="{00000000-0005-0000-0000-000000850000}"/>
    <cellStyle name="Total 2 3 2 3 9" xfId="34049" xr:uid="{00000000-0005-0000-0000-000001850000}"/>
    <cellStyle name="Total 2 3 2 3 9 2" xfId="34050" xr:uid="{00000000-0005-0000-0000-000002850000}"/>
    <cellStyle name="Total 2 3 2 3 9 2 2" xfId="34051" xr:uid="{00000000-0005-0000-0000-000003850000}"/>
    <cellStyle name="Total 2 3 2 3 9 2 3" xfId="34052" xr:uid="{00000000-0005-0000-0000-000004850000}"/>
    <cellStyle name="Total 2 3 2 3 9 2 4" xfId="34053" xr:uid="{00000000-0005-0000-0000-000005850000}"/>
    <cellStyle name="Total 2 3 2 3 9 3" xfId="34054" xr:uid="{00000000-0005-0000-0000-000006850000}"/>
    <cellStyle name="Total 2 3 2 3 9 4" xfId="34055" xr:uid="{00000000-0005-0000-0000-000007850000}"/>
    <cellStyle name="Total 2 3 2 3 9 5" xfId="34056" xr:uid="{00000000-0005-0000-0000-000008850000}"/>
    <cellStyle name="Total 2 3 2 3 9 6" xfId="34057" xr:uid="{00000000-0005-0000-0000-000009850000}"/>
    <cellStyle name="Total 2 3 2 4" xfId="34058" xr:uid="{00000000-0005-0000-0000-00000A850000}"/>
    <cellStyle name="Total 2 3 2 4 2" xfId="34059" xr:uid="{00000000-0005-0000-0000-00000B850000}"/>
    <cellStyle name="Total 2 3 2 4 2 2" xfId="34060" xr:uid="{00000000-0005-0000-0000-00000C850000}"/>
    <cellStyle name="Total 2 3 2 4 2 3" xfId="34061" xr:uid="{00000000-0005-0000-0000-00000D850000}"/>
    <cellStyle name="Total 2 3 2 4 2 4" xfId="34062" xr:uid="{00000000-0005-0000-0000-00000E850000}"/>
    <cellStyle name="Total 2 3 2 4 3" xfId="34063" xr:uid="{00000000-0005-0000-0000-00000F850000}"/>
    <cellStyle name="Total 2 3 2 4 4" xfId="34064" xr:uid="{00000000-0005-0000-0000-000010850000}"/>
    <cellStyle name="Total 2 3 2 4 5" xfId="34065" xr:uid="{00000000-0005-0000-0000-000011850000}"/>
    <cellStyle name="Total 2 3 2 4 6" xfId="34066" xr:uid="{00000000-0005-0000-0000-000012850000}"/>
    <cellStyle name="Total 2 3 2 5" xfId="34067" xr:uid="{00000000-0005-0000-0000-000013850000}"/>
    <cellStyle name="Total 2 3 2 5 2" xfId="34068" xr:uid="{00000000-0005-0000-0000-000014850000}"/>
    <cellStyle name="Total 2 3 2 5 3" xfId="34069" xr:uid="{00000000-0005-0000-0000-000015850000}"/>
    <cellStyle name="Total 2 3 2 5 4" xfId="34070" xr:uid="{00000000-0005-0000-0000-000016850000}"/>
    <cellStyle name="Total 2 3 2 6" xfId="34071" xr:uid="{00000000-0005-0000-0000-000017850000}"/>
    <cellStyle name="Total 2 3 2 7" xfId="34072" xr:uid="{00000000-0005-0000-0000-000018850000}"/>
    <cellStyle name="Total 2 3 3" xfId="34073" xr:uid="{00000000-0005-0000-0000-000019850000}"/>
    <cellStyle name="Total 2 3 4" xfId="34074" xr:uid="{00000000-0005-0000-0000-00001A850000}"/>
    <cellStyle name="Total 2 3 4 2" xfId="34075" xr:uid="{00000000-0005-0000-0000-00001B850000}"/>
    <cellStyle name="Total 2 3 4 2 10" xfId="34076" xr:uid="{00000000-0005-0000-0000-00001C850000}"/>
    <cellStyle name="Total 2 3 4 2 10 2" xfId="34077" xr:uid="{00000000-0005-0000-0000-00001D850000}"/>
    <cellStyle name="Total 2 3 4 2 10 3" xfId="34078" xr:uid="{00000000-0005-0000-0000-00001E850000}"/>
    <cellStyle name="Total 2 3 4 2 10 4" xfId="34079" xr:uid="{00000000-0005-0000-0000-00001F850000}"/>
    <cellStyle name="Total 2 3 4 2 11" xfId="34080" xr:uid="{00000000-0005-0000-0000-000020850000}"/>
    <cellStyle name="Total 2 3 4 2 11 2" xfId="34081" xr:uid="{00000000-0005-0000-0000-000021850000}"/>
    <cellStyle name="Total 2 3 4 2 11 3" xfId="34082" xr:uid="{00000000-0005-0000-0000-000022850000}"/>
    <cellStyle name="Total 2 3 4 2 11 4" xfId="34083" xr:uid="{00000000-0005-0000-0000-000023850000}"/>
    <cellStyle name="Total 2 3 4 2 12" xfId="34084" xr:uid="{00000000-0005-0000-0000-000024850000}"/>
    <cellStyle name="Total 2 3 4 2 13" xfId="34085" xr:uid="{00000000-0005-0000-0000-000025850000}"/>
    <cellStyle name="Total 2 3 4 2 14" xfId="34086" xr:uid="{00000000-0005-0000-0000-000026850000}"/>
    <cellStyle name="Total 2 3 4 2 2" xfId="34087" xr:uid="{00000000-0005-0000-0000-000027850000}"/>
    <cellStyle name="Total 2 3 4 2 2 2" xfId="34088" xr:uid="{00000000-0005-0000-0000-000028850000}"/>
    <cellStyle name="Total 2 3 4 2 2 2 2" xfId="34089" xr:uid="{00000000-0005-0000-0000-000029850000}"/>
    <cellStyle name="Total 2 3 4 2 2 2 2 2" xfId="34090" xr:uid="{00000000-0005-0000-0000-00002A850000}"/>
    <cellStyle name="Total 2 3 4 2 2 2 2 2 2" xfId="34091" xr:uid="{00000000-0005-0000-0000-00002B850000}"/>
    <cellStyle name="Total 2 3 4 2 2 2 2 2 3" xfId="34092" xr:uid="{00000000-0005-0000-0000-00002C850000}"/>
    <cellStyle name="Total 2 3 4 2 2 2 2 2 4" xfId="34093" xr:uid="{00000000-0005-0000-0000-00002D850000}"/>
    <cellStyle name="Total 2 3 4 2 2 2 2 3" xfId="34094" xr:uid="{00000000-0005-0000-0000-00002E850000}"/>
    <cellStyle name="Total 2 3 4 2 2 2 2 4" xfId="34095" xr:uid="{00000000-0005-0000-0000-00002F850000}"/>
    <cellStyle name="Total 2 3 4 2 2 2 2 5" xfId="34096" xr:uid="{00000000-0005-0000-0000-000030850000}"/>
    <cellStyle name="Total 2 3 4 2 2 2 2 6" xfId="34097" xr:uid="{00000000-0005-0000-0000-000031850000}"/>
    <cellStyle name="Total 2 3 4 2 2 2 3" xfId="34098" xr:uid="{00000000-0005-0000-0000-000032850000}"/>
    <cellStyle name="Total 2 3 4 2 2 2 3 2" xfId="34099" xr:uid="{00000000-0005-0000-0000-000033850000}"/>
    <cellStyle name="Total 2 3 4 2 2 2 3 3" xfId="34100" xr:uid="{00000000-0005-0000-0000-000034850000}"/>
    <cellStyle name="Total 2 3 4 2 2 2 3 4" xfId="34101" xr:uid="{00000000-0005-0000-0000-000035850000}"/>
    <cellStyle name="Total 2 3 4 2 2 2 4" xfId="34102" xr:uid="{00000000-0005-0000-0000-000036850000}"/>
    <cellStyle name="Total 2 3 4 2 2 2 5" xfId="34103" xr:uid="{00000000-0005-0000-0000-000037850000}"/>
    <cellStyle name="Total 2 3 4 2 2 2 6" xfId="34104" xr:uid="{00000000-0005-0000-0000-000038850000}"/>
    <cellStyle name="Total 2 3 4 2 2 2 7" xfId="34105" xr:uid="{00000000-0005-0000-0000-000039850000}"/>
    <cellStyle name="Total 2 3 4 2 2 3" xfId="34106" xr:uid="{00000000-0005-0000-0000-00003A850000}"/>
    <cellStyle name="Total 2 3 4 2 2 3 2" xfId="34107" xr:uid="{00000000-0005-0000-0000-00003B850000}"/>
    <cellStyle name="Total 2 3 4 2 2 3 2 2" xfId="34108" xr:uid="{00000000-0005-0000-0000-00003C850000}"/>
    <cellStyle name="Total 2 3 4 2 2 3 2 3" xfId="34109" xr:uid="{00000000-0005-0000-0000-00003D850000}"/>
    <cellStyle name="Total 2 3 4 2 2 3 2 4" xfId="34110" xr:uid="{00000000-0005-0000-0000-00003E850000}"/>
    <cellStyle name="Total 2 3 4 2 2 3 3" xfId="34111" xr:uid="{00000000-0005-0000-0000-00003F850000}"/>
    <cellStyle name="Total 2 3 4 2 2 3 4" xfId="34112" xr:uid="{00000000-0005-0000-0000-000040850000}"/>
    <cellStyle name="Total 2 3 4 2 2 3 5" xfId="34113" xr:uid="{00000000-0005-0000-0000-000041850000}"/>
    <cellStyle name="Total 2 3 4 2 2 3 6" xfId="34114" xr:uid="{00000000-0005-0000-0000-000042850000}"/>
    <cellStyle name="Total 2 3 4 2 2 4" xfId="34115" xr:uid="{00000000-0005-0000-0000-000043850000}"/>
    <cellStyle name="Total 2 3 4 2 2 4 2" xfId="34116" xr:uid="{00000000-0005-0000-0000-000044850000}"/>
    <cellStyle name="Total 2 3 4 2 2 4 2 2" xfId="34117" xr:uid="{00000000-0005-0000-0000-000045850000}"/>
    <cellStyle name="Total 2 3 4 2 2 4 2 3" xfId="34118" xr:uid="{00000000-0005-0000-0000-000046850000}"/>
    <cellStyle name="Total 2 3 4 2 2 4 2 4" xfId="34119" xr:uid="{00000000-0005-0000-0000-000047850000}"/>
    <cellStyle name="Total 2 3 4 2 2 4 3" xfId="34120" xr:uid="{00000000-0005-0000-0000-000048850000}"/>
    <cellStyle name="Total 2 3 4 2 2 4 4" xfId="34121" xr:uid="{00000000-0005-0000-0000-000049850000}"/>
    <cellStyle name="Total 2 3 4 2 2 4 5" xfId="34122" xr:uid="{00000000-0005-0000-0000-00004A850000}"/>
    <cellStyle name="Total 2 3 4 2 2 4 6" xfId="34123" xr:uid="{00000000-0005-0000-0000-00004B850000}"/>
    <cellStyle name="Total 2 3 4 2 2 5" xfId="34124" xr:uid="{00000000-0005-0000-0000-00004C850000}"/>
    <cellStyle name="Total 2 3 4 2 2 5 2" xfId="34125" xr:uid="{00000000-0005-0000-0000-00004D850000}"/>
    <cellStyle name="Total 2 3 4 2 2 5 3" xfId="34126" xr:uid="{00000000-0005-0000-0000-00004E850000}"/>
    <cellStyle name="Total 2 3 4 2 2 5 4" xfId="34127" xr:uid="{00000000-0005-0000-0000-00004F850000}"/>
    <cellStyle name="Total 2 3 4 2 2 6" xfId="34128" xr:uid="{00000000-0005-0000-0000-000050850000}"/>
    <cellStyle name="Total 2 3 4 2 2 6 2" xfId="34129" xr:uid="{00000000-0005-0000-0000-000051850000}"/>
    <cellStyle name="Total 2 3 4 2 2 6 3" xfId="34130" xr:uid="{00000000-0005-0000-0000-000052850000}"/>
    <cellStyle name="Total 2 3 4 2 2 6 4" xfId="34131" xr:uid="{00000000-0005-0000-0000-000053850000}"/>
    <cellStyle name="Total 2 3 4 2 2 7" xfId="34132" xr:uid="{00000000-0005-0000-0000-000054850000}"/>
    <cellStyle name="Total 2 3 4 2 2 8" xfId="34133" xr:uid="{00000000-0005-0000-0000-000055850000}"/>
    <cellStyle name="Total 2 3 4 2 2 9" xfId="34134" xr:uid="{00000000-0005-0000-0000-000056850000}"/>
    <cellStyle name="Total 2 3 4 2 3" xfId="34135" xr:uid="{00000000-0005-0000-0000-000057850000}"/>
    <cellStyle name="Total 2 3 4 2 3 2" xfId="34136" xr:uid="{00000000-0005-0000-0000-000058850000}"/>
    <cellStyle name="Total 2 3 4 2 3 2 2" xfId="34137" xr:uid="{00000000-0005-0000-0000-000059850000}"/>
    <cellStyle name="Total 2 3 4 2 3 2 2 2" xfId="34138" xr:uid="{00000000-0005-0000-0000-00005A850000}"/>
    <cellStyle name="Total 2 3 4 2 3 2 2 3" xfId="34139" xr:uid="{00000000-0005-0000-0000-00005B850000}"/>
    <cellStyle name="Total 2 3 4 2 3 2 2 4" xfId="34140" xr:uid="{00000000-0005-0000-0000-00005C850000}"/>
    <cellStyle name="Total 2 3 4 2 3 2 3" xfId="34141" xr:uid="{00000000-0005-0000-0000-00005D850000}"/>
    <cellStyle name="Total 2 3 4 2 3 2 4" xfId="34142" xr:uid="{00000000-0005-0000-0000-00005E850000}"/>
    <cellStyle name="Total 2 3 4 2 3 2 5" xfId="34143" xr:uid="{00000000-0005-0000-0000-00005F850000}"/>
    <cellStyle name="Total 2 3 4 2 3 2 6" xfId="34144" xr:uid="{00000000-0005-0000-0000-000060850000}"/>
    <cellStyle name="Total 2 3 4 2 3 3" xfId="34145" xr:uid="{00000000-0005-0000-0000-000061850000}"/>
    <cellStyle name="Total 2 3 4 2 3 3 2" xfId="34146" xr:uid="{00000000-0005-0000-0000-000062850000}"/>
    <cellStyle name="Total 2 3 4 2 3 3 2 2" xfId="34147" xr:uid="{00000000-0005-0000-0000-000063850000}"/>
    <cellStyle name="Total 2 3 4 2 3 3 2 3" xfId="34148" xr:uid="{00000000-0005-0000-0000-000064850000}"/>
    <cellStyle name="Total 2 3 4 2 3 3 2 4" xfId="34149" xr:uid="{00000000-0005-0000-0000-000065850000}"/>
    <cellStyle name="Total 2 3 4 2 3 3 3" xfId="34150" xr:uid="{00000000-0005-0000-0000-000066850000}"/>
    <cellStyle name="Total 2 3 4 2 3 3 4" xfId="34151" xr:uid="{00000000-0005-0000-0000-000067850000}"/>
    <cellStyle name="Total 2 3 4 2 3 3 5" xfId="34152" xr:uid="{00000000-0005-0000-0000-000068850000}"/>
    <cellStyle name="Total 2 3 4 2 3 3 6" xfId="34153" xr:uid="{00000000-0005-0000-0000-000069850000}"/>
    <cellStyle name="Total 2 3 4 2 3 4" xfId="34154" xr:uid="{00000000-0005-0000-0000-00006A850000}"/>
    <cellStyle name="Total 2 3 4 2 3 4 2" xfId="34155" xr:uid="{00000000-0005-0000-0000-00006B850000}"/>
    <cellStyle name="Total 2 3 4 2 3 4 3" xfId="34156" xr:uid="{00000000-0005-0000-0000-00006C850000}"/>
    <cellStyle name="Total 2 3 4 2 3 4 4" xfId="34157" xr:uid="{00000000-0005-0000-0000-00006D850000}"/>
    <cellStyle name="Total 2 3 4 2 3 5" xfId="34158" xr:uid="{00000000-0005-0000-0000-00006E850000}"/>
    <cellStyle name="Total 2 3 4 2 3 5 2" xfId="34159" xr:uid="{00000000-0005-0000-0000-00006F850000}"/>
    <cellStyle name="Total 2 3 4 2 3 5 3" xfId="34160" xr:uid="{00000000-0005-0000-0000-000070850000}"/>
    <cellStyle name="Total 2 3 4 2 3 5 4" xfId="34161" xr:uid="{00000000-0005-0000-0000-000071850000}"/>
    <cellStyle name="Total 2 3 4 2 3 6" xfId="34162" xr:uid="{00000000-0005-0000-0000-000072850000}"/>
    <cellStyle name="Total 2 3 4 2 3 7" xfId="34163" xr:uid="{00000000-0005-0000-0000-000073850000}"/>
    <cellStyle name="Total 2 3 4 2 3 8" xfId="34164" xr:uid="{00000000-0005-0000-0000-000074850000}"/>
    <cellStyle name="Total 2 3 4 2 4" xfId="34165" xr:uid="{00000000-0005-0000-0000-000075850000}"/>
    <cellStyle name="Total 2 3 4 2 4 2" xfId="34166" xr:uid="{00000000-0005-0000-0000-000076850000}"/>
    <cellStyle name="Total 2 3 4 2 4 2 2" xfId="34167" xr:uid="{00000000-0005-0000-0000-000077850000}"/>
    <cellStyle name="Total 2 3 4 2 4 2 2 2" xfId="34168" xr:uid="{00000000-0005-0000-0000-000078850000}"/>
    <cellStyle name="Total 2 3 4 2 4 2 2 3" xfId="34169" xr:uid="{00000000-0005-0000-0000-000079850000}"/>
    <cellStyle name="Total 2 3 4 2 4 2 2 4" xfId="34170" xr:uid="{00000000-0005-0000-0000-00007A850000}"/>
    <cellStyle name="Total 2 3 4 2 4 2 3" xfId="34171" xr:uid="{00000000-0005-0000-0000-00007B850000}"/>
    <cellStyle name="Total 2 3 4 2 4 2 4" xfId="34172" xr:uid="{00000000-0005-0000-0000-00007C850000}"/>
    <cellStyle name="Total 2 3 4 2 4 2 5" xfId="34173" xr:uid="{00000000-0005-0000-0000-00007D850000}"/>
    <cellStyle name="Total 2 3 4 2 4 2 6" xfId="34174" xr:uid="{00000000-0005-0000-0000-00007E850000}"/>
    <cellStyle name="Total 2 3 4 2 4 3" xfId="34175" xr:uid="{00000000-0005-0000-0000-00007F850000}"/>
    <cellStyle name="Total 2 3 4 2 4 3 2" xfId="34176" xr:uid="{00000000-0005-0000-0000-000080850000}"/>
    <cellStyle name="Total 2 3 4 2 4 3 2 2" xfId="34177" xr:uid="{00000000-0005-0000-0000-000081850000}"/>
    <cellStyle name="Total 2 3 4 2 4 3 2 3" xfId="34178" xr:uid="{00000000-0005-0000-0000-000082850000}"/>
    <cellStyle name="Total 2 3 4 2 4 3 2 4" xfId="34179" xr:uid="{00000000-0005-0000-0000-000083850000}"/>
    <cellStyle name="Total 2 3 4 2 4 3 3" xfId="34180" xr:uid="{00000000-0005-0000-0000-000084850000}"/>
    <cellStyle name="Total 2 3 4 2 4 3 4" xfId="34181" xr:uid="{00000000-0005-0000-0000-000085850000}"/>
    <cellStyle name="Total 2 3 4 2 4 3 5" xfId="34182" xr:uid="{00000000-0005-0000-0000-000086850000}"/>
    <cellStyle name="Total 2 3 4 2 4 3 6" xfId="34183" xr:uid="{00000000-0005-0000-0000-000087850000}"/>
    <cellStyle name="Total 2 3 4 2 4 4" xfId="34184" xr:uid="{00000000-0005-0000-0000-000088850000}"/>
    <cellStyle name="Total 2 3 4 2 4 4 2" xfId="34185" xr:uid="{00000000-0005-0000-0000-000089850000}"/>
    <cellStyle name="Total 2 3 4 2 4 4 3" xfId="34186" xr:uid="{00000000-0005-0000-0000-00008A850000}"/>
    <cellStyle name="Total 2 3 4 2 4 4 4" xfId="34187" xr:uid="{00000000-0005-0000-0000-00008B850000}"/>
    <cellStyle name="Total 2 3 4 2 4 5" xfId="34188" xr:uid="{00000000-0005-0000-0000-00008C850000}"/>
    <cellStyle name="Total 2 3 4 2 4 5 2" xfId="34189" xr:uid="{00000000-0005-0000-0000-00008D850000}"/>
    <cellStyle name="Total 2 3 4 2 4 5 3" xfId="34190" xr:uid="{00000000-0005-0000-0000-00008E850000}"/>
    <cellStyle name="Total 2 3 4 2 4 5 4" xfId="34191" xr:uid="{00000000-0005-0000-0000-00008F850000}"/>
    <cellStyle name="Total 2 3 4 2 4 6" xfId="34192" xr:uid="{00000000-0005-0000-0000-000090850000}"/>
    <cellStyle name="Total 2 3 4 2 4 7" xfId="34193" xr:uid="{00000000-0005-0000-0000-000091850000}"/>
    <cellStyle name="Total 2 3 4 2 4 8" xfId="34194" xr:uid="{00000000-0005-0000-0000-000092850000}"/>
    <cellStyle name="Total 2 3 4 2 5" xfId="34195" xr:uid="{00000000-0005-0000-0000-000093850000}"/>
    <cellStyle name="Total 2 3 4 2 5 10" xfId="34196" xr:uid="{00000000-0005-0000-0000-000094850000}"/>
    <cellStyle name="Total 2 3 4 2 5 2" xfId="34197" xr:uid="{00000000-0005-0000-0000-000095850000}"/>
    <cellStyle name="Total 2 3 4 2 5 2 2" xfId="34198" xr:uid="{00000000-0005-0000-0000-000096850000}"/>
    <cellStyle name="Total 2 3 4 2 5 2 2 2" xfId="34199" xr:uid="{00000000-0005-0000-0000-000097850000}"/>
    <cellStyle name="Total 2 3 4 2 5 2 2 3" xfId="34200" xr:uid="{00000000-0005-0000-0000-000098850000}"/>
    <cellStyle name="Total 2 3 4 2 5 2 2 4" xfId="34201" xr:uid="{00000000-0005-0000-0000-000099850000}"/>
    <cellStyle name="Total 2 3 4 2 5 2 3" xfId="34202" xr:uid="{00000000-0005-0000-0000-00009A850000}"/>
    <cellStyle name="Total 2 3 4 2 5 2 4" xfId="34203" xr:uid="{00000000-0005-0000-0000-00009B850000}"/>
    <cellStyle name="Total 2 3 4 2 5 2 5" xfId="34204" xr:uid="{00000000-0005-0000-0000-00009C850000}"/>
    <cellStyle name="Total 2 3 4 2 5 2 6" xfId="34205" xr:uid="{00000000-0005-0000-0000-00009D850000}"/>
    <cellStyle name="Total 2 3 4 2 5 3" xfId="34206" xr:uid="{00000000-0005-0000-0000-00009E850000}"/>
    <cellStyle name="Total 2 3 4 2 5 3 2" xfId="34207" xr:uid="{00000000-0005-0000-0000-00009F850000}"/>
    <cellStyle name="Total 2 3 4 2 5 3 2 2" xfId="34208" xr:uid="{00000000-0005-0000-0000-0000A0850000}"/>
    <cellStyle name="Total 2 3 4 2 5 3 2 3" xfId="34209" xr:uid="{00000000-0005-0000-0000-0000A1850000}"/>
    <cellStyle name="Total 2 3 4 2 5 3 2 4" xfId="34210" xr:uid="{00000000-0005-0000-0000-0000A2850000}"/>
    <cellStyle name="Total 2 3 4 2 5 3 3" xfId="34211" xr:uid="{00000000-0005-0000-0000-0000A3850000}"/>
    <cellStyle name="Total 2 3 4 2 5 3 4" xfId="34212" xr:uid="{00000000-0005-0000-0000-0000A4850000}"/>
    <cellStyle name="Total 2 3 4 2 5 3 5" xfId="34213" xr:uid="{00000000-0005-0000-0000-0000A5850000}"/>
    <cellStyle name="Total 2 3 4 2 5 3 6" xfId="34214" xr:uid="{00000000-0005-0000-0000-0000A6850000}"/>
    <cellStyle name="Total 2 3 4 2 5 4" xfId="34215" xr:uid="{00000000-0005-0000-0000-0000A7850000}"/>
    <cellStyle name="Total 2 3 4 2 5 4 2" xfId="34216" xr:uid="{00000000-0005-0000-0000-0000A8850000}"/>
    <cellStyle name="Total 2 3 4 2 5 4 2 2" xfId="34217" xr:uid="{00000000-0005-0000-0000-0000A9850000}"/>
    <cellStyle name="Total 2 3 4 2 5 4 2 3" xfId="34218" xr:uid="{00000000-0005-0000-0000-0000AA850000}"/>
    <cellStyle name="Total 2 3 4 2 5 4 2 4" xfId="34219" xr:uid="{00000000-0005-0000-0000-0000AB850000}"/>
    <cellStyle name="Total 2 3 4 2 5 4 3" xfId="34220" xr:uid="{00000000-0005-0000-0000-0000AC850000}"/>
    <cellStyle name="Total 2 3 4 2 5 4 4" xfId="34221" xr:uid="{00000000-0005-0000-0000-0000AD850000}"/>
    <cellStyle name="Total 2 3 4 2 5 4 5" xfId="34222" xr:uid="{00000000-0005-0000-0000-0000AE850000}"/>
    <cellStyle name="Total 2 3 4 2 5 4 6" xfId="34223" xr:uid="{00000000-0005-0000-0000-0000AF850000}"/>
    <cellStyle name="Total 2 3 4 2 5 5" xfId="34224" xr:uid="{00000000-0005-0000-0000-0000B0850000}"/>
    <cellStyle name="Total 2 3 4 2 5 5 2" xfId="34225" xr:uid="{00000000-0005-0000-0000-0000B1850000}"/>
    <cellStyle name="Total 2 3 4 2 5 5 3" xfId="34226" xr:uid="{00000000-0005-0000-0000-0000B2850000}"/>
    <cellStyle name="Total 2 3 4 2 5 5 4" xfId="34227" xr:uid="{00000000-0005-0000-0000-0000B3850000}"/>
    <cellStyle name="Total 2 3 4 2 5 6" xfId="34228" xr:uid="{00000000-0005-0000-0000-0000B4850000}"/>
    <cellStyle name="Total 2 3 4 2 5 6 2" xfId="34229" xr:uid="{00000000-0005-0000-0000-0000B5850000}"/>
    <cellStyle name="Total 2 3 4 2 5 6 3" xfId="34230" xr:uid="{00000000-0005-0000-0000-0000B6850000}"/>
    <cellStyle name="Total 2 3 4 2 5 6 4" xfId="34231" xr:uid="{00000000-0005-0000-0000-0000B7850000}"/>
    <cellStyle name="Total 2 3 4 2 5 7" xfId="34232" xr:uid="{00000000-0005-0000-0000-0000B8850000}"/>
    <cellStyle name="Total 2 3 4 2 5 8" xfId="34233" xr:uid="{00000000-0005-0000-0000-0000B9850000}"/>
    <cellStyle name="Total 2 3 4 2 5 9" xfId="34234" xr:uid="{00000000-0005-0000-0000-0000BA850000}"/>
    <cellStyle name="Total 2 3 4 2 6" xfId="34235" xr:uid="{00000000-0005-0000-0000-0000BB850000}"/>
    <cellStyle name="Total 2 3 4 2 6 2" xfId="34236" xr:uid="{00000000-0005-0000-0000-0000BC850000}"/>
    <cellStyle name="Total 2 3 4 2 6 2 2" xfId="34237" xr:uid="{00000000-0005-0000-0000-0000BD850000}"/>
    <cellStyle name="Total 2 3 4 2 6 2 2 2" xfId="34238" xr:uid="{00000000-0005-0000-0000-0000BE850000}"/>
    <cellStyle name="Total 2 3 4 2 6 2 2 3" xfId="34239" xr:uid="{00000000-0005-0000-0000-0000BF850000}"/>
    <cellStyle name="Total 2 3 4 2 6 2 2 4" xfId="34240" xr:uid="{00000000-0005-0000-0000-0000C0850000}"/>
    <cellStyle name="Total 2 3 4 2 6 2 3" xfId="34241" xr:uid="{00000000-0005-0000-0000-0000C1850000}"/>
    <cellStyle name="Total 2 3 4 2 6 2 4" xfId="34242" xr:uid="{00000000-0005-0000-0000-0000C2850000}"/>
    <cellStyle name="Total 2 3 4 2 6 2 5" xfId="34243" xr:uid="{00000000-0005-0000-0000-0000C3850000}"/>
    <cellStyle name="Total 2 3 4 2 6 2 6" xfId="34244" xr:uid="{00000000-0005-0000-0000-0000C4850000}"/>
    <cellStyle name="Total 2 3 4 2 6 3" xfId="34245" xr:uid="{00000000-0005-0000-0000-0000C5850000}"/>
    <cellStyle name="Total 2 3 4 2 6 3 2" xfId="34246" xr:uid="{00000000-0005-0000-0000-0000C6850000}"/>
    <cellStyle name="Total 2 3 4 2 6 3 2 2" xfId="34247" xr:uid="{00000000-0005-0000-0000-0000C7850000}"/>
    <cellStyle name="Total 2 3 4 2 6 3 2 3" xfId="34248" xr:uid="{00000000-0005-0000-0000-0000C8850000}"/>
    <cellStyle name="Total 2 3 4 2 6 3 2 4" xfId="34249" xr:uid="{00000000-0005-0000-0000-0000C9850000}"/>
    <cellStyle name="Total 2 3 4 2 6 3 3" xfId="34250" xr:uid="{00000000-0005-0000-0000-0000CA850000}"/>
    <cellStyle name="Total 2 3 4 2 6 3 4" xfId="34251" xr:uid="{00000000-0005-0000-0000-0000CB850000}"/>
    <cellStyle name="Total 2 3 4 2 6 3 5" xfId="34252" xr:uid="{00000000-0005-0000-0000-0000CC850000}"/>
    <cellStyle name="Total 2 3 4 2 6 3 6" xfId="34253" xr:uid="{00000000-0005-0000-0000-0000CD850000}"/>
    <cellStyle name="Total 2 3 4 2 6 4" xfId="34254" xr:uid="{00000000-0005-0000-0000-0000CE850000}"/>
    <cellStyle name="Total 2 3 4 2 6 4 2" xfId="34255" xr:uid="{00000000-0005-0000-0000-0000CF850000}"/>
    <cellStyle name="Total 2 3 4 2 6 4 3" xfId="34256" xr:uid="{00000000-0005-0000-0000-0000D0850000}"/>
    <cellStyle name="Total 2 3 4 2 6 4 4" xfId="34257" xr:uid="{00000000-0005-0000-0000-0000D1850000}"/>
    <cellStyle name="Total 2 3 4 2 6 5" xfId="34258" xr:uid="{00000000-0005-0000-0000-0000D2850000}"/>
    <cellStyle name="Total 2 3 4 2 6 5 2" xfId="34259" xr:uid="{00000000-0005-0000-0000-0000D3850000}"/>
    <cellStyle name="Total 2 3 4 2 6 5 3" xfId="34260" xr:uid="{00000000-0005-0000-0000-0000D4850000}"/>
    <cellStyle name="Total 2 3 4 2 6 5 4" xfId="34261" xr:uid="{00000000-0005-0000-0000-0000D5850000}"/>
    <cellStyle name="Total 2 3 4 2 6 6" xfId="34262" xr:uid="{00000000-0005-0000-0000-0000D6850000}"/>
    <cellStyle name="Total 2 3 4 2 6 7" xfId="34263" xr:uid="{00000000-0005-0000-0000-0000D7850000}"/>
    <cellStyle name="Total 2 3 4 2 6 8" xfId="34264" xr:uid="{00000000-0005-0000-0000-0000D8850000}"/>
    <cellStyle name="Total 2 3 4 2 7" xfId="34265" xr:uid="{00000000-0005-0000-0000-0000D9850000}"/>
    <cellStyle name="Total 2 3 4 2 7 2" xfId="34266" xr:uid="{00000000-0005-0000-0000-0000DA850000}"/>
    <cellStyle name="Total 2 3 4 2 7 2 2" xfId="34267" xr:uid="{00000000-0005-0000-0000-0000DB850000}"/>
    <cellStyle name="Total 2 3 4 2 7 2 2 2" xfId="34268" xr:uid="{00000000-0005-0000-0000-0000DC850000}"/>
    <cellStyle name="Total 2 3 4 2 7 2 2 3" xfId="34269" xr:uid="{00000000-0005-0000-0000-0000DD850000}"/>
    <cellStyle name="Total 2 3 4 2 7 2 2 4" xfId="34270" xr:uid="{00000000-0005-0000-0000-0000DE850000}"/>
    <cellStyle name="Total 2 3 4 2 7 2 3" xfId="34271" xr:uid="{00000000-0005-0000-0000-0000DF850000}"/>
    <cellStyle name="Total 2 3 4 2 7 2 4" xfId="34272" xr:uid="{00000000-0005-0000-0000-0000E0850000}"/>
    <cellStyle name="Total 2 3 4 2 7 2 5" xfId="34273" xr:uid="{00000000-0005-0000-0000-0000E1850000}"/>
    <cellStyle name="Total 2 3 4 2 7 2 6" xfId="34274" xr:uid="{00000000-0005-0000-0000-0000E2850000}"/>
    <cellStyle name="Total 2 3 4 2 7 3" xfId="34275" xr:uid="{00000000-0005-0000-0000-0000E3850000}"/>
    <cellStyle name="Total 2 3 4 2 7 3 2" xfId="34276" xr:uid="{00000000-0005-0000-0000-0000E4850000}"/>
    <cellStyle name="Total 2 3 4 2 7 3 3" xfId="34277" xr:uid="{00000000-0005-0000-0000-0000E5850000}"/>
    <cellStyle name="Total 2 3 4 2 7 3 4" xfId="34278" xr:uid="{00000000-0005-0000-0000-0000E6850000}"/>
    <cellStyle name="Total 2 3 4 2 7 4" xfId="34279" xr:uid="{00000000-0005-0000-0000-0000E7850000}"/>
    <cellStyle name="Total 2 3 4 2 7 5" xfId="34280" xr:uid="{00000000-0005-0000-0000-0000E8850000}"/>
    <cellStyle name="Total 2 3 4 2 7 6" xfId="34281" xr:uid="{00000000-0005-0000-0000-0000E9850000}"/>
    <cellStyle name="Total 2 3 4 2 7 7" xfId="34282" xr:uid="{00000000-0005-0000-0000-0000EA850000}"/>
    <cellStyle name="Total 2 3 4 2 8" xfId="34283" xr:uid="{00000000-0005-0000-0000-0000EB850000}"/>
    <cellStyle name="Total 2 3 4 2 8 2" xfId="34284" xr:uid="{00000000-0005-0000-0000-0000EC850000}"/>
    <cellStyle name="Total 2 3 4 2 8 2 2" xfId="34285" xr:uid="{00000000-0005-0000-0000-0000ED850000}"/>
    <cellStyle name="Total 2 3 4 2 8 2 3" xfId="34286" xr:uid="{00000000-0005-0000-0000-0000EE850000}"/>
    <cellStyle name="Total 2 3 4 2 8 2 4" xfId="34287" xr:uid="{00000000-0005-0000-0000-0000EF850000}"/>
    <cellStyle name="Total 2 3 4 2 8 3" xfId="34288" xr:uid="{00000000-0005-0000-0000-0000F0850000}"/>
    <cellStyle name="Total 2 3 4 2 8 4" xfId="34289" xr:uid="{00000000-0005-0000-0000-0000F1850000}"/>
    <cellStyle name="Total 2 3 4 2 8 5" xfId="34290" xr:uid="{00000000-0005-0000-0000-0000F2850000}"/>
    <cellStyle name="Total 2 3 4 2 8 6" xfId="34291" xr:uid="{00000000-0005-0000-0000-0000F3850000}"/>
    <cellStyle name="Total 2 3 4 2 9" xfId="34292" xr:uid="{00000000-0005-0000-0000-0000F4850000}"/>
    <cellStyle name="Total 2 3 4 2 9 2" xfId="34293" xr:uid="{00000000-0005-0000-0000-0000F5850000}"/>
    <cellStyle name="Total 2 3 4 2 9 2 2" xfId="34294" xr:uid="{00000000-0005-0000-0000-0000F6850000}"/>
    <cellStyle name="Total 2 3 4 2 9 2 3" xfId="34295" xr:uid="{00000000-0005-0000-0000-0000F7850000}"/>
    <cellStyle name="Total 2 3 4 2 9 2 4" xfId="34296" xr:uid="{00000000-0005-0000-0000-0000F8850000}"/>
    <cellStyle name="Total 2 3 4 2 9 3" xfId="34297" xr:uid="{00000000-0005-0000-0000-0000F9850000}"/>
    <cellStyle name="Total 2 3 4 2 9 4" xfId="34298" xr:uid="{00000000-0005-0000-0000-0000FA850000}"/>
    <cellStyle name="Total 2 3 4 2 9 5" xfId="34299" xr:uid="{00000000-0005-0000-0000-0000FB850000}"/>
    <cellStyle name="Total 2 3 4 2 9 6" xfId="34300" xr:uid="{00000000-0005-0000-0000-0000FC850000}"/>
    <cellStyle name="Total 2 3 4 3" xfId="34301" xr:uid="{00000000-0005-0000-0000-0000FD850000}"/>
    <cellStyle name="Total 2 3 4 3 2" xfId="34302" xr:uid="{00000000-0005-0000-0000-0000FE850000}"/>
    <cellStyle name="Total 2 3 4 3 2 2" xfId="34303" xr:uid="{00000000-0005-0000-0000-0000FF850000}"/>
    <cellStyle name="Total 2 3 4 3 2 3" xfId="34304" xr:uid="{00000000-0005-0000-0000-000000860000}"/>
    <cellStyle name="Total 2 3 4 3 2 4" xfId="34305" xr:uid="{00000000-0005-0000-0000-000001860000}"/>
    <cellStyle name="Total 2 3 4 3 3" xfId="34306" xr:uid="{00000000-0005-0000-0000-000002860000}"/>
    <cellStyle name="Total 2 3 4 3 4" xfId="34307" xr:uid="{00000000-0005-0000-0000-000003860000}"/>
    <cellStyle name="Total 2 3 4 3 5" xfId="34308" xr:uid="{00000000-0005-0000-0000-000004860000}"/>
    <cellStyle name="Total 2 3 4 3 6" xfId="34309" xr:uid="{00000000-0005-0000-0000-000005860000}"/>
    <cellStyle name="Total 2 3 4 4" xfId="34310" xr:uid="{00000000-0005-0000-0000-000006860000}"/>
    <cellStyle name="Total 2 3 4 4 2" xfId="34311" xr:uid="{00000000-0005-0000-0000-000007860000}"/>
    <cellStyle name="Total 2 3 4 4 3" xfId="34312" xr:uid="{00000000-0005-0000-0000-000008860000}"/>
    <cellStyle name="Total 2 3 4 4 4" xfId="34313" xr:uid="{00000000-0005-0000-0000-000009860000}"/>
    <cellStyle name="Total 2 3 4 5" xfId="34314" xr:uid="{00000000-0005-0000-0000-00000A860000}"/>
    <cellStyle name="Total 2 3 4 6" xfId="34315" xr:uid="{00000000-0005-0000-0000-00000B860000}"/>
    <cellStyle name="Total 2 3 5" xfId="34316" xr:uid="{00000000-0005-0000-0000-00000C860000}"/>
    <cellStyle name="Total 2 3 5 2" xfId="34317" xr:uid="{00000000-0005-0000-0000-00000D860000}"/>
    <cellStyle name="Total 2 3 5 2 10" xfId="34318" xr:uid="{00000000-0005-0000-0000-00000E860000}"/>
    <cellStyle name="Total 2 3 5 2 10 2" xfId="34319" xr:uid="{00000000-0005-0000-0000-00000F860000}"/>
    <cellStyle name="Total 2 3 5 2 10 3" xfId="34320" xr:uid="{00000000-0005-0000-0000-000010860000}"/>
    <cellStyle name="Total 2 3 5 2 10 4" xfId="34321" xr:uid="{00000000-0005-0000-0000-000011860000}"/>
    <cellStyle name="Total 2 3 5 2 11" xfId="34322" xr:uid="{00000000-0005-0000-0000-000012860000}"/>
    <cellStyle name="Total 2 3 5 2 11 2" xfId="34323" xr:uid="{00000000-0005-0000-0000-000013860000}"/>
    <cellStyle name="Total 2 3 5 2 11 3" xfId="34324" xr:uid="{00000000-0005-0000-0000-000014860000}"/>
    <cellStyle name="Total 2 3 5 2 11 4" xfId="34325" xr:uid="{00000000-0005-0000-0000-000015860000}"/>
    <cellStyle name="Total 2 3 5 2 12" xfId="34326" xr:uid="{00000000-0005-0000-0000-000016860000}"/>
    <cellStyle name="Total 2 3 5 2 13" xfId="34327" xr:uid="{00000000-0005-0000-0000-000017860000}"/>
    <cellStyle name="Total 2 3 5 2 14" xfId="34328" xr:uid="{00000000-0005-0000-0000-000018860000}"/>
    <cellStyle name="Total 2 3 5 2 2" xfId="34329" xr:uid="{00000000-0005-0000-0000-000019860000}"/>
    <cellStyle name="Total 2 3 5 2 2 2" xfId="34330" xr:uid="{00000000-0005-0000-0000-00001A860000}"/>
    <cellStyle name="Total 2 3 5 2 2 2 2" xfId="34331" xr:uid="{00000000-0005-0000-0000-00001B860000}"/>
    <cellStyle name="Total 2 3 5 2 2 2 2 2" xfId="34332" xr:uid="{00000000-0005-0000-0000-00001C860000}"/>
    <cellStyle name="Total 2 3 5 2 2 2 2 2 2" xfId="34333" xr:uid="{00000000-0005-0000-0000-00001D860000}"/>
    <cellStyle name="Total 2 3 5 2 2 2 2 2 3" xfId="34334" xr:uid="{00000000-0005-0000-0000-00001E860000}"/>
    <cellStyle name="Total 2 3 5 2 2 2 2 2 4" xfId="34335" xr:uid="{00000000-0005-0000-0000-00001F860000}"/>
    <cellStyle name="Total 2 3 5 2 2 2 2 3" xfId="34336" xr:uid="{00000000-0005-0000-0000-000020860000}"/>
    <cellStyle name="Total 2 3 5 2 2 2 2 4" xfId="34337" xr:uid="{00000000-0005-0000-0000-000021860000}"/>
    <cellStyle name="Total 2 3 5 2 2 2 2 5" xfId="34338" xr:uid="{00000000-0005-0000-0000-000022860000}"/>
    <cellStyle name="Total 2 3 5 2 2 2 2 6" xfId="34339" xr:uid="{00000000-0005-0000-0000-000023860000}"/>
    <cellStyle name="Total 2 3 5 2 2 2 3" xfId="34340" xr:uid="{00000000-0005-0000-0000-000024860000}"/>
    <cellStyle name="Total 2 3 5 2 2 2 3 2" xfId="34341" xr:uid="{00000000-0005-0000-0000-000025860000}"/>
    <cellStyle name="Total 2 3 5 2 2 2 3 3" xfId="34342" xr:uid="{00000000-0005-0000-0000-000026860000}"/>
    <cellStyle name="Total 2 3 5 2 2 2 3 4" xfId="34343" xr:uid="{00000000-0005-0000-0000-000027860000}"/>
    <cellStyle name="Total 2 3 5 2 2 2 4" xfId="34344" xr:uid="{00000000-0005-0000-0000-000028860000}"/>
    <cellStyle name="Total 2 3 5 2 2 2 5" xfId="34345" xr:uid="{00000000-0005-0000-0000-000029860000}"/>
    <cellStyle name="Total 2 3 5 2 2 2 6" xfId="34346" xr:uid="{00000000-0005-0000-0000-00002A860000}"/>
    <cellStyle name="Total 2 3 5 2 2 2 7" xfId="34347" xr:uid="{00000000-0005-0000-0000-00002B860000}"/>
    <cellStyle name="Total 2 3 5 2 2 3" xfId="34348" xr:uid="{00000000-0005-0000-0000-00002C860000}"/>
    <cellStyle name="Total 2 3 5 2 2 3 2" xfId="34349" xr:uid="{00000000-0005-0000-0000-00002D860000}"/>
    <cellStyle name="Total 2 3 5 2 2 3 2 2" xfId="34350" xr:uid="{00000000-0005-0000-0000-00002E860000}"/>
    <cellStyle name="Total 2 3 5 2 2 3 2 3" xfId="34351" xr:uid="{00000000-0005-0000-0000-00002F860000}"/>
    <cellStyle name="Total 2 3 5 2 2 3 2 4" xfId="34352" xr:uid="{00000000-0005-0000-0000-000030860000}"/>
    <cellStyle name="Total 2 3 5 2 2 3 3" xfId="34353" xr:uid="{00000000-0005-0000-0000-000031860000}"/>
    <cellStyle name="Total 2 3 5 2 2 3 4" xfId="34354" xr:uid="{00000000-0005-0000-0000-000032860000}"/>
    <cellStyle name="Total 2 3 5 2 2 3 5" xfId="34355" xr:uid="{00000000-0005-0000-0000-000033860000}"/>
    <cellStyle name="Total 2 3 5 2 2 3 6" xfId="34356" xr:uid="{00000000-0005-0000-0000-000034860000}"/>
    <cellStyle name="Total 2 3 5 2 2 4" xfId="34357" xr:uid="{00000000-0005-0000-0000-000035860000}"/>
    <cellStyle name="Total 2 3 5 2 2 4 2" xfId="34358" xr:uid="{00000000-0005-0000-0000-000036860000}"/>
    <cellStyle name="Total 2 3 5 2 2 4 2 2" xfId="34359" xr:uid="{00000000-0005-0000-0000-000037860000}"/>
    <cellStyle name="Total 2 3 5 2 2 4 2 3" xfId="34360" xr:uid="{00000000-0005-0000-0000-000038860000}"/>
    <cellStyle name="Total 2 3 5 2 2 4 2 4" xfId="34361" xr:uid="{00000000-0005-0000-0000-000039860000}"/>
    <cellStyle name="Total 2 3 5 2 2 4 3" xfId="34362" xr:uid="{00000000-0005-0000-0000-00003A860000}"/>
    <cellStyle name="Total 2 3 5 2 2 4 4" xfId="34363" xr:uid="{00000000-0005-0000-0000-00003B860000}"/>
    <cellStyle name="Total 2 3 5 2 2 4 5" xfId="34364" xr:uid="{00000000-0005-0000-0000-00003C860000}"/>
    <cellStyle name="Total 2 3 5 2 2 4 6" xfId="34365" xr:uid="{00000000-0005-0000-0000-00003D860000}"/>
    <cellStyle name="Total 2 3 5 2 2 5" xfId="34366" xr:uid="{00000000-0005-0000-0000-00003E860000}"/>
    <cellStyle name="Total 2 3 5 2 2 5 2" xfId="34367" xr:uid="{00000000-0005-0000-0000-00003F860000}"/>
    <cellStyle name="Total 2 3 5 2 2 5 3" xfId="34368" xr:uid="{00000000-0005-0000-0000-000040860000}"/>
    <cellStyle name="Total 2 3 5 2 2 5 4" xfId="34369" xr:uid="{00000000-0005-0000-0000-000041860000}"/>
    <cellStyle name="Total 2 3 5 2 2 6" xfId="34370" xr:uid="{00000000-0005-0000-0000-000042860000}"/>
    <cellStyle name="Total 2 3 5 2 2 6 2" xfId="34371" xr:uid="{00000000-0005-0000-0000-000043860000}"/>
    <cellStyle name="Total 2 3 5 2 2 6 3" xfId="34372" xr:uid="{00000000-0005-0000-0000-000044860000}"/>
    <cellStyle name="Total 2 3 5 2 2 6 4" xfId="34373" xr:uid="{00000000-0005-0000-0000-000045860000}"/>
    <cellStyle name="Total 2 3 5 2 2 7" xfId="34374" xr:uid="{00000000-0005-0000-0000-000046860000}"/>
    <cellStyle name="Total 2 3 5 2 2 8" xfId="34375" xr:uid="{00000000-0005-0000-0000-000047860000}"/>
    <cellStyle name="Total 2 3 5 2 2 9" xfId="34376" xr:uid="{00000000-0005-0000-0000-000048860000}"/>
    <cellStyle name="Total 2 3 5 2 3" xfId="34377" xr:uid="{00000000-0005-0000-0000-000049860000}"/>
    <cellStyle name="Total 2 3 5 2 3 2" xfId="34378" xr:uid="{00000000-0005-0000-0000-00004A860000}"/>
    <cellStyle name="Total 2 3 5 2 3 2 2" xfId="34379" xr:uid="{00000000-0005-0000-0000-00004B860000}"/>
    <cellStyle name="Total 2 3 5 2 3 2 2 2" xfId="34380" xr:uid="{00000000-0005-0000-0000-00004C860000}"/>
    <cellStyle name="Total 2 3 5 2 3 2 2 3" xfId="34381" xr:uid="{00000000-0005-0000-0000-00004D860000}"/>
    <cellStyle name="Total 2 3 5 2 3 2 2 4" xfId="34382" xr:uid="{00000000-0005-0000-0000-00004E860000}"/>
    <cellStyle name="Total 2 3 5 2 3 2 3" xfId="34383" xr:uid="{00000000-0005-0000-0000-00004F860000}"/>
    <cellStyle name="Total 2 3 5 2 3 2 4" xfId="34384" xr:uid="{00000000-0005-0000-0000-000050860000}"/>
    <cellStyle name="Total 2 3 5 2 3 2 5" xfId="34385" xr:uid="{00000000-0005-0000-0000-000051860000}"/>
    <cellStyle name="Total 2 3 5 2 3 2 6" xfId="34386" xr:uid="{00000000-0005-0000-0000-000052860000}"/>
    <cellStyle name="Total 2 3 5 2 3 3" xfId="34387" xr:uid="{00000000-0005-0000-0000-000053860000}"/>
    <cellStyle name="Total 2 3 5 2 3 3 2" xfId="34388" xr:uid="{00000000-0005-0000-0000-000054860000}"/>
    <cellStyle name="Total 2 3 5 2 3 3 2 2" xfId="34389" xr:uid="{00000000-0005-0000-0000-000055860000}"/>
    <cellStyle name="Total 2 3 5 2 3 3 2 3" xfId="34390" xr:uid="{00000000-0005-0000-0000-000056860000}"/>
    <cellStyle name="Total 2 3 5 2 3 3 2 4" xfId="34391" xr:uid="{00000000-0005-0000-0000-000057860000}"/>
    <cellStyle name="Total 2 3 5 2 3 3 3" xfId="34392" xr:uid="{00000000-0005-0000-0000-000058860000}"/>
    <cellStyle name="Total 2 3 5 2 3 3 4" xfId="34393" xr:uid="{00000000-0005-0000-0000-000059860000}"/>
    <cellStyle name="Total 2 3 5 2 3 3 5" xfId="34394" xr:uid="{00000000-0005-0000-0000-00005A860000}"/>
    <cellStyle name="Total 2 3 5 2 3 3 6" xfId="34395" xr:uid="{00000000-0005-0000-0000-00005B860000}"/>
    <cellStyle name="Total 2 3 5 2 3 4" xfId="34396" xr:uid="{00000000-0005-0000-0000-00005C860000}"/>
    <cellStyle name="Total 2 3 5 2 3 4 2" xfId="34397" xr:uid="{00000000-0005-0000-0000-00005D860000}"/>
    <cellStyle name="Total 2 3 5 2 3 4 3" xfId="34398" xr:uid="{00000000-0005-0000-0000-00005E860000}"/>
    <cellStyle name="Total 2 3 5 2 3 4 4" xfId="34399" xr:uid="{00000000-0005-0000-0000-00005F860000}"/>
    <cellStyle name="Total 2 3 5 2 3 5" xfId="34400" xr:uid="{00000000-0005-0000-0000-000060860000}"/>
    <cellStyle name="Total 2 3 5 2 3 5 2" xfId="34401" xr:uid="{00000000-0005-0000-0000-000061860000}"/>
    <cellStyle name="Total 2 3 5 2 3 5 3" xfId="34402" xr:uid="{00000000-0005-0000-0000-000062860000}"/>
    <cellStyle name="Total 2 3 5 2 3 5 4" xfId="34403" xr:uid="{00000000-0005-0000-0000-000063860000}"/>
    <cellStyle name="Total 2 3 5 2 3 6" xfId="34404" xr:uid="{00000000-0005-0000-0000-000064860000}"/>
    <cellStyle name="Total 2 3 5 2 3 7" xfId="34405" xr:uid="{00000000-0005-0000-0000-000065860000}"/>
    <cellStyle name="Total 2 3 5 2 3 8" xfId="34406" xr:uid="{00000000-0005-0000-0000-000066860000}"/>
    <cellStyle name="Total 2 3 5 2 4" xfId="34407" xr:uid="{00000000-0005-0000-0000-000067860000}"/>
    <cellStyle name="Total 2 3 5 2 4 2" xfId="34408" xr:uid="{00000000-0005-0000-0000-000068860000}"/>
    <cellStyle name="Total 2 3 5 2 4 2 2" xfId="34409" xr:uid="{00000000-0005-0000-0000-000069860000}"/>
    <cellStyle name="Total 2 3 5 2 4 2 2 2" xfId="34410" xr:uid="{00000000-0005-0000-0000-00006A860000}"/>
    <cellStyle name="Total 2 3 5 2 4 2 2 3" xfId="34411" xr:uid="{00000000-0005-0000-0000-00006B860000}"/>
    <cellStyle name="Total 2 3 5 2 4 2 2 4" xfId="34412" xr:uid="{00000000-0005-0000-0000-00006C860000}"/>
    <cellStyle name="Total 2 3 5 2 4 2 3" xfId="34413" xr:uid="{00000000-0005-0000-0000-00006D860000}"/>
    <cellStyle name="Total 2 3 5 2 4 2 4" xfId="34414" xr:uid="{00000000-0005-0000-0000-00006E860000}"/>
    <cellStyle name="Total 2 3 5 2 4 2 5" xfId="34415" xr:uid="{00000000-0005-0000-0000-00006F860000}"/>
    <cellStyle name="Total 2 3 5 2 4 2 6" xfId="34416" xr:uid="{00000000-0005-0000-0000-000070860000}"/>
    <cellStyle name="Total 2 3 5 2 4 3" xfId="34417" xr:uid="{00000000-0005-0000-0000-000071860000}"/>
    <cellStyle name="Total 2 3 5 2 4 3 2" xfId="34418" xr:uid="{00000000-0005-0000-0000-000072860000}"/>
    <cellStyle name="Total 2 3 5 2 4 3 2 2" xfId="34419" xr:uid="{00000000-0005-0000-0000-000073860000}"/>
    <cellStyle name="Total 2 3 5 2 4 3 2 3" xfId="34420" xr:uid="{00000000-0005-0000-0000-000074860000}"/>
    <cellStyle name="Total 2 3 5 2 4 3 2 4" xfId="34421" xr:uid="{00000000-0005-0000-0000-000075860000}"/>
    <cellStyle name="Total 2 3 5 2 4 3 3" xfId="34422" xr:uid="{00000000-0005-0000-0000-000076860000}"/>
    <cellStyle name="Total 2 3 5 2 4 3 4" xfId="34423" xr:uid="{00000000-0005-0000-0000-000077860000}"/>
    <cellStyle name="Total 2 3 5 2 4 3 5" xfId="34424" xr:uid="{00000000-0005-0000-0000-000078860000}"/>
    <cellStyle name="Total 2 3 5 2 4 3 6" xfId="34425" xr:uid="{00000000-0005-0000-0000-000079860000}"/>
    <cellStyle name="Total 2 3 5 2 4 4" xfId="34426" xr:uid="{00000000-0005-0000-0000-00007A860000}"/>
    <cellStyle name="Total 2 3 5 2 4 4 2" xfId="34427" xr:uid="{00000000-0005-0000-0000-00007B860000}"/>
    <cellStyle name="Total 2 3 5 2 4 4 3" xfId="34428" xr:uid="{00000000-0005-0000-0000-00007C860000}"/>
    <cellStyle name="Total 2 3 5 2 4 4 4" xfId="34429" xr:uid="{00000000-0005-0000-0000-00007D860000}"/>
    <cellStyle name="Total 2 3 5 2 4 5" xfId="34430" xr:uid="{00000000-0005-0000-0000-00007E860000}"/>
    <cellStyle name="Total 2 3 5 2 4 5 2" xfId="34431" xr:uid="{00000000-0005-0000-0000-00007F860000}"/>
    <cellStyle name="Total 2 3 5 2 4 5 3" xfId="34432" xr:uid="{00000000-0005-0000-0000-000080860000}"/>
    <cellStyle name="Total 2 3 5 2 4 5 4" xfId="34433" xr:uid="{00000000-0005-0000-0000-000081860000}"/>
    <cellStyle name="Total 2 3 5 2 4 6" xfId="34434" xr:uid="{00000000-0005-0000-0000-000082860000}"/>
    <cellStyle name="Total 2 3 5 2 4 7" xfId="34435" xr:uid="{00000000-0005-0000-0000-000083860000}"/>
    <cellStyle name="Total 2 3 5 2 4 8" xfId="34436" xr:uid="{00000000-0005-0000-0000-000084860000}"/>
    <cellStyle name="Total 2 3 5 2 5" xfId="34437" xr:uid="{00000000-0005-0000-0000-000085860000}"/>
    <cellStyle name="Total 2 3 5 2 5 10" xfId="34438" xr:uid="{00000000-0005-0000-0000-000086860000}"/>
    <cellStyle name="Total 2 3 5 2 5 2" xfId="34439" xr:uid="{00000000-0005-0000-0000-000087860000}"/>
    <cellStyle name="Total 2 3 5 2 5 2 2" xfId="34440" xr:uid="{00000000-0005-0000-0000-000088860000}"/>
    <cellStyle name="Total 2 3 5 2 5 2 2 2" xfId="34441" xr:uid="{00000000-0005-0000-0000-000089860000}"/>
    <cellStyle name="Total 2 3 5 2 5 2 2 3" xfId="34442" xr:uid="{00000000-0005-0000-0000-00008A860000}"/>
    <cellStyle name="Total 2 3 5 2 5 2 2 4" xfId="34443" xr:uid="{00000000-0005-0000-0000-00008B860000}"/>
    <cellStyle name="Total 2 3 5 2 5 2 3" xfId="34444" xr:uid="{00000000-0005-0000-0000-00008C860000}"/>
    <cellStyle name="Total 2 3 5 2 5 2 4" xfId="34445" xr:uid="{00000000-0005-0000-0000-00008D860000}"/>
    <cellStyle name="Total 2 3 5 2 5 2 5" xfId="34446" xr:uid="{00000000-0005-0000-0000-00008E860000}"/>
    <cellStyle name="Total 2 3 5 2 5 2 6" xfId="34447" xr:uid="{00000000-0005-0000-0000-00008F860000}"/>
    <cellStyle name="Total 2 3 5 2 5 3" xfId="34448" xr:uid="{00000000-0005-0000-0000-000090860000}"/>
    <cellStyle name="Total 2 3 5 2 5 3 2" xfId="34449" xr:uid="{00000000-0005-0000-0000-000091860000}"/>
    <cellStyle name="Total 2 3 5 2 5 3 2 2" xfId="34450" xr:uid="{00000000-0005-0000-0000-000092860000}"/>
    <cellStyle name="Total 2 3 5 2 5 3 2 3" xfId="34451" xr:uid="{00000000-0005-0000-0000-000093860000}"/>
    <cellStyle name="Total 2 3 5 2 5 3 2 4" xfId="34452" xr:uid="{00000000-0005-0000-0000-000094860000}"/>
    <cellStyle name="Total 2 3 5 2 5 3 3" xfId="34453" xr:uid="{00000000-0005-0000-0000-000095860000}"/>
    <cellStyle name="Total 2 3 5 2 5 3 4" xfId="34454" xr:uid="{00000000-0005-0000-0000-000096860000}"/>
    <cellStyle name="Total 2 3 5 2 5 3 5" xfId="34455" xr:uid="{00000000-0005-0000-0000-000097860000}"/>
    <cellStyle name="Total 2 3 5 2 5 3 6" xfId="34456" xr:uid="{00000000-0005-0000-0000-000098860000}"/>
    <cellStyle name="Total 2 3 5 2 5 4" xfId="34457" xr:uid="{00000000-0005-0000-0000-000099860000}"/>
    <cellStyle name="Total 2 3 5 2 5 4 2" xfId="34458" xr:uid="{00000000-0005-0000-0000-00009A860000}"/>
    <cellStyle name="Total 2 3 5 2 5 4 2 2" xfId="34459" xr:uid="{00000000-0005-0000-0000-00009B860000}"/>
    <cellStyle name="Total 2 3 5 2 5 4 2 3" xfId="34460" xr:uid="{00000000-0005-0000-0000-00009C860000}"/>
    <cellStyle name="Total 2 3 5 2 5 4 2 4" xfId="34461" xr:uid="{00000000-0005-0000-0000-00009D860000}"/>
    <cellStyle name="Total 2 3 5 2 5 4 3" xfId="34462" xr:uid="{00000000-0005-0000-0000-00009E860000}"/>
    <cellStyle name="Total 2 3 5 2 5 4 4" xfId="34463" xr:uid="{00000000-0005-0000-0000-00009F860000}"/>
    <cellStyle name="Total 2 3 5 2 5 4 5" xfId="34464" xr:uid="{00000000-0005-0000-0000-0000A0860000}"/>
    <cellStyle name="Total 2 3 5 2 5 4 6" xfId="34465" xr:uid="{00000000-0005-0000-0000-0000A1860000}"/>
    <cellStyle name="Total 2 3 5 2 5 5" xfId="34466" xr:uid="{00000000-0005-0000-0000-0000A2860000}"/>
    <cellStyle name="Total 2 3 5 2 5 5 2" xfId="34467" xr:uid="{00000000-0005-0000-0000-0000A3860000}"/>
    <cellStyle name="Total 2 3 5 2 5 5 3" xfId="34468" xr:uid="{00000000-0005-0000-0000-0000A4860000}"/>
    <cellStyle name="Total 2 3 5 2 5 5 4" xfId="34469" xr:uid="{00000000-0005-0000-0000-0000A5860000}"/>
    <cellStyle name="Total 2 3 5 2 5 6" xfId="34470" xr:uid="{00000000-0005-0000-0000-0000A6860000}"/>
    <cellStyle name="Total 2 3 5 2 5 6 2" xfId="34471" xr:uid="{00000000-0005-0000-0000-0000A7860000}"/>
    <cellStyle name="Total 2 3 5 2 5 6 3" xfId="34472" xr:uid="{00000000-0005-0000-0000-0000A8860000}"/>
    <cellStyle name="Total 2 3 5 2 5 6 4" xfId="34473" xr:uid="{00000000-0005-0000-0000-0000A9860000}"/>
    <cellStyle name="Total 2 3 5 2 5 7" xfId="34474" xr:uid="{00000000-0005-0000-0000-0000AA860000}"/>
    <cellStyle name="Total 2 3 5 2 5 8" xfId="34475" xr:uid="{00000000-0005-0000-0000-0000AB860000}"/>
    <cellStyle name="Total 2 3 5 2 5 9" xfId="34476" xr:uid="{00000000-0005-0000-0000-0000AC860000}"/>
    <cellStyle name="Total 2 3 5 2 6" xfId="34477" xr:uid="{00000000-0005-0000-0000-0000AD860000}"/>
    <cellStyle name="Total 2 3 5 2 6 2" xfId="34478" xr:uid="{00000000-0005-0000-0000-0000AE860000}"/>
    <cellStyle name="Total 2 3 5 2 6 2 2" xfId="34479" xr:uid="{00000000-0005-0000-0000-0000AF860000}"/>
    <cellStyle name="Total 2 3 5 2 6 2 2 2" xfId="34480" xr:uid="{00000000-0005-0000-0000-0000B0860000}"/>
    <cellStyle name="Total 2 3 5 2 6 2 2 3" xfId="34481" xr:uid="{00000000-0005-0000-0000-0000B1860000}"/>
    <cellStyle name="Total 2 3 5 2 6 2 2 4" xfId="34482" xr:uid="{00000000-0005-0000-0000-0000B2860000}"/>
    <cellStyle name="Total 2 3 5 2 6 2 3" xfId="34483" xr:uid="{00000000-0005-0000-0000-0000B3860000}"/>
    <cellStyle name="Total 2 3 5 2 6 2 4" xfId="34484" xr:uid="{00000000-0005-0000-0000-0000B4860000}"/>
    <cellStyle name="Total 2 3 5 2 6 2 5" xfId="34485" xr:uid="{00000000-0005-0000-0000-0000B5860000}"/>
    <cellStyle name="Total 2 3 5 2 6 2 6" xfId="34486" xr:uid="{00000000-0005-0000-0000-0000B6860000}"/>
    <cellStyle name="Total 2 3 5 2 6 3" xfId="34487" xr:uid="{00000000-0005-0000-0000-0000B7860000}"/>
    <cellStyle name="Total 2 3 5 2 6 3 2" xfId="34488" xr:uid="{00000000-0005-0000-0000-0000B8860000}"/>
    <cellStyle name="Total 2 3 5 2 6 3 2 2" xfId="34489" xr:uid="{00000000-0005-0000-0000-0000B9860000}"/>
    <cellStyle name="Total 2 3 5 2 6 3 2 3" xfId="34490" xr:uid="{00000000-0005-0000-0000-0000BA860000}"/>
    <cellStyle name="Total 2 3 5 2 6 3 2 4" xfId="34491" xr:uid="{00000000-0005-0000-0000-0000BB860000}"/>
    <cellStyle name="Total 2 3 5 2 6 3 3" xfId="34492" xr:uid="{00000000-0005-0000-0000-0000BC860000}"/>
    <cellStyle name="Total 2 3 5 2 6 3 4" xfId="34493" xr:uid="{00000000-0005-0000-0000-0000BD860000}"/>
    <cellStyle name="Total 2 3 5 2 6 3 5" xfId="34494" xr:uid="{00000000-0005-0000-0000-0000BE860000}"/>
    <cellStyle name="Total 2 3 5 2 6 3 6" xfId="34495" xr:uid="{00000000-0005-0000-0000-0000BF860000}"/>
    <cellStyle name="Total 2 3 5 2 6 4" xfId="34496" xr:uid="{00000000-0005-0000-0000-0000C0860000}"/>
    <cellStyle name="Total 2 3 5 2 6 4 2" xfId="34497" xr:uid="{00000000-0005-0000-0000-0000C1860000}"/>
    <cellStyle name="Total 2 3 5 2 6 4 3" xfId="34498" xr:uid="{00000000-0005-0000-0000-0000C2860000}"/>
    <cellStyle name="Total 2 3 5 2 6 4 4" xfId="34499" xr:uid="{00000000-0005-0000-0000-0000C3860000}"/>
    <cellStyle name="Total 2 3 5 2 6 5" xfId="34500" xr:uid="{00000000-0005-0000-0000-0000C4860000}"/>
    <cellStyle name="Total 2 3 5 2 6 5 2" xfId="34501" xr:uid="{00000000-0005-0000-0000-0000C5860000}"/>
    <cellStyle name="Total 2 3 5 2 6 5 3" xfId="34502" xr:uid="{00000000-0005-0000-0000-0000C6860000}"/>
    <cellStyle name="Total 2 3 5 2 6 5 4" xfId="34503" xr:uid="{00000000-0005-0000-0000-0000C7860000}"/>
    <cellStyle name="Total 2 3 5 2 6 6" xfId="34504" xr:uid="{00000000-0005-0000-0000-0000C8860000}"/>
    <cellStyle name="Total 2 3 5 2 6 7" xfId="34505" xr:uid="{00000000-0005-0000-0000-0000C9860000}"/>
    <cellStyle name="Total 2 3 5 2 6 8" xfId="34506" xr:uid="{00000000-0005-0000-0000-0000CA860000}"/>
    <cellStyle name="Total 2 3 5 2 7" xfId="34507" xr:uid="{00000000-0005-0000-0000-0000CB860000}"/>
    <cellStyle name="Total 2 3 5 2 7 2" xfId="34508" xr:uid="{00000000-0005-0000-0000-0000CC860000}"/>
    <cellStyle name="Total 2 3 5 2 7 2 2" xfId="34509" xr:uid="{00000000-0005-0000-0000-0000CD860000}"/>
    <cellStyle name="Total 2 3 5 2 7 2 2 2" xfId="34510" xr:uid="{00000000-0005-0000-0000-0000CE860000}"/>
    <cellStyle name="Total 2 3 5 2 7 2 2 3" xfId="34511" xr:uid="{00000000-0005-0000-0000-0000CF860000}"/>
    <cellStyle name="Total 2 3 5 2 7 2 2 4" xfId="34512" xr:uid="{00000000-0005-0000-0000-0000D0860000}"/>
    <cellStyle name="Total 2 3 5 2 7 2 3" xfId="34513" xr:uid="{00000000-0005-0000-0000-0000D1860000}"/>
    <cellStyle name="Total 2 3 5 2 7 2 4" xfId="34514" xr:uid="{00000000-0005-0000-0000-0000D2860000}"/>
    <cellStyle name="Total 2 3 5 2 7 2 5" xfId="34515" xr:uid="{00000000-0005-0000-0000-0000D3860000}"/>
    <cellStyle name="Total 2 3 5 2 7 2 6" xfId="34516" xr:uid="{00000000-0005-0000-0000-0000D4860000}"/>
    <cellStyle name="Total 2 3 5 2 7 3" xfId="34517" xr:uid="{00000000-0005-0000-0000-0000D5860000}"/>
    <cellStyle name="Total 2 3 5 2 7 3 2" xfId="34518" xr:uid="{00000000-0005-0000-0000-0000D6860000}"/>
    <cellStyle name="Total 2 3 5 2 7 3 3" xfId="34519" xr:uid="{00000000-0005-0000-0000-0000D7860000}"/>
    <cellStyle name="Total 2 3 5 2 7 3 4" xfId="34520" xr:uid="{00000000-0005-0000-0000-0000D8860000}"/>
    <cellStyle name="Total 2 3 5 2 7 4" xfId="34521" xr:uid="{00000000-0005-0000-0000-0000D9860000}"/>
    <cellStyle name="Total 2 3 5 2 7 5" xfId="34522" xr:uid="{00000000-0005-0000-0000-0000DA860000}"/>
    <cellStyle name="Total 2 3 5 2 7 6" xfId="34523" xr:uid="{00000000-0005-0000-0000-0000DB860000}"/>
    <cellStyle name="Total 2 3 5 2 7 7" xfId="34524" xr:uid="{00000000-0005-0000-0000-0000DC860000}"/>
    <cellStyle name="Total 2 3 5 2 8" xfId="34525" xr:uid="{00000000-0005-0000-0000-0000DD860000}"/>
    <cellStyle name="Total 2 3 5 2 8 2" xfId="34526" xr:uid="{00000000-0005-0000-0000-0000DE860000}"/>
    <cellStyle name="Total 2 3 5 2 8 2 2" xfId="34527" xr:uid="{00000000-0005-0000-0000-0000DF860000}"/>
    <cellStyle name="Total 2 3 5 2 8 2 3" xfId="34528" xr:uid="{00000000-0005-0000-0000-0000E0860000}"/>
    <cellStyle name="Total 2 3 5 2 8 2 4" xfId="34529" xr:uid="{00000000-0005-0000-0000-0000E1860000}"/>
    <cellStyle name="Total 2 3 5 2 8 3" xfId="34530" xr:uid="{00000000-0005-0000-0000-0000E2860000}"/>
    <cellStyle name="Total 2 3 5 2 8 4" xfId="34531" xr:uid="{00000000-0005-0000-0000-0000E3860000}"/>
    <cellStyle name="Total 2 3 5 2 8 5" xfId="34532" xr:uid="{00000000-0005-0000-0000-0000E4860000}"/>
    <cellStyle name="Total 2 3 5 2 8 6" xfId="34533" xr:uid="{00000000-0005-0000-0000-0000E5860000}"/>
    <cellStyle name="Total 2 3 5 2 9" xfId="34534" xr:uid="{00000000-0005-0000-0000-0000E6860000}"/>
    <cellStyle name="Total 2 3 5 2 9 2" xfId="34535" xr:uid="{00000000-0005-0000-0000-0000E7860000}"/>
    <cellStyle name="Total 2 3 5 2 9 2 2" xfId="34536" xr:uid="{00000000-0005-0000-0000-0000E8860000}"/>
    <cellStyle name="Total 2 3 5 2 9 2 3" xfId="34537" xr:uid="{00000000-0005-0000-0000-0000E9860000}"/>
    <cellStyle name="Total 2 3 5 2 9 2 4" xfId="34538" xr:uid="{00000000-0005-0000-0000-0000EA860000}"/>
    <cellStyle name="Total 2 3 5 2 9 3" xfId="34539" xr:uid="{00000000-0005-0000-0000-0000EB860000}"/>
    <cellStyle name="Total 2 3 5 2 9 4" xfId="34540" xr:uid="{00000000-0005-0000-0000-0000EC860000}"/>
    <cellStyle name="Total 2 3 5 2 9 5" xfId="34541" xr:uid="{00000000-0005-0000-0000-0000ED860000}"/>
    <cellStyle name="Total 2 3 5 2 9 6" xfId="34542" xr:uid="{00000000-0005-0000-0000-0000EE860000}"/>
    <cellStyle name="Total 2 3 5 3" xfId="34543" xr:uid="{00000000-0005-0000-0000-0000EF860000}"/>
    <cellStyle name="Total 2 3 5 3 2" xfId="34544" xr:uid="{00000000-0005-0000-0000-0000F0860000}"/>
    <cellStyle name="Total 2 3 5 3 2 2" xfId="34545" xr:uid="{00000000-0005-0000-0000-0000F1860000}"/>
    <cellStyle name="Total 2 3 5 3 2 3" xfId="34546" xr:uid="{00000000-0005-0000-0000-0000F2860000}"/>
    <cellStyle name="Total 2 3 5 3 2 4" xfId="34547" xr:uid="{00000000-0005-0000-0000-0000F3860000}"/>
    <cellStyle name="Total 2 3 5 3 3" xfId="34548" xr:uid="{00000000-0005-0000-0000-0000F4860000}"/>
    <cellStyle name="Total 2 3 5 3 4" xfId="34549" xr:uid="{00000000-0005-0000-0000-0000F5860000}"/>
    <cellStyle name="Total 2 3 5 3 5" xfId="34550" xr:uid="{00000000-0005-0000-0000-0000F6860000}"/>
    <cellStyle name="Total 2 3 5 3 6" xfId="34551" xr:uid="{00000000-0005-0000-0000-0000F7860000}"/>
    <cellStyle name="Total 2 3 5 4" xfId="34552" xr:uid="{00000000-0005-0000-0000-0000F8860000}"/>
    <cellStyle name="Total 2 3 5 4 2" xfId="34553" xr:uid="{00000000-0005-0000-0000-0000F9860000}"/>
    <cellStyle name="Total 2 3 5 4 3" xfId="34554" xr:uid="{00000000-0005-0000-0000-0000FA860000}"/>
    <cellStyle name="Total 2 3 5 4 4" xfId="34555" xr:uid="{00000000-0005-0000-0000-0000FB860000}"/>
    <cellStyle name="Total 2 3 5 5" xfId="34556" xr:uid="{00000000-0005-0000-0000-0000FC860000}"/>
    <cellStyle name="Total 2 3 5 6" xfId="34557" xr:uid="{00000000-0005-0000-0000-0000FD860000}"/>
    <cellStyle name="Total 2 4" xfId="34558" xr:uid="{00000000-0005-0000-0000-0000FE860000}"/>
    <cellStyle name="Total 2 4 2" xfId="34559" xr:uid="{00000000-0005-0000-0000-0000FF860000}"/>
    <cellStyle name="Total 2 4 2 2" xfId="34560" xr:uid="{00000000-0005-0000-0000-000000870000}"/>
    <cellStyle name="Total 2 4 2 3" xfId="34561" xr:uid="{00000000-0005-0000-0000-000001870000}"/>
    <cellStyle name="Total 2 4 2 4" xfId="34562" xr:uid="{00000000-0005-0000-0000-000002870000}"/>
    <cellStyle name="Total 2 4 2 5" xfId="34563" xr:uid="{00000000-0005-0000-0000-000003870000}"/>
    <cellStyle name="Total 2 4 2 6" xfId="34564" xr:uid="{00000000-0005-0000-0000-000004870000}"/>
    <cellStyle name="Total 2 4 2 7" xfId="34565" xr:uid="{00000000-0005-0000-0000-000005870000}"/>
    <cellStyle name="Total 2 4 2 8" xfId="34566" xr:uid="{00000000-0005-0000-0000-000006870000}"/>
    <cellStyle name="Total 2 4 3" xfId="34567" xr:uid="{00000000-0005-0000-0000-000007870000}"/>
    <cellStyle name="Total 2 4 4" xfId="34568" xr:uid="{00000000-0005-0000-0000-000008870000}"/>
    <cellStyle name="Total 2 5" xfId="34569" xr:uid="{00000000-0005-0000-0000-000009870000}"/>
    <cellStyle name="Total 2 5 2" xfId="34570" xr:uid="{00000000-0005-0000-0000-00000A870000}"/>
    <cellStyle name="Total 2 5 2 2" xfId="34571" xr:uid="{00000000-0005-0000-0000-00000B870000}"/>
    <cellStyle name="Total 2 5 2 2 10" xfId="34572" xr:uid="{00000000-0005-0000-0000-00000C870000}"/>
    <cellStyle name="Total 2 5 2 2 10 2" xfId="34573" xr:uid="{00000000-0005-0000-0000-00000D870000}"/>
    <cellStyle name="Total 2 5 2 2 10 3" xfId="34574" xr:uid="{00000000-0005-0000-0000-00000E870000}"/>
    <cellStyle name="Total 2 5 2 2 10 4" xfId="34575" xr:uid="{00000000-0005-0000-0000-00000F870000}"/>
    <cellStyle name="Total 2 5 2 2 11" xfId="34576" xr:uid="{00000000-0005-0000-0000-000010870000}"/>
    <cellStyle name="Total 2 5 2 2 11 2" xfId="34577" xr:uid="{00000000-0005-0000-0000-000011870000}"/>
    <cellStyle name="Total 2 5 2 2 11 3" xfId="34578" xr:uid="{00000000-0005-0000-0000-000012870000}"/>
    <cellStyle name="Total 2 5 2 2 11 4" xfId="34579" xr:uid="{00000000-0005-0000-0000-000013870000}"/>
    <cellStyle name="Total 2 5 2 2 12" xfId="34580" xr:uid="{00000000-0005-0000-0000-000014870000}"/>
    <cellStyle name="Total 2 5 2 2 13" xfId="34581" xr:uid="{00000000-0005-0000-0000-000015870000}"/>
    <cellStyle name="Total 2 5 2 2 14" xfId="34582" xr:uid="{00000000-0005-0000-0000-000016870000}"/>
    <cellStyle name="Total 2 5 2 2 2" xfId="34583" xr:uid="{00000000-0005-0000-0000-000017870000}"/>
    <cellStyle name="Total 2 5 2 2 2 2" xfId="34584" xr:uid="{00000000-0005-0000-0000-000018870000}"/>
    <cellStyle name="Total 2 5 2 2 2 2 2" xfId="34585" xr:uid="{00000000-0005-0000-0000-000019870000}"/>
    <cellStyle name="Total 2 5 2 2 2 2 2 2" xfId="34586" xr:uid="{00000000-0005-0000-0000-00001A870000}"/>
    <cellStyle name="Total 2 5 2 2 2 2 2 2 2" xfId="34587" xr:uid="{00000000-0005-0000-0000-00001B870000}"/>
    <cellStyle name="Total 2 5 2 2 2 2 2 2 3" xfId="34588" xr:uid="{00000000-0005-0000-0000-00001C870000}"/>
    <cellStyle name="Total 2 5 2 2 2 2 2 2 4" xfId="34589" xr:uid="{00000000-0005-0000-0000-00001D870000}"/>
    <cellStyle name="Total 2 5 2 2 2 2 2 3" xfId="34590" xr:uid="{00000000-0005-0000-0000-00001E870000}"/>
    <cellStyle name="Total 2 5 2 2 2 2 2 4" xfId="34591" xr:uid="{00000000-0005-0000-0000-00001F870000}"/>
    <cellStyle name="Total 2 5 2 2 2 2 2 5" xfId="34592" xr:uid="{00000000-0005-0000-0000-000020870000}"/>
    <cellStyle name="Total 2 5 2 2 2 2 2 6" xfId="34593" xr:uid="{00000000-0005-0000-0000-000021870000}"/>
    <cellStyle name="Total 2 5 2 2 2 2 3" xfId="34594" xr:uid="{00000000-0005-0000-0000-000022870000}"/>
    <cellStyle name="Total 2 5 2 2 2 2 3 2" xfId="34595" xr:uid="{00000000-0005-0000-0000-000023870000}"/>
    <cellStyle name="Total 2 5 2 2 2 2 3 3" xfId="34596" xr:uid="{00000000-0005-0000-0000-000024870000}"/>
    <cellStyle name="Total 2 5 2 2 2 2 3 4" xfId="34597" xr:uid="{00000000-0005-0000-0000-000025870000}"/>
    <cellStyle name="Total 2 5 2 2 2 2 4" xfId="34598" xr:uid="{00000000-0005-0000-0000-000026870000}"/>
    <cellStyle name="Total 2 5 2 2 2 2 5" xfId="34599" xr:uid="{00000000-0005-0000-0000-000027870000}"/>
    <cellStyle name="Total 2 5 2 2 2 2 6" xfId="34600" xr:uid="{00000000-0005-0000-0000-000028870000}"/>
    <cellStyle name="Total 2 5 2 2 2 2 7" xfId="34601" xr:uid="{00000000-0005-0000-0000-000029870000}"/>
    <cellStyle name="Total 2 5 2 2 2 3" xfId="34602" xr:uid="{00000000-0005-0000-0000-00002A870000}"/>
    <cellStyle name="Total 2 5 2 2 2 3 2" xfId="34603" xr:uid="{00000000-0005-0000-0000-00002B870000}"/>
    <cellStyle name="Total 2 5 2 2 2 3 2 2" xfId="34604" xr:uid="{00000000-0005-0000-0000-00002C870000}"/>
    <cellStyle name="Total 2 5 2 2 2 3 2 3" xfId="34605" xr:uid="{00000000-0005-0000-0000-00002D870000}"/>
    <cellStyle name="Total 2 5 2 2 2 3 2 4" xfId="34606" xr:uid="{00000000-0005-0000-0000-00002E870000}"/>
    <cellStyle name="Total 2 5 2 2 2 3 3" xfId="34607" xr:uid="{00000000-0005-0000-0000-00002F870000}"/>
    <cellStyle name="Total 2 5 2 2 2 3 4" xfId="34608" xr:uid="{00000000-0005-0000-0000-000030870000}"/>
    <cellStyle name="Total 2 5 2 2 2 3 5" xfId="34609" xr:uid="{00000000-0005-0000-0000-000031870000}"/>
    <cellStyle name="Total 2 5 2 2 2 3 6" xfId="34610" xr:uid="{00000000-0005-0000-0000-000032870000}"/>
    <cellStyle name="Total 2 5 2 2 2 4" xfId="34611" xr:uid="{00000000-0005-0000-0000-000033870000}"/>
    <cellStyle name="Total 2 5 2 2 2 4 2" xfId="34612" xr:uid="{00000000-0005-0000-0000-000034870000}"/>
    <cellStyle name="Total 2 5 2 2 2 4 2 2" xfId="34613" xr:uid="{00000000-0005-0000-0000-000035870000}"/>
    <cellStyle name="Total 2 5 2 2 2 4 2 3" xfId="34614" xr:uid="{00000000-0005-0000-0000-000036870000}"/>
    <cellStyle name="Total 2 5 2 2 2 4 2 4" xfId="34615" xr:uid="{00000000-0005-0000-0000-000037870000}"/>
    <cellStyle name="Total 2 5 2 2 2 4 3" xfId="34616" xr:uid="{00000000-0005-0000-0000-000038870000}"/>
    <cellStyle name="Total 2 5 2 2 2 4 4" xfId="34617" xr:uid="{00000000-0005-0000-0000-000039870000}"/>
    <cellStyle name="Total 2 5 2 2 2 4 5" xfId="34618" xr:uid="{00000000-0005-0000-0000-00003A870000}"/>
    <cellStyle name="Total 2 5 2 2 2 4 6" xfId="34619" xr:uid="{00000000-0005-0000-0000-00003B870000}"/>
    <cellStyle name="Total 2 5 2 2 2 5" xfId="34620" xr:uid="{00000000-0005-0000-0000-00003C870000}"/>
    <cellStyle name="Total 2 5 2 2 2 5 2" xfId="34621" xr:uid="{00000000-0005-0000-0000-00003D870000}"/>
    <cellStyle name="Total 2 5 2 2 2 5 3" xfId="34622" xr:uid="{00000000-0005-0000-0000-00003E870000}"/>
    <cellStyle name="Total 2 5 2 2 2 5 4" xfId="34623" xr:uid="{00000000-0005-0000-0000-00003F870000}"/>
    <cellStyle name="Total 2 5 2 2 2 6" xfId="34624" xr:uid="{00000000-0005-0000-0000-000040870000}"/>
    <cellStyle name="Total 2 5 2 2 2 6 2" xfId="34625" xr:uid="{00000000-0005-0000-0000-000041870000}"/>
    <cellStyle name="Total 2 5 2 2 2 6 3" xfId="34626" xr:uid="{00000000-0005-0000-0000-000042870000}"/>
    <cellStyle name="Total 2 5 2 2 2 6 4" xfId="34627" xr:uid="{00000000-0005-0000-0000-000043870000}"/>
    <cellStyle name="Total 2 5 2 2 2 7" xfId="34628" xr:uid="{00000000-0005-0000-0000-000044870000}"/>
    <cellStyle name="Total 2 5 2 2 2 8" xfId="34629" xr:uid="{00000000-0005-0000-0000-000045870000}"/>
    <cellStyle name="Total 2 5 2 2 2 9" xfId="34630" xr:uid="{00000000-0005-0000-0000-000046870000}"/>
    <cellStyle name="Total 2 5 2 2 3" xfId="34631" xr:uid="{00000000-0005-0000-0000-000047870000}"/>
    <cellStyle name="Total 2 5 2 2 3 2" xfId="34632" xr:uid="{00000000-0005-0000-0000-000048870000}"/>
    <cellStyle name="Total 2 5 2 2 3 2 2" xfId="34633" xr:uid="{00000000-0005-0000-0000-000049870000}"/>
    <cellStyle name="Total 2 5 2 2 3 2 2 2" xfId="34634" xr:uid="{00000000-0005-0000-0000-00004A870000}"/>
    <cellStyle name="Total 2 5 2 2 3 2 2 3" xfId="34635" xr:uid="{00000000-0005-0000-0000-00004B870000}"/>
    <cellStyle name="Total 2 5 2 2 3 2 2 4" xfId="34636" xr:uid="{00000000-0005-0000-0000-00004C870000}"/>
    <cellStyle name="Total 2 5 2 2 3 2 3" xfId="34637" xr:uid="{00000000-0005-0000-0000-00004D870000}"/>
    <cellStyle name="Total 2 5 2 2 3 2 4" xfId="34638" xr:uid="{00000000-0005-0000-0000-00004E870000}"/>
    <cellStyle name="Total 2 5 2 2 3 2 5" xfId="34639" xr:uid="{00000000-0005-0000-0000-00004F870000}"/>
    <cellStyle name="Total 2 5 2 2 3 2 6" xfId="34640" xr:uid="{00000000-0005-0000-0000-000050870000}"/>
    <cellStyle name="Total 2 5 2 2 3 3" xfId="34641" xr:uid="{00000000-0005-0000-0000-000051870000}"/>
    <cellStyle name="Total 2 5 2 2 3 3 2" xfId="34642" xr:uid="{00000000-0005-0000-0000-000052870000}"/>
    <cellStyle name="Total 2 5 2 2 3 3 2 2" xfId="34643" xr:uid="{00000000-0005-0000-0000-000053870000}"/>
    <cellStyle name="Total 2 5 2 2 3 3 2 3" xfId="34644" xr:uid="{00000000-0005-0000-0000-000054870000}"/>
    <cellStyle name="Total 2 5 2 2 3 3 2 4" xfId="34645" xr:uid="{00000000-0005-0000-0000-000055870000}"/>
    <cellStyle name="Total 2 5 2 2 3 3 3" xfId="34646" xr:uid="{00000000-0005-0000-0000-000056870000}"/>
    <cellStyle name="Total 2 5 2 2 3 3 4" xfId="34647" xr:uid="{00000000-0005-0000-0000-000057870000}"/>
    <cellStyle name="Total 2 5 2 2 3 3 5" xfId="34648" xr:uid="{00000000-0005-0000-0000-000058870000}"/>
    <cellStyle name="Total 2 5 2 2 3 3 6" xfId="34649" xr:uid="{00000000-0005-0000-0000-000059870000}"/>
    <cellStyle name="Total 2 5 2 2 3 4" xfId="34650" xr:uid="{00000000-0005-0000-0000-00005A870000}"/>
    <cellStyle name="Total 2 5 2 2 3 4 2" xfId="34651" xr:uid="{00000000-0005-0000-0000-00005B870000}"/>
    <cellStyle name="Total 2 5 2 2 3 4 3" xfId="34652" xr:uid="{00000000-0005-0000-0000-00005C870000}"/>
    <cellStyle name="Total 2 5 2 2 3 4 4" xfId="34653" xr:uid="{00000000-0005-0000-0000-00005D870000}"/>
    <cellStyle name="Total 2 5 2 2 3 5" xfId="34654" xr:uid="{00000000-0005-0000-0000-00005E870000}"/>
    <cellStyle name="Total 2 5 2 2 3 5 2" xfId="34655" xr:uid="{00000000-0005-0000-0000-00005F870000}"/>
    <cellStyle name="Total 2 5 2 2 3 5 3" xfId="34656" xr:uid="{00000000-0005-0000-0000-000060870000}"/>
    <cellStyle name="Total 2 5 2 2 3 5 4" xfId="34657" xr:uid="{00000000-0005-0000-0000-000061870000}"/>
    <cellStyle name="Total 2 5 2 2 3 6" xfId="34658" xr:uid="{00000000-0005-0000-0000-000062870000}"/>
    <cellStyle name="Total 2 5 2 2 3 7" xfId="34659" xr:uid="{00000000-0005-0000-0000-000063870000}"/>
    <cellStyle name="Total 2 5 2 2 3 8" xfId="34660" xr:uid="{00000000-0005-0000-0000-000064870000}"/>
    <cellStyle name="Total 2 5 2 2 4" xfId="34661" xr:uid="{00000000-0005-0000-0000-000065870000}"/>
    <cellStyle name="Total 2 5 2 2 4 2" xfId="34662" xr:uid="{00000000-0005-0000-0000-000066870000}"/>
    <cellStyle name="Total 2 5 2 2 4 2 2" xfId="34663" xr:uid="{00000000-0005-0000-0000-000067870000}"/>
    <cellStyle name="Total 2 5 2 2 4 2 2 2" xfId="34664" xr:uid="{00000000-0005-0000-0000-000068870000}"/>
    <cellStyle name="Total 2 5 2 2 4 2 2 3" xfId="34665" xr:uid="{00000000-0005-0000-0000-000069870000}"/>
    <cellStyle name="Total 2 5 2 2 4 2 2 4" xfId="34666" xr:uid="{00000000-0005-0000-0000-00006A870000}"/>
    <cellStyle name="Total 2 5 2 2 4 2 3" xfId="34667" xr:uid="{00000000-0005-0000-0000-00006B870000}"/>
    <cellStyle name="Total 2 5 2 2 4 2 4" xfId="34668" xr:uid="{00000000-0005-0000-0000-00006C870000}"/>
    <cellStyle name="Total 2 5 2 2 4 2 5" xfId="34669" xr:uid="{00000000-0005-0000-0000-00006D870000}"/>
    <cellStyle name="Total 2 5 2 2 4 2 6" xfId="34670" xr:uid="{00000000-0005-0000-0000-00006E870000}"/>
    <cellStyle name="Total 2 5 2 2 4 3" xfId="34671" xr:uid="{00000000-0005-0000-0000-00006F870000}"/>
    <cellStyle name="Total 2 5 2 2 4 3 2" xfId="34672" xr:uid="{00000000-0005-0000-0000-000070870000}"/>
    <cellStyle name="Total 2 5 2 2 4 3 2 2" xfId="34673" xr:uid="{00000000-0005-0000-0000-000071870000}"/>
    <cellStyle name="Total 2 5 2 2 4 3 2 3" xfId="34674" xr:uid="{00000000-0005-0000-0000-000072870000}"/>
    <cellStyle name="Total 2 5 2 2 4 3 2 4" xfId="34675" xr:uid="{00000000-0005-0000-0000-000073870000}"/>
    <cellStyle name="Total 2 5 2 2 4 3 3" xfId="34676" xr:uid="{00000000-0005-0000-0000-000074870000}"/>
    <cellStyle name="Total 2 5 2 2 4 3 4" xfId="34677" xr:uid="{00000000-0005-0000-0000-000075870000}"/>
    <cellStyle name="Total 2 5 2 2 4 3 5" xfId="34678" xr:uid="{00000000-0005-0000-0000-000076870000}"/>
    <cellStyle name="Total 2 5 2 2 4 3 6" xfId="34679" xr:uid="{00000000-0005-0000-0000-000077870000}"/>
    <cellStyle name="Total 2 5 2 2 4 4" xfId="34680" xr:uid="{00000000-0005-0000-0000-000078870000}"/>
    <cellStyle name="Total 2 5 2 2 4 4 2" xfId="34681" xr:uid="{00000000-0005-0000-0000-000079870000}"/>
    <cellStyle name="Total 2 5 2 2 4 4 3" xfId="34682" xr:uid="{00000000-0005-0000-0000-00007A870000}"/>
    <cellStyle name="Total 2 5 2 2 4 4 4" xfId="34683" xr:uid="{00000000-0005-0000-0000-00007B870000}"/>
    <cellStyle name="Total 2 5 2 2 4 5" xfId="34684" xr:uid="{00000000-0005-0000-0000-00007C870000}"/>
    <cellStyle name="Total 2 5 2 2 4 5 2" xfId="34685" xr:uid="{00000000-0005-0000-0000-00007D870000}"/>
    <cellStyle name="Total 2 5 2 2 4 5 3" xfId="34686" xr:uid="{00000000-0005-0000-0000-00007E870000}"/>
    <cellStyle name="Total 2 5 2 2 4 5 4" xfId="34687" xr:uid="{00000000-0005-0000-0000-00007F870000}"/>
    <cellStyle name="Total 2 5 2 2 4 6" xfId="34688" xr:uid="{00000000-0005-0000-0000-000080870000}"/>
    <cellStyle name="Total 2 5 2 2 4 7" xfId="34689" xr:uid="{00000000-0005-0000-0000-000081870000}"/>
    <cellStyle name="Total 2 5 2 2 4 8" xfId="34690" xr:uid="{00000000-0005-0000-0000-000082870000}"/>
    <cellStyle name="Total 2 5 2 2 5" xfId="34691" xr:uid="{00000000-0005-0000-0000-000083870000}"/>
    <cellStyle name="Total 2 5 2 2 5 10" xfId="34692" xr:uid="{00000000-0005-0000-0000-000084870000}"/>
    <cellStyle name="Total 2 5 2 2 5 2" xfId="34693" xr:uid="{00000000-0005-0000-0000-000085870000}"/>
    <cellStyle name="Total 2 5 2 2 5 2 2" xfId="34694" xr:uid="{00000000-0005-0000-0000-000086870000}"/>
    <cellStyle name="Total 2 5 2 2 5 2 2 2" xfId="34695" xr:uid="{00000000-0005-0000-0000-000087870000}"/>
    <cellStyle name="Total 2 5 2 2 5 2 2 3" xfId="34696" xr:uid="{00000000-0005-0000-0000-000088870000}"/>
    <cellStyle name="Total 2 5 2 2 5 2 2 4" xfId="34697" xr:uid="{00000000-0005-0000-0000-000089870000}"/>
    <cellStyle name="Total 2 5 2 2 5 2 3" xfId="34698" xr:uid="{00000000-0005-0000-0000-00008A870000}"/>
    <cellStyle name="Total 2 5 2 2 5 2 4" xfId="34699" xr:uid="{00000000-0005-0000-0000-00008B870000}"/>
    <cellStyle name="Total 2 5 2 2 5 2 5" xfId="34700" xr:uid="{00000000-0005-0000-0000-00008C870000}"/>
    <cellStyle name="Total 2 5 2 2 5 2 6" xfId="34701" xr:uid="{00000000-0005-0000-0000-00008D870000}"/>
    <cellStyle name="Total 2 5 2 2 5 3" xfId="34702" xr:uid="{00000000-0005-0000-0000-00008E870000}"/>
    <cellStyle name="Total 2 5 2 2 5 3 2" xfId="34703" xr:uid="{00000000-0005-0000-0000-00008F870000}"/>
    <cellStyle name="Total 2 5 2 2 5 3 2 2" xfId="34704" xr:uid="{00000000-0005-0000-0000-000090870000}"/>
    <cellStyle name="Total 2 5 2 2 5 3 2 3" xfId="34705" xr:uid="{00000000-0005-0000-0000-000091870000}"/>
    <cellStyle name="Total 2 5 2 2 5 3 2 4" xfId="34706" xr:uid="{00000000-0005-0000-0000-000092870000}"/>
    <cellStyle name="Total 2 5 2 2 5 3 3" xfId="34707" xr:uid="{00000000-0005-0000-0000-000093870000}"/>
    <cellStyle name="Total 2 5 2 2 5 3 4" xfId="34708" xr:uid="{00000000-0005-0000-0000-000094870000}"/>
    <cellStyle name="Total 2 5 2 2 5 3 5" xfId="34709" xr:uid="{00000000-0005-0000-0000-000095870000}"/>
    <cellStyle name="Total 2 5 2 2 5 3 6" xfId="34710" xr:uid="{00000000-0005-0000-0000-000096870000}"/>
    <cellStyle name="Total 2 5 2 2 5 4" xfId="34711" xr:uid="{00000000-0005-0000-0000-000097870000}"/>
    <cellStyle name="Total 2 5 2 2 5 4 2" xfId="34712" xr:uid="{00000000-0005-0000-0000-000098870000}"/>
    <cellStyle name="Total 2 5 2 2 5 4 2 2" xfId="34713" xr:uid="{00000000-0005-0000-0000-000099870000}"/>
    <cellStyle name="Total 2 5 2 2 5 4 2 3" xfId="34714" xr:uid="{00000000-0005-0000-0000-00009A870000}"/>
    <cellStyle name="Total 2 5 2 2 5 4 2 4" xfId="34715" xr:uid="{00000000-0005-0000-0000-00009B870000}"/>
    <cellStyle name="Total 2 5 2 2 5 4 3" xfId="34716" xr:uid="{00000000-0005-0000-0000-00009C870000}"/>
    <cellStyle name="Total 2 5 2 2 5 4 4" xfId="34717" xr:uid="{00000000-0005-0000-0000-00009D870000}"/>
    <cellStyle name="Total 2 5 2 2 5 4 5" xfId="34718" xr:uid="{00000000-0005-0000-0000-00009E870000}"/>
    <cellStyle name="Total 2 5 2 2 5 4 6" xfId="34719" xr:uid="{00000000-0005-0000-0000-00009F870000}"/>
    <cellStyle name="Total 2 5 2 2 5 5" xfId="34720" xr:uid="{00000000-0005-0000-0000-0000A0870000}"/>
    <cellStyle name="Total 2 5 2 2 5 5 2" xfId="34721" xr:uid="{00000000-0005-0000-0000-0000A1870000}"/>
    <cellStyle name="Total 2 5 2 2 5 5 3" xfId="34722" xr:uid="{00000000-0005-0000-0000-0000A2870000}"/>
    <cellStyle name="Total 2 5 2 2 5 5 4" xfId="34723" xr:uid="{00000000-0005-0000-0000-0000A3870000}"/>
    <cellStyle name="Total 2 5 2 2 5 6" xfId="34724" xr:uid="{00000000-0005-0000-0000-0000A4870000}"/>
    <cellStyle name="Total 2 5 2 2 5 6 2" xfId="34725" xr:uid="{00000000-0005-0000-0000-0000A5870000}"/>
    <cellStyle name="Total 2 5 2 2 5 6 3" xfId="34726" xr:uid="{00000000-0005-0000-0000-0000A6870000}"/>
    <cellStyle name="Total 2 5 2 2 5 6 4" xfId="34727" xr:uid="{00000000-0005-0000-0000-0000A7870000}"/>
    <cellStyle name="Total 2 5 2 2 5 7" xfId="34728" xr:uid="{00000000-0005-0000-0000-0000A8870000}"/>
    <cellStyle name="Total 2 5 2 2 5 8" xfId="34729" xr:uid="{00000000-0005-0000-0000-0000A9870000}"/>
    <cellStyle name="Total 2 5 2 2 5 9" xfId="34730" xr:uid="{00000000-0005-0000-0000-0000AA870000}"/>
    <cellStyle name="Total 2 5 2 2 6" xfId="34731" xr:uid="{00000000-0005-0000-0000-0000AB870000}"/>
    <cellStyle name="Total 2 5 2 2 6 2" xfId="34732" xr:uid="{00000000-0005-0000-0000-0000AC870000}"/>
    <cellStyle name="Total 2 5 2 2 6 2 2" xfId="34733" xr:uid="{00000000-0005-0000-0000-0000AD870000}"/>
    <cellStyle name="Total 2 5 2 2 6 2 2 2" xfId="34734" xr:uid="{00000000-0005-0000-0000-0000AE870000}"/>
    <cellStyle name="Total 2 5 2 2 6 2 2 3" xfId="34735" xr:uid="{00000000-0005-0000-0000-0000AF870000}"/>
    <cellStyle name="Total 2 5 2 2 6 2 2 4" xfId="34736" xr:uid="{00000000-0005-0000-0000-0000B0870000}"/>
    <cellStyle name="Total 2 5 2 2 6 2 3" xfId="34737" xr:uid="{00000000-0005-0000-0000-0000B1870000}"/>
    <cellStyle name="Total 2 5 2 2 6 2 4" xfId="34738" xr:uid="{00000000-0005-0000-0000-0000B2870000}"/>
    <cellStyle name="Total 2 5 2 2 6 2 5" xfId="34739" xr:uid="{00000000-0005-0000-0000-0000B3870000}"/>
    <cellStyle name="Total 2 5 2 2 6 2 6" xfId="34740" xr:uid="{00000000-0005-0000-0000-0000B4870000}"/>
    <cellStyle name="Total 2 5 2 2 6 3" xfId="34741" xr:uid="{00000000-0005-0000-0000-0000B5870000}"/>
    <cellStyle name="Total 2 5 2 2 6 3 2" xfId="34742" xr:uid="{00000000-0005-0000-0000-0000B6870000}"/>
    <cellStyle name="Total 2 5 2 2 6 3 2 2" xfId="34743" xr:uid="{00000000-0005-0000-0000-0000B7870000}"/>
    <cellStyle name="Total 2 5 2 2 6 3 2 3" xfId="34744" xr:uid="{00000000-0005-0000-0000-0000B8870000}"/>
    <cellStyle name="Total 2 5 2 2 6 3 2 4" xfId="34745" xr:uid="{00000000-0005-0000-0000-0000B9870000}"/>
    <cellStyle name="Total 2 5 2 2 6 3 3" xfId="34746" xr:uid="{00000000-0005-0000-0000-0000BA870000}"/>
    <cellStyle name="Total 2 5 2 2 6 3 4" xfId="34747" xr:uid="{00000000-0005-0000-0000-0000BB870000}"/>
    <cellStyle name="Total 2 5 2 2 6 3 5" xfId="34748" xr:uid="{00000000-0005-0000-0000-0000BC870000}"/>
    <cellStyle name="Total 2 5 2 2 6 3 6" xfId="34749" xr:uid="{00000000-0005-0000-0000-0000BD870000}"/>
    <cellStyle name="Total 2 5 2 2 6 4" xfId="34750" xr:uid="{00000000-0005-0000-0000-0000BE870000}"/>
    <cellStyle name="Total 2 5 2 2 6 4 2" xfId="34751" xr:uid="{00000000-0005-0000-0000-0000BF870000}"/>
    <cellStyle name="Total 2 5 2 2 6 4 3" xfId="34752" xr:uid="{00000000-0005-0000-0000-0000C0870000}"/>
    <cellStyle name="Total 2 5 2 2 6 4 4" xfId="34753" xr:uid="{00000000-0005-0000-0000-0000C1870000}"/>
    <cellStyle name="Total 2 5 2 2 6 5" xfId="34754" xr:uid="{00000000-0005-0000-0000-0000C2870000}"/>
    <cellStyle name="Total 2 5 2 2 6 5 2" xfId="34755" xr:uid="{00000000-0005-0000-0000-0000C3870000}"/>
    <cellStyle name="Total 2 5 2 2 6 5 3" xfId="34756" xr:uid="{00000000-0005-0000-0000-0000C4870000}"/>
    <cellStyle name="Total 2 5 2 2 6 5 4" xfId="34757" xr:uid="{00000000-0005-0000-0000-0000C5870000}"/>
    <cellStyle name="Total 2 5 2 2 6 6" xfId="34758" xr:uid="{00000000-0005-0000-0000-0000C6870000}"/>
    <cellStyle name="Total 2 5 2 2 6 7" xfId="34759" xr:uid="{00000000-0005-0000-0000-0000C7870000}"/>
    <cellStyle name="Total 2 5 2 2 6 8" xfId="34760" xr:uid="{00000000-0005-0000-0000-0000C8870000}"/>
    <cellStyle name="Total 2 5 2 2 7" xfId="34761" xr:uid="{00000000-0005-0000-0000-0000C9870000}"/>
    <cellStyle name="Total 2 5 2 2 7 2" xfId="34762" xr:uid="{00000000-0005-0000-0000-0000CA870000}"/>
    <cellStyle name="Total 2 5 2 2 7 2 2" xfId="34763" xr:uid="{00000000-0005-0000-0000-0000CB870000}"/>
    <cellStyle name="Total 2 5 2 2 7 2 2 2" xfId="34764" xr:uid="{00000000-0005-0000-0000-0000CC870000}"/>
    <cellStyle name="Total 2 5 2 2 7 2 2 3" xfId="34765" xr:uid="{00000000-0005-0000-0000-0000CD870000}"/>
    <cellStyle name="Total 2 5 2 2 7 2 2 4" xfId="34766" xr:uid="{00000000-0005-0000-0000-0000CE870000}"/>
    <cellStyle name="Total 2 5 2 2 7 2 3" xfId="34767" xr:uid="{00000000-0005-0000-0000-0000CF870000}"/>
    <cellStyle name="Total 2 5 2 2 7 2 4" xfId="34768" xr:uid="{00000000-0005-0000-0000-0000D0870000}"/>
    <cellStyle name="Total 2 5 2 2 7 2 5" xfId="34769" xr:uid="{00000000-0005-0000-0000-0000D1870000}"/>
    <cellStyle name="Total 2 5 2 2 7 2 6" xfId="34770" xr:uid="{00000000-0005-0000-0000-0000D2870000}"/>
    <cellStyle name="Total 2 5 2 2 7 3" xfId="34771" xr:uid="{00000000-0005-0000-0000-0000D3870000}"/>
    <cellStyle name="Total 2 5 2 2 7 3 2" xfId="34772" xr:uid="{00000000-0005-0000-0000-0000D4870000}"/>
    <cellStyle name="Total 2 5 2 2 7 3 3" xfId="34773" xr:uid="{00000000-0005-0000-0000-0000D5870000}"/>
    <cellStyle name="Total 2 5 2 2 7 3 4" xfId="34774" xr:uid="{00000000-0005-0000-0000-0000D6870000}"/>
    <cellStyle name="Total 2 5 2 2 7 4" xfId="34775" xr:uid="{00000000-0005-0000-0000-0000D7870000}"/>
    <cellStyle name="Total 2 5 2 2 7 5" xfId="34776" xr:uid="{00000000-0005-0000-0000-0000D8870000}"/>
    <cellStyle name="Total 2 5 2 2 7 6" xfId="34777" xr:uid="{00000000-0005-0000-0000-0000D9870000}"/>
    <cellStyle name="Total 2 5 2 2 7 7" xfId="34778" xr:uid="{00000000-0005-0000-0000-0000DA870000}"/>
    <cellStyle name="Total 2 5 2 2 8" xfId="34779" xr:uid="{00000000-0005-0000-0000-0000DB870000}"/>
    <cellStyle name="Total 2 5 2 2 8 2" xfId="34780" xr:uid="{00000000-0005-0000-0000-0000DC870000}"/>
    <cellStyle name="Total 2 5 2 2 8 2 2" xfId="34781" xr:uid="{00000000-0005-0000-0000-0000DD870000}"/>
    <cellStyle name="Total 2 5 2 2 8 2 3" xfId="34782" xr:uid="{00000000-0005-0000-0000-0000DE870000}"/>
    <cellStyle name="Total 2 5 2 2 8 2 4" xfId="34783" xr:uid="{00000000-0005-0000-0000-0000DF870000}"/>
    <cellStyle name="Total 2 5 2 2 8 3" xfId="34784" xr:uid="{00000000-0005-0000-0000-0000E0870000}"/>
    <cellStyle name="Total 2 5 2 2 8 4" xfId="34785" xr:uid="{00000000-0005-0000-0000-0000E1870000}"/>
    <cellStyle name="Total 2 5 2 2 8 5" xfId="34786" xr:uid="{00000000-0005-0000-0000-0000E2870000}"/>
    <cellStyle name="Total 2 5 2 2 8 6" xfId="34787" xr:uid="{00000000-0005-0000-0000-0000E3870000}"/>
    <cellStyle name="Total 2 5 2 2 9" xfId="34788" xr:uid="{00000000-0005-0000-0000-0000E4870000}"/>
    <cellStyle name="Total 2 5 2 2 9 2" xfId="34789" xr:uid="{00000000-0005-0000-0000-0000E5870000}"/>
    <cellStyle name="Total 2 5 2 2 9 2 2" xfId="34790" xr:uid="{00000000-0005-0000-0000-0000E6870000}"/>
    <cellStyle name="Total 2 5 2 2 9 2 3" xfId="34791" xr:uid="{00000000-0005-0000-0000-0000E7870000}"/>
    <cellStyle name="Total 2 5 2 2 9 2 4" xfId="34792" xr:uid="{00000000-0005-0000-0000-0000E8870000}"/>
    <cellStyle name="Total 2 5 2 2 9 3" xfId="34793" xr:uid="{00000000-0005-0000-0000-0000E9870000}"/>
    <cellStyle name="Total 2 5 2 2 9 4" xfId="34794" xr:uid="{00000000-0005-0000-0000-0000EA870000}"/>
    <cellStyle name="Total 2 5 2 2 9 5" xfId="34795" xr:uid="{00000000-0005-0000-0000-0000EB870000}"/>
    <cellStyle name="Total 2 5 2 2 9 6" xfId="34796" xr:uid="{00000000-0005-0000-0000-0000EC870000}"/>
    <cellStyle name="Total 2 5 2 3" xfId="34797" xr:uid="{00000000-0005-0000-0000-0000ED870000}"/>
    <cellStyle name="Total 2 5 2 3 2" xfId="34798" xr:uid="{00000000-0005-0000-0000-0000EE870000}"/>
    <cellStyle name="Total 2 5 2 3 2 2" xfId="34799" xr:uid="{00000000-0005-0000-0000-0000EF870000}"/>
    <cellStyle name="Total 2 5 2 3 2 3" xfId="34800" xr:uid="{00000000-0005-0000-0000-0000F0870000}"/>
    <cellStyle name="Total 2 5 2 3 2 4" xfId="34801" xr:uid="{00000000-0005-0000-0000-0000F1870000}"/>
    <cellStyle name="Total 2 5 2 3 3" xfId="34802" xr:uid="{00000000-0005-0000-0000-0000F2870000}"/>
    <cellStyle name="Total 2 5 2 3 4" xfId="34803" xr:uid="{00000000-0005-0000-0000-0000F3870000}"/>
    <cellStyle name="Total 2 5 2 3 5" xfId="34804" xr:uid="{00000000-0005-0000-0000-0000F4870000}"/>
    <cellStyle name="Total 2 5 2 3 6" xfId="34805" xr:uid="{00000000-0005-0000-0000-0000F5870000}"/>
    <cellStyle name="Total 2 5 2 4" xfId="34806" xr:uid="{00000000-0005-0000-0000-0000F6870000}"/>
    <cellStyle name="Total 2 5 2 4 2" xfId="34807" xr:uid="{00000000-0005-0000-0000-0000F7870000}"/>
    <cellStyle name="Total 2 5 2 4 3" xfId="34808" xr:uid="{00000000-0005-0000-0000-0000F8870000}"/>
    <cellStyle name="Total 2 5 2 4 4" xfId="34809" xr:uid="{00000000-0005-0000-0000-0000F9870000}"/>
    <cellStyle name="Total 2 5 2 5" xfId="34810" xr:uid="{00000000-0005-0000-0000-0000FA870000}"/>
    <cellStyle name="Total 2 5 2 6" xfId="34811" xr:uid="{00000000-0005-0000-0000-0000FB870000}"/>
    <cellStyle name="Total 2 5 3" xfId="34812" xr:uid="{00000000-0005-0000-0000-0000FC870000}"/>
    <cellStyle name="Total 2 5 4" xfId="34813" xr:uid="{00000000-0005-0000-0000-0000FD870000}"/>
    <cellStyle name="Total 2 5 5" xfId="34814" xr:uid="{00000000-0005-0000-0000-0000FE870000}"/>
    <cellStyle name="Total 2 5 6" xfId="34815" xr:uid="{00000000-0005-0000-0000-0000FF870000}"/>
    <cellStyle name="Total 2 5 7" xfId="34816" xr:uid="{00000000-0005-0000-0000-000000880000}"/>
    <cellStyle name="Total 2 5 8" xfId="34817" xr:uid="{00000000-0005-0000-0000-000001880000}"/>
    <cellStyle name="Total 2 5 9" xfId="34818" xr:uid="{00000000-0005-0000-0000-000002880000}"/>
    <cellStyle name="Total 2 6" xfId="34819" xr:uid="{00000000-0005-0000-0000-000003880000}"/>
    <cellStyle name="Total 2 7" xfId="34820" xr:uid="{00000000-0005-0000-0000-000004880000}"/>
    <cellStyle name="Total 2 8" xfId="34821" xr:uid="{00000000-0005-0000-0000-000005880000}"/>
    <cellStyle name="Total 2 9" xfId="34822" xr:uid="{00000000-0005-0000-0000-000006880000}"/>
    <cellStyle name="Total 3" xfId="34823" xr:uid="{00000000-0005-0000-0000-000007880000}"/>
    <cellStyle name="Total 3 2" xfId="34824" xr:uid="{00000000-0005-0000-0000-000008880000}"/>
    <cellStyle name="Total 3 2 2" xfId="34825" xr:uid="{00000000-0005-0000-0000-000009880000}"/>
    <cellStyle name="Total 3 2 2 2" xfId="34826" xr:uid="{00000000-0005-0000-0000-00000A880000}"/>
    <cellStyle name="Total 3 2 2 2 10" xfId="34827" xr:uid="{00000000-0005-0000-0000-00000B880000}"/>
    <cellStyle name="Total 3 2 2 2 10 2" xfId="34828" xr:uid="{00000000-0005-0000-0000-00000C880000}"/>
    <cellStyle name="Total 3 2 2 2 10 3" xfId="34829" xr:uid="{00000000-0005-0000-0000-00000D880000}"/>
    <cellStyle name="Total 3 2 2 2 10 4" xfId="34830" xr:uid="{00000000-0005-0000-0000-00000E880000}"/>
    <cellStyle name="Total 3 2 2 2 11" xfId="34831" xr:uid="{00000000-0005-0000-0000-00000F880000}"/>
    <cellStyle name="Total 3 2 2 2 11 2" xfId="34832" xr:uid="{00000000-0005-0000-0000-000010880000}"/>
    <cellStyle name="Total 3 2 2 2 11 3" xfId="34833" xr:uid="{00000000-0005-0000-0000-000011880000}"/>
    <cellStyle name="Total 3 2 2 2 11 4" xfId="34834" xr:uid="{00000000-0005-0000-0000-000012880000}"/>
    <cellStyle name="Total 3 2 2 2 12" xfId="34835" xr:uid="{00000000-0005-0000-0000-000013880000}"/>
    <cellStyle name="Total 3 2 2 2 13" xfId="34836" xr:uid="{00000000-0005-0000-0000-000014880000}"/>
    <cellStyle name="Total 3 2 2 2 14" xfId="34837" xr:uid="{00000000-0005-0000-0000-000015880000}"/>
    <cellStyle name="Total 3 2 2 2 2" xfId="34838" xr:uid="{00000000-0005-0000-0000-000016880000}"/>
    <cellStyle name="Total 3 2 2 2 2 2" xfId="34839" xr:uid="{00000000-0005-0000-0000-000017880000}"/>
    <cellStyle name="Total 3 2 2 2 2 2 2" xfId="34840" xr:uid="{00000000-0005-0000-0000-000018880000}"/>
    <cellStyle name="Total 3 2 2 2 2 2 2 2" xfId="34841" xr:uid="{00000000-0005-0000-0000-000019880000}"/>
    <cellStyle name="Total 3 2 2 2 2 2 2 2 2" xfId="34842" xr:uid="{00000000-0005-0000-0000-00001A880000}"/>
    <cellStyle name="Total 3 2 2 2 2 2 2 2 3" xfId="34843" xr:uid="{00000000-0005-0000-0000-00001B880000}"/>
    <cellStyle name="Total 3 2 2 2 2 2 2 2 4" xfId="34844" xr:uid="{00000000-0005-0000-0000-00001C880000}"/>
    <cellStyle name="Total 3 2 2 2 2 2 2 3" xfId="34845" xr:uid="{00000000-0005-0000-0000-00001D880000}"/>
    <cellStyle name="Total 3 2 2 2 2 2 2 4" xfId="34846" xr:uid="{00000000-0005-0000-0000-00001E880000}"/>
    <cellStyle name="Total 3 2 2 2 2 2 2 5" xfId="34847" xr:uid="{00000000-0005-0000-0000-00001F880000}"/>
    <cellStyle name="Total 3 2 2 2 2 2 2 6" xfId="34848" xr:uid="{00000000-0005-0000-0000-000020880000}"/>
    <cellStyle name="Total 3 2 2 2 2 2 3" xfId="34849" xr:uid="{00000000-0005-0000-0000-000021880000}"/>
    <cellStyle name="Total 3 2 2 2 2 2 3 2" xfId="34850" xr:uid="{00000000-0005-0000-0000-000022880000}"/>
    <cellStyle name="Total 3 2 2 2 2 2 3 3" xfId="34851" xr:uid="{00000000-0005-0000-0000-000023880000}"/>
    <cellStyle name="Total 3 2 2 2 2 2 3 4" xfId="34852" xr:uid="{00000000-0005-0000-0000-000024880000}"/>
    <cellStyle name="Total 3 2 2 2 2 2 4" xfId="34853" xr:uid="{00000000-0005-0000-0000-000025880000}"/>
    <cellStyle name="Total 3 2 2 2 2 2 5" xfId="34854" xr:uid="{00000000-0005-0000-0000-000026880000}"/>
    <cellStyle name="Total 3 2 2 2 2 2 6" xfId="34855" xr:uid="{00000000-0005-0000-0000-000027880000}"/>
    <cellStyle name="Total 3 2 2 2 2 2 7" xfId="34856" xr:uid="{00000000-0005-0000-0000-000028880000}"/>
    <cellStyle name="Total 3 2 2 2 2 3" xfId="34857" xr:uid="{00000000-0005-0000-0000-000029880000}"/>
    <cellStyle name="Total 3 2 2 2 2 3 2" xfId="34858" xr:uid="{00000000-0005-0000-0000-00002A880000}"/>
    <cellStyle name="Total 3 2 2 2 2 3 2 2" xfId="34859" xr:uid="{00000000-0005-0000-0000-00002B880000}"/>
    <cellStyle name="Total 3 2 2 2 2 3 2 3" xfId="34860" xr:uid="{00000000-0005-0000-0000-00002C880000}"/>
    <cellStyle name="Total 3 2 2 2 2 3 2 4" xfId="34861" xr:uid="{00000000-0005-0000-0000-00002D880000}"/>
    <cellStyle name="Total 3 2 2 2 2 3 3" xfId="34862" xr:uid="{00000000-0005-0000-0000-00002E880000}"/>
    <cellStyle name="Total 3 2 2 2 2 3 4" xfId="34863" xr:uid="{00000000-0005-0000-0000-00002F880000}"/>
    <cellStyle name="Total 3 2 2 2 2 3 5" xfId="34864" xr:uid="{00000000-0005-0000-0000-000030880000}"/>
    <cellStyle name="Total 3 2 2 2 2 3 6" xfId="34865" xr:uid="{00000000-0005-0000-0000-000031880000}"/>
    <cellStyle name="Total 3 2 2 2 2 4" xfId="34866" xr:uid="{00000000-0005-0000-0000-000032880000}"/>
    <cellStyle name="Total 3 2 2 2 2 4 2" xfId="34867" xr:uid="{00000000-0005-0000-0000-000033880000}"/>
    <cellStyle name="Total 3 2 2 2 2 4 2 2" xfId="34868" xr:uid="{00000000-0005-0000-0000-000034880000}"/>
    <cellStyle name="Total 3 2 2 2 2 4 2 3" xfId="34869" xr:uid="{00000000-0005-0000-0000-000035880000}"/>
    <cellStyle name="Total 3 2 2 2 2 4 2 4" xfId="34870" xr:uid="{00000000-0005-0000-0000-000036880000}"/>
    <cellStyle name="Total 3 2 2 2 2 4 3" xfId="34871" xr:uid="{00000000-0005-0000-0000-000037880000}"/>
    <cellStyle name="Total 3 2 2 2 2 4 4" xfId="34872" xr:uid="{00000000-0005-0000-0000-000038880000}"/>
    <cellStyle name="Total 3 2 2 2 2 4 5" xfId="34873" xr:uid="{00000000-0005-0000-0000-000039880000}"/>
    <cellStyle name="Total 3 2 2 2 2 4 6" xfId="34874" xr:uid="{00000000-0005-0000-0000-00003A880000}"/>
    <cellStyle name="Total 3 2 2 2 2 5" xfId="34875" xr:uid="{00000000-0005-0000-0000-00003B880000}"/>
    <cellStyle name="Total 3 2 2 2 2 5 2" xfId="34876" xr:uid="{00000000-0005-0000-0000-00003C880000}"/>
    <cellStyle name="Total 3 2 2 2 2 5 3" xfId="34877" xr:uid="{00000000-0005-0000-0000-00003D880000}"/>
    <cellStyle name="Total 3 2 2 2 2 5 4" xfId="34878" xr:uid="{00000000-0005-0000-0000-00003E880000}"/>
    <cellStyle name="Total 3 2 2 2 2 6" xfId="34879" xr:uid="{00000000-0005-0000-0000-00003F880000}"/>
    <cellStyle name="Total 3 2 2 2 2 6 2" xfId="34880" xr:uid="{00000000-0005-0000-0000-000040880000}"/>
    <cellStyle name="Total 3 2 2 2 2 6 3" xfId="34881" xr:uid="{00000000-0005-0000-0000-000041880000}"/>
    <cellStyle name="Total 3 2 2 2 2 6 4" xfId="34882" xr:uid="{00000000-0005-0000-0000-000042880000}"/>
    <cellStyle name="Total 3 2 2 2 2 7" xfId="34883" xr:uid="{00000000-0005-0000-0000-000043880000}"/>
    <cellStyle name="Total 3 2 2 2 2 8" xfId="34884" xr:uid="{00000000-0005-0000-0000-000044880000}"/>
    <cellStyle name="Total 3 2 2 2 2 9" xfId="34885" xr:uid="{00000000-0005-0000-0000-000045880000}"/>
    <cellStyle name="Total 3 2 2 2 3" xfId="34886" xr:uid="{00000000-0005-0000-0000-000046880000}"/>
    <cellStyle name="Total 3 2 2 2 3 2" xfId="34887" xr:uid="{00000000-0005-0000-0000-000047880000}"/>
    <cellStyle name="Total 3 2 2 2 3 2 2" xfId="34888" xr:uid="{00000000-0005-0000-0000-000048880000}"/>
    <cellStyle name="Total 3 2 2 2 3 2 2 2" xfId="34889" xr:uid="{00000000-0005-0000-0000-000049880000}"/>
    <cellStyle name="Total 3 2 2 2 3 2 2 3" xfId="34890" xr:uid="{00000000-0005-0000-0000-00004A880000}"/>
    <cellStyle name="Total 3 2 2 2 3 2 2 4" xfId="34891" xr:uid="{00000000-0005-0000-0000-00004B880000}"/>
    <cellStyle name="Total 3 2 2 2 3 2 3" xfId="34892" xr:uid="{00000000-0005-0000-0000-00004C880000}"/>
    <cellStyle name="Total 3 2 2 2 3 2 4" xfId="34893" xr:uid="{00000000-0005-0000-0000-00004D880000}"/>
    <cellStyle name="Total 3 2 2 2 3 2 5" xfId="34894" xr:uid="{00000000-0005-0000-0000-00004E880000}"/>
    <cellStyle name="Total 3 2 2 2 3 2 6" xfId="34895" xr:uid="{00000000-0005-0000-0000-00004F880000}"/>
    <cellStyle name="Total 3 2 2 2 3 3" xfId="34896" xr:uid="{00000000-0005-0000-0000-000050880000}"/>
    <cellStyle name="Total 3 2 2 2 3 3 2" xfId="34897" xr:uid="{00000000-0005-0000-0000-000051880000}"/>
    <cellStyle name="Total 3 2 2 2 3 3 2 2" xfId="34898" xr:uid="{00000000-0005-0000-0000-000052880000}"/>
    <cellStyle name="Total 3 2 2 2 3 3 2 3" xfId="34899" xr:uid="{00000000-0005-0000-0000-000053880000}"/>
    <cellStyle name="Total 3 2 2 2 3 3 2 4" xfId="34900" xr:uid="{00000000-0005-0000-0000-000054880000}"/>
    <cellStyle name="Total 3 2 2 2 3 3 3" xfId="34901" xr:uid="{00000000-0005-0000-0000-000055880000}"/>
    <cellStyle name="Total 3 2 2 2 3 3 4" xfId="34902" xr:uid="{00000000-0005-0000-0000-000056880000}"/>
    <cellStyle name="Total 3 2 2 2 3 3 5" xfId="34903" xr:uid="{00000000-0005-0000-0000-000057880000}"/>
    <cellStyle name="Total 3 2 2 2 3 3 6" xfId="34904" xr:uid="{00000000-0005-0000-0000-000058880000}"/>
    <cellStyle name="Total 3 2 2 2 3 4" xfId="34905" xr:uid="{00000000-0005-0000-0000-000059880000}"/>
    <cellStyle name="Total 3 2 2 2 3 4 2" xfId="34906" xr:uid="{00000000-0005-0000-0000-00005A880000}"/>
    <cellStyle name="Total 3 2 2 2 3 4 3" xfId="34907" xr:uid="{00000000-0005-0000-0000-00005B880000}"/>
    <cellStyle name="Total 3 2 2 2 3 4 4" xfId="34908" xr:uid="{00000000-0005-0000-0000-00005C880000}"/>
    <cellStyle name="Total 3 2 2 2 3 5" xfId="34909" xr:uid="{00000000-0005-0000-0000-00005D880000}"/>
    <cellStyle name="Total 3 2 2 2 3 5 2" xfId="34910" xr:uid="{00000000-0005-0000-0000-00005E880000}"/>
    <cellStyle name="Total 3 2 2 2 3 5 3" xfId="34911" xr:uid="{00000000-0005-0000-0000-00005F880000}"/>
    <cellStyle name="Total 3 2 2 2 3 5 4" xfId="34912" xr:uid="{00000000-0005-0000-0000-000060880000}"/>
    <cellStyle name="Total 3 2 2 2 3 6" xfId="34913" xr:uid="{00000000-0005-0000-0000-000061880000}"/>
    <cellStyle name="Total 3 2 2 2 3 7" xfId="34914" xr:uid="{00000000-0005-0000-0000-000062880000}"/>
    <cellStyle name="Total 3 2 2 2 3 8" xfId="34915" xr:uid="{00000000-0005-0000-0000-000063880000}"/>
    <cellStyle name="Total 3 2 2 2 4" xfId="34916" xr:uid="{00000000-0005-0000-0000-000064880000}"/>
    <cellStyle name="Total 3 2 2 2 4 2" xfId="34917" xr:uid="{00000000-0005-0000-0000-000065880000}"/>
    <cellStyle name="Total 3 2 2 2 4 2 2" xfId="34918" xr:uid="{00000000-0005-0000-0000-000066880000}"/>
    <cellStyle name="Total 3 2 2 2 4 2 2 2" xfId="34919" xr:uid="{00000000-0005-0000-0000-000067880000}"/>
    <cellStyle name="Total 3 2 2 2 4 2 2 3" xfId="34920" xr:uid="{00000000-0005-0000-0000-000068880000}"/>
    <cellStyle name="Total 3 2 2 2 4 2 2 4" xfId="34921" xr:uid="{00000000-0005-0000-0000-000069880000}"/>
    <cellStyle name="Total 3 2 2 2 4 2 3" xfId="34922" xr:uid="{00000000-0005-0000-0000-00006A880000}"/>
    <cellStyle name="Total 3 2 2 2 4 2 4" xfId="34923" xr:uid="{00000000-0005-0000-0000-00006B880000}"/>
    <cellStyle name="Total 3 2 2 2 4 2 5" xfId="34924" xr:uid="{00000000-0005-0000-0000-00006C880000}"/>
    <cellStyle name="Total 3 2 2 2 4 2 6" xfId="34925" xr:uid="{00000000-0005-0000-0000-00006D880000}"/>
    <cellStyle name="Total 3 2 2 2 4 3" xfId="34926" xr:uid="{00000000-0005-0000-0000-00006E880000}"/>
    <cellStyle name="Total 3 2 2 2 4 3 2" xfId="34927" xr:uid="{00000000-0005-0000-0000-00006F880000}"/>
    <cellStyle name="Total 3 2 2 2 4 3 2 2" xfId="34928" xr:uid="{00000000-0005-0000-0000-000070880000}"/>
    <cellStyle name="Total 3 2 2 2 4 3 2 3" xfId="34929" xr:uid="{00000000-0005-0000-0000-000071880000}"/>
    <cellStyle name="Total 3 2 2 2 4 3 2 4" xfId="34930" xr:uid="{00000000-0005-0000-0000-000072880000}"/>
    <cellStyle name="Total 3 2 2 2 4 3 3" xfId="34931" xr:uid="{00000000-0005-0000-0000-000073880000}"/>
    <cellStyle name="Total 3 2 2 2 4 3 4" xfId="34932" xr:uid="{00000000-0005-0000-0000-000074880000}"/>
    <cellStyle name="Total 3 2 2 2 4 3 5" xfId="34933" xr:uid="{00000000-0005-0000-0000-000075880000}"/>
    <cellStyle name="Total 3 2 2 2 4 3 6" xfId="34934" xr:uid="{00000000-0005-0000-0000-000076880000}"/>
    <cellStyle name="Total 3 2 2 2 4 4" xfId="34935" xr:uid="{00000000-0005-0000-0000-000077880000}"/>
    <cellStyle name="Total 3 2 2 2 4 4 2" xfId="34936" xr:uid="{00000000-0005-0000-0000-000078880000}"/>
    <cellStyle name="Total 3 2 2 2 4 4 3" xfId="34937" xr:uid="{00000000-0005-0000-0000-000079880000}"/>
    <cellStyle name="Total 3 2 2 2 4 4 4" xfId="34938" xr:uid="{00000000-0005-0000-0000-00007A880000}"/>
    <cellStyle name="Total 3 2 2 2 4 5" xfId="34939" xr:uid="{00000000-0005-0000-0000-00007B880000}"/>
    <cellStyle name="Total 3 2 2 2 4 5 2" xfId="34940" xr:uid="{00000000-0005-0000-0000-00007C880000}"/>
    <cellStyle name="Total 3 2 2 2 4 5 3" xfId="34941" xr:uid="{00000000-0005-0000-0000-00007D880000}"/>
    <cellStyle name="Total 3 2 2 2 4 5 4" xfId="34942" xr:uid="{00000000-0005-0000-0000-00007E880000}"/>
    <cellStyle name="Total 3 2 2 2 4 6" xfId="34943" xr:uid="{00000000-0005-0000-0000-00007F880000}"/>
    <cellStyle name="Total 3 2 2 2 4 7" xfId="34944" xr:uid="{00000000-0005-0000-0000-000080880000}"/>
    <cellStyle name="Total 3 2 2 2 4 8" xfId="34945" xr:uid="{00000000-0005-0000-0000-000081880000}"/>
    <cellStyle name="Total 3 2 2 2 5" xfId="34946" xr:uid="{00000000-0005-0000-0000-000082880000}"/>
    <cellStyle name="Total 3 2 2 2 5 10" xfId="34947" xr:uid="{00000000-0005-0000-0000-000083880000}"/>
    <cellStyle name="Total 3 2 2 2 5 2" xfId="34948" xr:uid="{00000000-0005-0000-0000-000084880000}"/>
    <cellStyle name="Total 3 2 2 2 5 2 2" xfId="34949" xr:uid="{00000000-0005-0000-0000-000085880000}"/>
    <cellStyle name="Total 3 2 2 2 5 2 2 2" xfId="34950" xr:uid="{00000000-0005-0000-0000-000086880000}"/>
    <cellStyle name="Total 3 2 2 2 5 2 2 3" xfId="34951" xr:uid="{00000000-0005-0000-0000-000087880000}"/>
    <cellStyle name="Total 3 2 2 2 5 2 2 4" xfId="34952" xr:uid="{00000000-0005-0000-0000-000088880000}"/>
    <cellStyle name="Total 3 2 2 2 5 2 3" xfId="34953" xr:uid="{00000000-0005-0000-0000-000089880000}"/>
    <cellStyle name="Total 3 2 2 2 5 2 4" xfId="34954" xr:uid="{00000000-0005-0000-0000-00008A880000}"/>
    <cellStyle name="Total 3 2 2 2 5 2 5" xfId="34955" xr:uid="{00000000-0005-0000-0000-00008B880000}"/>
    <cellStyle name="Total 3 2 2 2 5 2 6" xfId="34956" xr:uid="{00000000-0005-0000-0000-00008C880000}"/>
    <cellStyle name="Total 3 2 2 2 5 3" xfId="34957" xr:uid="{00000000-0005-0000-0000-00008D880000}"/>
    <cellStyle name="Total 3 2 2 2 5 3 2" xfId="34958" xr:uid="{00000000-0005-0000-0000-00008E880000}"/>
    <cellStyle name="Total 3 2 2 2 5 3 2 2" xfId="34959" xr:uid="{00000000-0005-0000-0000-00008F880000}"/>
    <cellStyle name="Total 3 2 2 2 5 3 2 3" xfId="34960" xr:uid="{00000000-0005-0000-0000-000090880000}"/>
    <cellStyle name="Total 3 2 2 2 5 3 2 4" xfId="34961" xr:uid="{00000000-0005-0000-0000-000091880000}"/>
    <cellStyle name="Total 3 2 2 2 5 3 3" xfId="34962" xr:uid="{00000000-0005-0000-0000-000092880000}"/>
    <cellStyle name="Total 3 2 2 2 5 3 4" xfId="34963" xr:uid="{00000000-0005-0000-0000-000093880000}"/>
    <cellStyle name="Total 3 2 2 2 5 3 5" xfId="34964" xr:uid="{00000000-0005-0000-0000-000094880000}"/>
    <cellStyle name="Total 3 2 2 2 5 3 6" xfId="34965" xr:uid="{00000000-0005-0000-0000-000095880000}"/>
    <cellStyle name="Total 3 2 2 2 5 4" xfId="34966" xr:uid="{00000000-0005-0000-0000-000096880000}"/>
    <cellStyle name="Total 3 2 2 2 5 4 2" xfId="34967" xr:uid="{00000000-0005-0000-0000-000097880000}"/>
    <cellStyle name="Total 3 2 2 2 5 4 2 2" xfId="34968" xr:uid="{00000000-0005-0000-0000-000098880000}"/>
    <cellStyle name="Total 3 2 2 2 5 4 2 3" xfId="34969" xr:uid="{00000000-0005-0000-0000-000099880000}"/>
    <cellStyle name="Total 3 2 2 2 5 4 2 4" xfId="34970" xr:uid="{00000000-0005-0000-0000-00009A880000}"/>
    <cellStyle name="Total 3 2 2 2 5 4 3" xfId="34971" xr:uid="{00000000-0005-0000-0000-00009B880000}"/>
    <cellStyle name="Total 3 2 2 2 5 4 4" xfId="34972" xr:uid="{00000000-0005-0000-0000-00009C880000}"/>
    <cellStyle name="Total 3 2 2 2 5 4 5" xfId="34973" xr:uid="{00000000-0005-0000-0000-00009D880000}"/>
    <cellStyle name="Total 3 2 2 2 5 4 6" xfId="34974" xr:uid="{00000000-0005-0000-0000-00009E880000}"/>
    <cellStyle name="Total 3 2 2 2 5 5" xfId="34975" xr:uid="{00000000-0005-0000-0000-00009F880000}"/>
    <cellStyle name="Total 3 2 2 2 5 5 2" xfId="34976" xr:uid="{00000000-0005-0000-0000-0000A0880000}"/>
    <cellStyle name="Total 3 2 2 2 5 5 3" xfId="34977" xr:uid="{00000000-0005-0000-0000-0000A1880000}"/>
    <cellStyle name="Total 3 2 2 2 5 5 4" xfId="34978" xr:uid="{00000000-0005-0000-0000-0000A2880000}"/>
    <cellStyle name="Total 3 2 2 2 5 6" xfId="34979" xr:uid="{00000000-0005-0000-0000-0000A3880000}"/>
    <cellStyle name="Total 3 2 2 2 5 6 2" xfId="34980" xr:uid="{00000000-0005-0000-0000-0000A4880000}"/>
    <cellStyle name="Total 3 2 2 2 5 6 3" xfId="34981" xr:uid="{00000000-0005-0000-0000-0000A5880000}"/>
    <cellStyle name="Total 3 2 2 2 5 6 4" xfId="34982" xr:uid="{00000000-0005-0000-0000-0000A6880000}"/>
    <cellStyle name="Total 3 2 2 2 5 7" xfId="34983" xr:uid="{00000000-0005-0000-0000-0000A7880000}"/>
    <cellStyle name="Total 3 2 2 2 5 8" xfId="34984" xr:uid="{00000000-0005-0000-0000-0000A8880000}"/>
    <cellStyle name="Total 3 2 2 2 5 9" xfId="34985" xr:uid="{00000000-0005-0000-0000-0000A9880000}"/>
    <cellStyle name="Total 3 2 2 2 6" xfId="34986" xr:uid="{00000000-0005-0000-0000-0000AA880000}"/>
    <cellStyle name="Total 3 2 2 2 6 2" xfId="34987" xr:uid="{00000000-0005-0000-0000-0000AB880000}"/>
    <cellStyle name="Total 3 2 2 2 6 2 2" xfId="34988" xr:uid="{00000000-0005-0000-0000-0000AC880000}"/>
    <cellStyle name="Total 3 2 2 2 6 2 2 2" xfId="34989" xr:uid="{00000000-0005-0000-0000-0000AD880000}"/>
    <cellStyle name="Total 3 2 2 2 6 2 2 3" xfId="34990" xr:uid="{00000000-0005-0000-0000-0000AE880000}"/>
    <cellStyle name="Total 3 2 2 2 6 2 2 4" xfId="34991" xr:uid="{00000000-0005-0000-0000-0000AF880000}"/>
    <cellStyle name="Total 3 2 2 2 6 2 3" xfId="34992" xr:uid="{00000000-0005-0000-0000-0000B0880000}"/>
    <cellStyle name="Total 3 2 2 2 6 2 4" xfId="34993" xr:uid="{00000000-0005-0000-0000-0000B1880000}"/>
    <cellStyle name="Total 3 2 2 2 6 2 5" xfId="34994" xr:uid="{00000000-0005-0000-0000-0000B2880000}"/>
    <cellStyle name="Total 3 2 2 2 6 2 6" xfId="34995" xr:uid="{00000000-0005-0000-0000-0000B3880000}"/>
    <cellStyle name="Total 3 2 2 2 6 3" xfId="34996" xr:uid="{00000000-0005-0000-0000-0000B4880000}"/>
    <cellStyle name="Total 3 2 2 2 6 3 2" xfId="34997" xr:uid="{00000000-0005-0000-0000-0000B5880000}"/>
    <cellStyle name="Total 3 2 2 2 6 3 2 2" xfId="34998" xr:uid="{00000000-0005-0000-0000-0000B6880000}"/>
    <cellStyle name="Total 3 2 2 2 6 3 2 3" xfId="34999" xr:uid="{00000000-0005-0000-0000-0000B7880000}"/>
    <cellStyle name="Total 3 2 2 2 6 3 2 4" xfId="35000" xr:uid="{00000000-0005-0000-0000-0000B8880000}"/>
    <cellStyle name="Total 3 2 2 2 6 3 3" xfId="35001" xr:uid="{00000000-0005-0000-0000-0000B9880000}"/>
    <cellStyle name="Total 3 2 2 2 6 3 4" xfId="35002" xr:uid="{00000000-0005-0000-0000-0000BA880000}"/>
    <cellStyle name="Total 3 2 2 2 6 3 5" xfId="35003" xr:uid="{00000000-0005-0000-0000-0000BB880000}"/>
    <cellStyle name="Total 3 2 2 2 6 3 6" xfId="35004" xr:uid="{00000000-0005-0000-0000-0000BC880000}"/>
    <cellStyle name="Total 3 2 2 2 6 4" xfId="35005" xr:uid="{00000000-0005-0000-0000-0000BD880000}"/>
    <cellStyle name="Total 3 2 2 2 6 4 2" xfId="35006" xr:uid="{00000000-0005-0000-0000-0000BE880000}"/>
    <cellStyle name="Total 3 2 2 2 6 4 3" xfId="35007" xr:uid="{00000000-0005-0000-0000-0000BF880000}"/>
    <cellStyle name="Total 3 2 2 2 6 4 4" xfId="35008" xr:uid="{00000000-0005-0000-0000-0000C0880000}"/>
    <cellStyle name="Total 3 2 2 2 6 5" xfId="35009" xr:uid="{00000000-0005-0000-0000-0000C1880000}"/>
    <cellStyle name="Total 3 2 2 2 6 5 2" xfId="35010" xr:uid="{00000000-0005-0000-0000-0000C2880000}"/>
    <cellStyle name="Total 3 2 2 2 6 5 3" xfId="35011" xr:uid="{00000000-0005-0000-0000-0000C3880000}"/>
    <cellStyle name="Total 3 2 2 2 6 5 4" xfId="35012" xr:uid="{00000000-0005-0000-0000-0000C4880000}"/>
    <cellStyle name="Total 3 2 2 2 6 6" xfId="35013" xr:uid="{00000000-0005-0000-0000-0000C5880000}"/>
    <cellStyle name="Total 3 2 2 2 6 7" xfId="35014" xr:uid="{00000000-0005-0000-0000-0000C6880000}"/>
    <cellStyle name="Total 3 2 2 2 6 8" xfId="35015" xr:uid="{00000000-0005-0000-0000-0000C7880000}"/>
    <cellStyle name="Total 3 2 2 2 7" xfId="35016" xr:uid="{00000000-0005-0000-0000-0000C8880000}"/>
    <cellStyle name="Total 3 2 2 2 7 2" xfId="35017" xr:uid="{00000000-0005-0000-0000-0000C9880000}"/>
    <cellStyle name="Total 3 2 2 2 7 2 2" xfId="35018" xr:uid="{00000000-0005-0000-0000-0000CA880000}"/>
    <cellStyle name="Total 3 2 2 2 7 2 2 2" xfId="35019" xr:uid="{00000000-0005-0000-0000-0000CB880000}"/>
    <cellStyle name="Total 3 2 2 2 7 2 2 3" xfId="35020" xr:uid="{00000000-0005-0000-0000-0000CC880000}"/>
    <cellStyle name="Total 3 2 2 2 7 2 2 4" xfId="35021" xr:uid="{00000000-0005-0000-0000-0000CD880000}"/>
    <cellStyle name="Total 3 2 2 2 7 2 3" xfId="35022" xr:uid="{00000000-0005-0000-0000-0000CE880000}"/>
    <cellStyle name="Total 3 2 2 2 7 2 4" xfId="35023" xr:uid="{00000000-0005-0000-0000-0000CF880000}"/>
    <cellStyle name="Total 3 2 2 2 7 2 5" xfId="35024" xr:uid="{00000000-0005-0000-0000-0000D0880000}"/>
    <cellStyle name="Total 3 2 2 2 7 2 6" xfId="35025" xr:uid="{00000000-0005-0000-0000-0000D1880000}"/>
    <cellStyle name="Total 3 2 2 2 7 3" xfId="35026" xr:uid="{00000000-0005-0000-0000-0000D2880000}"/>
    <cellStyle name="Total 3 2 2 2 7 3 2" xfId="35027" xr:uid="{00000000-0005-0000-0000-0000D3880000}"/>
    <cellStyle name="Total 3 2 2 2 7 3 3" xfId="35028" xr:uid="{00000000-0005-0000-0000-0000D4880000}"/>
    <cellStyle name="Total 3 2 2 2 7 3 4" xfId="35029" xr:uid="{00000000-0005-0000-0000-0000D5880000}"/>
    <cellStyle name="Total 3 2 2 2 7 4" xfId="35030" xr:uid="{00000000-0005-0000-0000-0000D6880000}"/>
    <cellStyle name="Total 3 2 2 2 7 5" xfId="35031" xr:uid="{00000000-0005-0000-0000-0000D7880000}"/>
    <cellStyle name="Total 3 2 2 2 7 6" xfId="35032" xr:uid="{00000000-0005-0000-0000-0000D8880000}"/>
    <cellStyle name="Total 3 2 2 2 7 7" xfId="35033" xr:uid="{00000000-0005-0000-0000-0000D9880000}"/>
    <cellStyle name="Total 3 2 2 2 8" xfId="35034" xr:uid="{00000000-0005-0000-0000-0000DA880000}"/>
    <cellStyle name="Total 3 2 2 2 8 2" xfId="35035" xr:uid="{00000000-0005-0000-0000-0000DB880000}"/>
    <cellStyle name="Total 3 2 2 2 8 2 2" xfId="35036" xr:uid="{00000000-0005-0000-0000-0000DC880000}"/>
    <cellStyle name="Total 3 2 2 2 8 2 3" xfId="35037" xr:uid="{00000000-0005-0000-0000-0000DD880000}"/>
    <cellStyle name="Total 3 2 2 2 8 2 4" xfId="35038" xr:uid="{00000000-0005-0000-0000-0000DE880000}"/>
    <cellStyle name="Total 3 2 2 2 8 3" xfId="35039" xr:uid="{00000000-0005-0000-0000-0000DF880000}"/>
    <cellStyle name="Total 3 2 2 2 8 4" xfId="35040" xr:uid="{00000000-0005-0000-0000-0000E0880000}"/>
    <cellStyle name="Total 3 2 2 2 8 5" xfId="35041" xr:uid="{00000000-0005-0000-0000-0000E1880000}"/>
    <cellStyle name="Total 3 2 2 2 8 6" xfId="35042" xr:uid="{00000000-0005-0000-0000-0000E2880000}"/>
    <cellStyle name="Total 3 2 2 2 9" xfId="35043" xr:uid="{00000000-0005-0000-0000-0000E3880000}"/>
    <cellStyle name="Total 3 2 2 2 9 2" xfId="35044" xr:uid="{00000000-0005-0000-0000-0000E4880000}"/>
    <cellStyle name="Total 3 2 2 2 9 2 2" xfId="35045" xr:uid="{00000000-0005-0000-0000-0000E5880000}"/>
    <cellStyle name="Total 3 2 2 2 9 2 3" xfId="35046" xr:uid="{00000000-0005-0000-0000-0000E6880000}"/>
    <cellStyle name="Total 3 2 2 2 9 2 4" xfId="35047" xr:uid="{00000000-0005-0000-0000-0000E7880000}"/>
    <cellStyle name="Total 3 2 2 2 9 3" xfId="35048" xr:uid="{00000000-0005-0000-0000-0000E8880000}"/>
    <cellStyle name="Total 3 2 2 2 9 4" xfId="35049" xr:uid="{00000000-0005-0000-0000-0000E9880000}"/>
    <cellStyle name="Total 3 2 2 2 9 5" xfId="35050" xr:uid="{00000000-0005-0000-0000-0000EA880000}"/>
    <cellStyle name="Total 3 2 2 2 9 6" xfId="35051" xr:uid="{00000000-0005-0000-0000-0000EB880000}"/>
    <cellStyle name="Total 3 2 2 3" xfId="35052" xr:uid="{00000000-0005-0000-0000-0000EC880000}"/>
    <cellStyle name="Total 3 2 2 3 2" xfId="35053" xr:uid="{00000000-0005-0000-0000-0000ED880000}"/>
    <cellStyle name="Total 3 2 2 3 2 2" xfId="35054" xr:uid="{00000000-0005-0000-0000-0000EE880000}"/>
    <cellStyle name="Total 3 2 2 3 2 3" xfId="35055" xr:uid="{00000000-0005-0000-0000-0000EF880000}"/>
    <cellStyle name="Total 3 2 2 3 2 4" xfId="35056" xr:uid="{00000000-0005-0000-0000-0000F0880000}"/>
    <cellStyle name="Total 3 2 2 3 3" xfId="35057" xr:uid="{00000000-0005-0000-0000-0000F1880000}"/>
    <cellStyle name="Total 3 2 2 3 4" xfId="35058" xr:uid="{00000000-0005-0000-0000-0000F2880000}"/>
    <cellStyle name="Total 3 2 2 3 5" xfId="35059" xr:uid="{00000000-0005-0000-0000-0000F3880000}"/>
    <cellStyle name="Total 3 2 2 3 6" xfId="35060" xr:uid="{00000000-0005-0000-0000-0000F4880000}"/>
    <cellStyle name="Total 3 2 2 4" xfId="35061" xr:uid="{00000000-0005-0000-0000-0000F5880000}"/>
    <cellStyle name="Total 3 2 2 4 2" xfId="35062" xr:uid="{00000000-0005-0000-0000-0000F6880000}"/>
    <cellStyle name="Total 3 2 2 4 3" xfId="35063" xr:uid="{00000000-0005-0000-0000-0000F7880000}"/>
    <cellStyle name="Total 3 2 2 4 4" xfId="35064" xr:uid="{00000000-0005-0000-0000-0000F8880000}"/>
    <cellStyle name="Total 3 2 2 5" xfId="35065" xr:uid="{00000000-0005-0000-0000-0000F9880000}"/>
    <cellStyle name="Total 3 2 2 6" xfId="35066" xr:uid="{00000000-0005-0000-0000-0000FA880000}"/>
    <cellStyle name="Total 3 2 3" xfId="35067" xr:uid="{00000000-0005-0000-0000-0000FB880000}"/>
    <cellStyle name="Total 3 2 3 10" xfId="35068" xr:uid="{00000000-0005-0000-0000-0000FC880000}"/>
    <cellStyle name="Total 3 2 3 10 2" xfId="35069" xr:uid="{00000000-0005-0000-0000-0000FD880000}"/>
    <cellStyle name="Total 3 2 3 10 3" xfId="35070" xr:uid="{00000000-0005-0000-0000-0000FE880000}"/>
    <cellStyle name="Total 3 2 3 10 4" xfId="35071" xr:uid="{00000000-0005-0000-0000-0000FF880000}"/>
    <cellStyle name="Total 3 2 3 11" xfId="35072" xr:uid="{00000000-0005-0000-0000-000000890000}"/>
    <cellStyle name="Total 3 2 3 11 2" xfId="35073" xr:uid="{00000000-0005-0000-0000-000001890000}"/>
    <cellStyle name="Total 3 2 3 11 3" xfId="35074" xr:uid="{00000000-0005-0000-0000-000002890000}"/>
    <cellStyle name="Total 3 2 3 11 4" xfId="35075" xr:uid="{00000000-0005-0000-0000-000003890000}"/>
    <cellStyle name="Total 3 2 3 12" xfId="35076" xr:uid="{00000000-0005-0000-0000-000004890000}"/>
    <cellStyle name="Total 3 2 3 13" xfId="35077" xr:uid="{00000000-0005-0000-0000-000005890000}"/>
    <cellStyle name="Total 3 2 3 14" xfId="35078" xr:uid="{00000000-0005-0000-0000-000006890000}"/>
    <cellStyle name="Total 3 2 3 2" xfId="35079" xr:uid="{00000000-0005-0000-0000-000007890000}"/>
    <cellStyle name="Total 3 2 3 2 2" xfId="35080" xr:uid="{00000000-0005-0000-0000-000008890000}"/>
    <cellStyle name="Total 3 2 3 2 2 2" xfId="35081" xr:uid="{00000000-0005-0000-0000-000009890000}"/>
    <cellStyle name="Total 3 2 3 2 2 2 2" xfId="35082" xr:uid="{00000000-0005-0000-0000-00000A890000}"/>
    <cellStyle name="Total 3 2 3 2 2 2 2 2" xfId="35083" xr:uid="{00000000-0005-0000-0000-00000B890000}"/>
    <cellStyle name="Total 3 2 3 2 2 2 2 3" xfId="35084" xr:uid="{00000000-0005-0000-0000-00000C890000}"/>
    <cellStyle name="Total 3 2 3 2 2 2 2 4" xfId="35085" xr:uid="{00000000-0005-0000-0000-00000D890000}"/>
    <cellStyle name="Total 3 2 3 2 2 2 3" xfId="35086" xr:uid="{00000000-0005-0000-0000-00000E890000}"/>
    <cellStyle name="Total 3 2 3 2 2 2 4" xfId="35087" xr:uid="{00000000-0005-0000-0000-00000F890000}"/>
    <cellStyle name="Total 3 2 3 2 2 2 5" xfId="35088" xr:uid="{00000000-0005-0000-0000-000010890000}"/>
    <cellStyle name="Total 3 2 3 2 2 2 6" xfId="35089" xr:uid="{00000000-0005-0000-0000-000011890000}"/>
    <cellStyle name="Total 3 2 3 2 2 3" xfId="35090" xr:uid="{00000000-0005-0000-0000-000012890000}"/>
    <cellStyle name="Total 3 2 3 2 2 3 2" xfId="35091" xr:uid="{00000000-0005-0000-0000-000013890000}"/>
    <cellStyle name="Total 3 2 3 2 2 3 3" xfId="35092" xr:uid="{00000000-0005-0000-0000-000014890000}"/>
    <cellStyle name="Total 3 2 3 2 2 3 4" xfId="35093" xr:uid="{00000000-0005-0000-0000-000015890000}"/>
    <cellStyle name="Total 3 2 3 2 2 4" xfId="35094" xr:uid="{00000000-0005-0000-0000-000016890000}"/>
    <cellStyle name="Total 3 2 3 2 2 5" xfId="35095" xr:uid="{00000000-0005-0000-0000-000017890000}"/>
    <cellStyle name="Total 3 2 3 2 2 6" xfId="35096" xr:uid="{00000000-0005-0000-0000-000018890000}"/>
    <cellStyle name="Total 3 2 3 2 2 7" xfId="35097" xr:uid="{00000000-0005-0000-0000-000019890000}"/>
    <cellStyle name="Total 3 2 3 2 3" xfId="35098" xr:uid="{00000000-0005-0000-0000-00001A890000}"/>
    <cellStyle name="Total 3 2 3 2 3 2" xfId="35099" xr:uid="{00000000-0005-0000-0000-00001B890000}"/>
    <cellStyle name="Total 3 2 3 2 3 2 2" xfId="35100" xr:uid="{00000000-0005-0000-0000-00001C890000}"/>
    <cellStyle name="Total 3 2 3 2 3 2 3" xfId="35101" xr:uid="{00000000-0005-0000-0000-00001D890000}"/>
    <cellStyle name="Total 3 2 3 2 3 2 4" xfId="35102" xr:uid="{00000000-0005-0000-0000-00001E890000}"/>
    <cellStyle name="Total 3 2 3 2 3 3" xfId="35103" xr:uid="{00000000-0005-0000-0000-00001F890000}"/>
    <cellStyle name="Total 3 2 3 2 3 4" xfId="35104" xr:uid="{00000000-0005-0000-0000-000020890000}"/>
    <cellStyle name="Total 3 2 3 2 3 5" xfId="35105" xr:uid="{00000000-0005-0000-0000-000021890000}"/>
    <cellStyle name="Total 3 2 3 2 3 6" xfId="35106" xr:uid="{00000000-0005-0000-0000-000022890000}"/>
    <cellStyle name="Total 3 2 3 2 4" xfId="35107" xr:uid="{00000000-0005-0000-0000-000023890000}"/>
    <cellStyle name="Total 3 2 3 2 4 2" xfId="35108" xr:uid="{00000000-0005-0000-0000-000024890000}"/>
    <cellStyle name="Total 3 2 3 2 4 2 2" xfId="35109" xr:uid="{00000000-0005-0000-0000-000025890000}"/>
    <cellStyle name="Total 3 2 3 2 4 2 3" xfId="35110" xr:uid="{00000000-0005-0000-0000-000026890000}"/>
    <cellStyle name="Total 3 2 3 2 4 2 4" xfId="35111" xr:uid="{00000000-0005-0000-0000-000027890000}"/>
    <cellStyle name="Total 3 2 3 2 4 3" xfId="35112" xr:uid="{00000000-0005-0000-0000-000028890000}"/>
    <cellStyle name="Total 3 2 3 2 4 4" xfId="35113" xr:uid="{00000000-0005-0000-0000-000029890000}"/>
    <cellStyle name="Total 3 2 3 2 4 5" xfId="35114" xr:uid="{00000000-0005-0000-0000-00002A890000}"/>
    <cellStyle name="Total 3 2 3 2 4 6" xfId="35115" xr:uid="{00000000-0005-0000-0000-00002B890000}"/>
    <cellStyle name="Total 3 2 3 2 5" xfId="35116" xr:uid="{00000000-0005-0000-0000-00002C890000}"/>
    <cellStyle name="Total 3 2 3 2 5 2" xfId="35117" xr:uid="{00000000-0005-0000-0000-00002D890000}"/>
    <cellStyle name="Total 3 2 3 2 5 3" xfId="35118" xr:uid="{00000000-0005-0000-0000-00002E890000}"/>
    <cellStyle name="Total 3 2 3 2 5 4" xfId="35119" xr:uid="{00000000-0005-0000-0000-00002F890000}"/>
    <cellStyle name="Total 3 2 3 2 6" xfId="35120" xr:uid="{00000000-0005-0000-0000-000030890000}"/>
    <cellStyle name="Total 3 2 3 2 6 2" xfId="35121" xr:uid="{00000000-0005-0000-0000-000031890000}"/>
    <cellStyle name="Total 3 2 3 2 6 3" xfId="35122" xr:uid="{00000000-0005-0000-0000-000032890000}"/>
    <cellStyle name="Total 3 2 3 2 6 4" xfId="35123" xr:uid="{00000000-0005-0000-0000-000033890000}"/>
    <cellStyle name="Total 3 2 3 2 7" xfId="35124" xr:uid="{00000000-0005-0000-0000-000034890000}"/>
    <cellStyle name="Total 3 2 3 2 8" xfId="35125" xr:uid="{00000000-0005-0000-0000-000035890000}"/>
    <cellStyle name="Total 3 2 3 2 9" xfId="35126" xr:uid="{00000000-0005-0000-0000-000036890000}"/>
    <cellStyle name="Total 3 2 3 3" xfId="35127" xr:uid="{00000000-0005-0000-0000-000037890000}"/>
    <cellStyle name="Total 3 2 3 3 2" xfId="35128" xr:uid="{00000000-0005-0000-0000-000038890000}"/>
    <cellStyle name="Total 3 2 3 3 2 2" xfId="35129" xr:uid="{00000000-0005-0000-0000-000039890000}"/>
    <cellStyle name="Total 3 2 3 3 2 2 2" xfId="35130" xr:uid="{00000000-0005-0000-0000-00003A890000}"/>
    <cellStyle name="Total 3 2 3 3 2 2 3" xfId="35131" xr:uid="{00000000-0005-0000-0000-00003B890000}"/>
    <cellStyle name="Total 3 2 3 3 2 2 4" xfId="35132" xr:uid="{00000000-0005-0000-0000-00003C890000}"/>
    <cellStyle name="Total 3 2 3 3 2 3" xfId="35133" xr:uid="{00000000-0005-0000-0000-00003D890000}"/>
    <cellStyle name="Total 3 2 3 3 2 4" xfId="35134" xr:uid="{00000000-0005-0000-0000-00003E890000}"/>
    <cellStyle name="Total 3 2 3 3 2 5" xfId="35135" xr:uid="{00000000-0005-0000-0000-00003F890000}"/>
    <cellStyle name="Total 3 2 3 3 2 6" xfId="35136" xr:uid="{00000000-0005-0000-0000-000040890000}"/>
    <cellStyle name="Total 3 2 3 3 3" xfId="35137" xr:uid="{00000000-0005-0000-0000-000041890000}"/>
    <cellStyle name="Total 3 2 3 3 3 2" xfId="35138" xr:uid="{00000000-0005-0000-0000-000042890000}"/>
    <cellStyle name="Total 3 2 3 3 3 2 2" xfId="35139" xr:uid="{00000000-0005-0000-0000-000043890000}"/>
    <cellStyle name="Total 3 2 3 3 3 2 3" xfId="35140" xr:uid="{00000000-0005-0000-0000-000044890000}"/>
    <cellStyle name="Total 3 2 3 3 3 2 4" xfId="35141" xr:uid="{00000000-0005-0000-0000-000045890000}"/>
    <cellStyle name="Total 3 2 3 3 3 3" xfId="35142" xr:uid="{00000000-0005-0000-0000-000046890000}"/>
    <cellStyle name="Total 3 2 3 3 3 4" xfId="35143" xr:uid="{00000000-0005-0000-0000-000047890000}"/>
    <cellStyle name="Total 3 2 3 3 3 5" xfId="35144" xr:uid="{00000000-0005-0000-0000-000048890000}"/>
    <cellStyle name="Total 3 2 3 3 3 6" xfId="35145" xr:uid="{00000000-0005-0000-0000-000049890000}"/>
    <cellStyle name="Total 3 2 3 3 4" xfId="35146" xr:uid="{00000000-0005-0000-0000-00004A890000}"/>
    <cellStyle name="Total 3 2 3 3 4 2" xfId="35147" xr:uid="{00000000-0005-0000-0000-00004B890000}"/>
    <cellStyle name="Total 3 2 3 3 4 3" xfId="35148" xr:uid="{00000000-0005-0000-0000-00004C890000}"/>
    <cellStyle name="Total 3 2 3 3 4 4" xfId="35149" xr:uid="{00000000-0005-0000-0000-00004D890000}"/>
    <cellStyle name="Total 3 2 3 3 5" xfId="35150" xr:uid="{00000000-0005-0000-0000-00004E890000}"/>
    <cellStyle name="Total 3 2 3 3 5 2" xfId="35151" xr:uid="{00000000-0005-0000-0000-00004F890000}"/>
    <cellStyle name="Total 3 2 3 3 5 3" xfId="35152" xr:uid="{00000000-0005-0000-0000-000050890000}"/>
    <cellStyle name="Total 3 2 3 3 5 4" xfId="35153" xr:uid="{00000000-0005-0000-0000-000051890000}"/>
    <cellStyle name="Total 3 2 3 3 6" xfId="35154" xr:uid="{00000000-0005-0000-0000-000052890000}"/>
    <cellStyle name="Total 3 2 3 3 7" xfId="35155" xr:uid="{00000000-0005-0000-0000-000053890000}"/>
    <cellStyle name="Total 3 2 3 3 8" xfId="35156" xr:uid="{00000000-0005-0000-0000-000054890000}"/>
    <cellStyle name="Total 3 2 3 4" xfId="35157" xr:uid="{00000000-0005-0000-0000-000055890000}"/>
    <cellStyle name="Total 3 2 3 4 2" xfId="35158" xr:uid="{00000000-0005-0000-0000-000056890000}"/>
    <cellStyle name="Total 3 2 3 4 2 2" xfId="35159" xr:uid="{00000000-0005-0000-0000-000057890000}"/>
    <cellStyle name="Total 3 2 3 4 2 2 2" xfId="35160" xr:uid="{00000000-0005-0000-0000-000058890000}"/>
    <cellStyle name="Total 3 2 3 4 2 2 3" xfId="35161" xr:uid="{00000000-0005-0000-0000-000059890000}"/>
    <cellStyle name="Total 3 2 3 4 2 2 4" xfId="35162" xr:uid="{00000000-0005-0000-0000-00005A890000}"/>
    <cellStyle name="Total 3 2 3 4 2 3" xfId="35163" xr:uid="{00000000-0005-0000-0000-00005B890000}"/>
    <cellStyle name="Total 3 2 3 4 2 4" xfId="35164" xr:uid="{00000000-0005-0000-0000-00005C890000}"/>
    <cellStyle name="Total 3 2 3 4 2 5" xfId="35165" xr:uid="{00000000-0005-0000-0000-00005D890000}"/>
    <cellStyle name="Total 3 2 3 4 2 6" xfId="35166" xr:uid="{00000000-0005-0000-0000-00005E890000}"/>
    <cellStyle name="Total 3 2 3 4 3" xfId="35167" xr:uid="{00000000-0005-0000-0000-00005F890000}"/>
    <cellStyle name="Total 3 2 3 4 3 2" xfId="35168" xr:uid="{00000000-0005-0000-0000-000060890000}"/>
    <cellStyle name="Total 3 2 3 4 3 2 2" xfId="35169" xr:uid="{00000000-0005-0000-0000-000061890000}"/>
    <cellStyle name="Total 3 2 3 4 3 2 3" xfId="35170" xr:uid="{00000000-0005-0000-0000-000062890000}"/>
    <cellStyle name="Total 3 2 3 4 3 2 4" xfId="35171" xr:uid="{00000000-0005-0000-0000-000063890000}"/>
    <cellStyle name="Total 3 2 3 4 3 3" xfId="35172" xr:uid="{00000000-0005-0000-0000-000064890000}"/>
    <cellStyle name="Total 3 2 3 4 3 4" xfId="35173" xr:uid="{00000000-0005-0000-0000-000065890000}"/>
    <cellStyle name="Total 3 2 3 4 3 5" xfId="35174" xr:uid="{00000000-0005-0000-0000-000066890000}"/>
    <cellStyle name="Total 3 2 3 4 3 6" xfId="35175" xr:uid="{00000000-0005-0000-0000-000067890000}"/>
    <cellStyle name="Total 3 2 3 4 4" xfId="35176" xr:uid="{00000000-0005-0000-0000-000068890000}"/>
    <cellStyle name="Total 3 2 3 4 4 2" xfId="35177" xr:uid="{00000000-0005-0000-0000-000069890000}"/>
    <cellStyle name="Total 3 2 3 4 4 3" xfId="35178" xr:uid="{00000000-0005-0000-0000-00006A890000}"/>
    <cellStyle name="Total 3 2 3 4 4 4" xfId="35179" xr:uid="{00000000-0005-0000-0000-00006B890000}"/>
    <cellStyle name="Total 3 2 3 4 5" xfId="35180" xr:uid="{00000000-0005-0000-0000-00006C890000}"/>
    <cellStyle name="Total 3 2 3 4 5 2" xfId="35181" xr:uid="{00000000-0005-0000-0000-00006D890000}"/>
    <cellStyle name="Total 3 2 3 4 5 3" xfId="35182" xr:uid="{00000000-0005-0000-0000-00006E890000}"/>
    <cellStyle name="Total 3 2 3 4 5 4" xfId="35183" xr:uid="{00000000-0005-0000-0000-00006F890000}"/>
    <cellStyle name="Total 3 2 3 4 6" xfId="35184" xr:uid="{00000000-0005-0000-0000-000070890000}"/>
    <cellStyle name="Total 3 2 3 4 7" xfId="35185" xr:uid="{00000000-0005-0000-0000-000071890000}"/>
    <cellStyle name="Total 3 2 3 4 8" xfId="35186" xr:uid="{00000000-0005-0000-0000-000072890000}"/>
    <cellStyle name="Total 3 2 3 5" xfId="35187" xr:uid="{00000000-0005-0000-0000-000073890000}"/>
    <cellStyle name="Total 3 2 3 5 10" xfId="35188" xr:uid="{00000000-0005-0000-0000-000074890000}"/>
    <cellStyle name="Total 3 2 3 5 2" xfId="35189" xr:uid="{00000000-0005-0000-0000-000075890000}"/>
    <cellStyle name="Total 3 2 3 5 2 2" xfId="35190" xr:uid="{00000000-0005-0000-0000-000076890000}"/>
    <cellStyle name="Total 3 2 3 5 2 2 2" xfId="35191" xr:uid="{00000000-0005-0000-0000-000077890000}"/>
    <cellStyle name="Total 3 2 3 5 2 2 3" xfId="35192" xr:uid="{00000000-0005-0000-0000-000078890000}"/>
    <cellStyle name="Total 3 2 3 5 2 2 4" xfId="35193" xr:uid="{00000000-0005-0000-0000-000079890000}"/>
    <cellStyle name="Total 3 2 3 5 2 3" xfId="35194" xr:uid="{00000000-0005-0000-0000-00007A890000}"/>
    <cellStyle name="Total 3 2 3 5 2 4" xfId="35195" xr:uid="{00000000-0005-0000-0000-00007B890000}"/>
    <cellStyle name="Total 3 2 3 5 2 5" xfId="35196" xr:uid="{00000000-0005-0000-0000-00007C890000}"/>
    <cellStyle name="Total 3 2 3 5 2 6" xfId="35197" xr:uid="{00000000-0005-0000-0000-00007D890000}"/>
    <cellStyle name="Total 3 2 3 5 3" xfId="35198" xr:uid="{00000000-0005-0000-0000-00007E890000}"/>
    <cellStyle name="Total 3 2 3 5 3 2" xfId="35199" xr:uid="{00000000-0005-0000-0000-00007F890000}"/>
    <cellStyle name="Total 3 2 3 5 3 2 2" xfId="35200" xr:uid="{00000000-0005-0000-0000-000080890000}"/>
    <cellStyle name="Total 3 2 3 5 3 2 3" xfId="35201" xr:uid="{00000000-0005-0000-0000-000081890000}"/>
    <cellStyle name="Total 3 2 3 5 3 2 4" xfId="35202" xr:uid="{00000000-0005-0000-0000-000082890000}"/>
    <cellStyle name="Total 3 2 3 5 3 3" xfId="35203" xr:uid="{00000000-0005-0000-0000-000083890000}"/>
    <cellStyle name="Total 3 2 3 5 3 4" xfId="35204" xr:uid="{00000000-0005-0000-0000-000084890000}"/>
    <cellStyle name="Total 3 2 3 5 3 5" xfId="35205" xr:uid="{00000000-0005-0000-0000-000085890000}"/>
    <cellStyle name="Total 3 2 3 5 3 6" xfId="35206" xr:uid="{00000000-0005-0000-0000-000086890000}"/>
    <cellStyle name="Total 3 2 3 5 4" xfId="35207" xr:uid="{00000000-0005-0000-0000-000087890000}"/>
    <cellStyle name="Total 3 2 3 5 4 2" xfId="35208" xr:uid="{00000000-0005-0000-0000-000088890000}"/>
    <cellStyle name="Total 3 2 3 5 4 2 2" xfId="35209" xr:uid="{00000000-0005-0000-0000-000089890000}"/>
    <cellStyle name="Total 3 2 3 5 4 2 3" xfId="35210" xr:uid="{00000000-0005-0000-0000-00008A890000}"/>
    <cellStyle name="Total 3 2 3 5 4 2 4" xfId="35211" xr:uid="{00000000-0005-0000-0000-00008B890000}"/>
    <cellStyle name="Total 3 2 3 5 4 3" xfId="35212" xr:uid="{00000000-0005-0000-0000-00008C890000}"/>
    <cellStyle name="Total 3 2 3 5 4 4" xfId="35213" xr:uid="{00000000-0005-0000-0000-00008D890000}"/>
    <cellStyle name="Total 3 2 3 5 4 5" xfId="35214" xr:uid="{00000000-0005-0000-0000-00008E890000}"/>
    <cellStyle name="Total 3 2 3 5 4 6" xfId="35215" xr:uid="{00000000-0005-0000-0000-00008F890000}"/>
    <cellStyle name="Total 3 2 3 5 5" xfId="35216" xr:uid="{00000000-0005-0000-0000-000090890000}"/>
    <cellStyle name="Total 3 2 3 5 5 2" xfId="35217" xr:uid="{00000000-0005-0000-0000-000091890000}"/>
    <cellStyle name="Total 3 2 3 5 5 3" xfId="35218" xr:uid="{00000000-0005-0000-0000-000092890000}"/>
    <cellStyle name="Total 3 2 3 5 5 4" xfId="35219" xr:uid="{00000000-0005-0000-0000-000093890000}"/>
    <cellStyle name="Total 3 2 3 5 6" xfId="35220" xr:uid="{00000000-0005-0000-0000-000094890000}"/>
    <cellStyle name="Total 3 2 3 5 6 2" xfId="35221" xr:uid="{00000000-0005-0000-0000-000095890000}"/>
    <cellStyle name="Total 3 2 3 5 6 3" xfId="35222" xr:uid="{00000000-0005-0000-0000-000096890000}"/>
    <cellStyle name="Total 3 2 3 5 6 4" xfId="35223" xr:uid="{00000000-0005-0000-0000-000097890000}"/>
    <cellStyle name="Total 3 2 3 5 7" xfId="35224" xr:uid="{00000000-0005-0000-0000-000098890000}"/>
    <cellStyle name="Total 3 2 3 5 8" xfId="35225" xr:uid="{00000000-0005-0000-0000-000099890000}"/>
    <cellStyle name="Total 3 2 3 5 9" xfId="35226" xr:uid="{00000000-0005-0000-0000-00009A890000}"/>
    <cellStyle name="Total 3 2 3 6" xfId="35227" xr:uid="{00000000-0005-0000-0000-00009B890000}"/>
    <cellStyle name="Total 3 2 3 6 2" xfId="35228" xr:uid="{00000000-0005-0000-0000-00009C890000}"/>
    <cellStyle name="Total 3 2 3 6 2 2" xfId="35229" xr:uid="{00000000-0005-0000-0000-00009D890000}"/>
    <cellStyle name="Total 3 2 3 6 2 2 2" xfId="35230" xr:uid="{00000000-0005-0000-0000-00009E890000}"/>
    <cellStyle name="Total 3 2 3 6 2 2 3" xfId="35231" xr:uid="{00000000-0005-0000-0000-00009F890000}"/>
    <cellStyle name="Total 3 2 3 6 2 2 4" xfId="35232" xr:uid="{00000000-0005-0000-0000-0000A0890000}"/>
    <cellStyle name="Total 3 2 3 6 2 3" xfId="35233" xr:uid="{00000000-0005-0000-0000-0000A1890000}"/>
    <cellStyle name="Total 3 2 3 6 2 4" xfId="35234" xr:uid="{00000000-0005-0000-0000-0000A2890000}"/>
    <cellStyle name="Total 3 2 3 6 2 5" xfId="35235" xr:uid="{00000000-0005-0000-0000-0000A3890000}"/>
    <cellStyle name="Total 3 2 3 6 2 6" xfId="35236" xr:uid="{00000000-0005-0000-0000-0000A4890000}"/>
    <cellStyle name="Total 3 2 3 6 3" xfId="35237" xr:uid="{00000000-0005-0000-0000-0000A5890000}"/>
    <cellStyle name="Total 3 2 3 6 3 2" xfId="35238" xr:uid="{00000000-0005-0000-0000-0000A6890000}"/>
    <cellStyle name="Total 3 2 3 6 3 2 2" xfId="35239" xr:uid="{00000000-0005-0000-0000-0000A7890000}"/>
    <cellStyle name="Total 3 2 3 6 3 2 3" xfId="35240" xr:uid="{00000000-0005-0000-0000-0000A8890000}"/>
    <cellStyle name="Total 3 2 3 6 3 2 4" xfId="35241" xr:uid="{00000000-0005-0000-0000-0000A9890000}"/>
    <cellStyle name="Total 3 2 3 6 3 3" xfId="35242" xr:uid="{00000000-0005-0000-0000-0000AA890000}"/>
    <cellStyle name="Total 3 2 3 6 3 4" xfId="35243" xr:uid="{00000000-0005-0000-0000-0000AB890000}"/>
    <cellStyle name="Total 3 2 3 6 3 5" xfId="35244" xr:uid="{00000000-0005-0000-0000-0000AC890000}"/>
    <cellStyle name="Total 3 2 3 6 3 6" xfId="35245" xr:uid="{00000000-0005-0000-0000-0000AD890000}"/>
    <cellStyle name="Total 3 2 3 6 4" xfId="35246" xr:uid="{00000000-0005-0000-0000-0000AE890000}"/>
    <cellStyle name="Total 3 2 3 6 4 2" xfId="35247" xr:uid="{00000000-0005-0000-0000-0000AF890000}"/>
    <cellStyle name="Total 3 2 3 6 4 3" xfId="35248" xr:uid="{00000000-0005-0000-0000-0000B0890000}"/>
    <cellStyle name="Total 3 2 3 6 4 4" xfId="35249" xr:uid="{00000000-0005-0000-0000-0000B1890000}"/>
    <cellStyle name="Total 3 2 3 6 5" xfId="35250" xr:uid="{00000000-0005-0000-0000-0000B2890000}"/>
    <cellStyle name="Total 3 2 3 6 5 2" xfId="35251" xr:uid="{00000000-0005-0000-0000-0000B3890000}"/>
    <cellStyle name="Total 3 2 3 6 5 3" xfId="35252" xr:uid="{00000000-0005-0000-0000-0000B4890000}"/>
    <cellStyle name="Total 3 2 3 6 5 4" xfId="35253" xr:uid="{00000000-0005-0000-0000-0000B5890000}"/>
    <cellStyle name="Total 3 2 3 6 6" xfId="35254" xr:uid="{00000000-0005-0000-0000-0000B6890000}"/>
    <cellStyle name="Total 3 2 3 6 7" xfId="35255" xr:uid="{00000000-0005-0000-0000-0000B7890000}"/>
    <cellStyle name="Total 3 2 3 6 8" xfId="35256" xr:uid="{00000000-0005-0000-0000-0000B8890000}"/>
    <cellStyle name="Total 3 2 3 7" xfId="35257" xr:uid="{00000000-0005-0000-0000-0000B9890000}"/>
    <cellStyle name="Total 3 2 3 7 2" xfId="35258" xr:uid="{00000000-0005-0000-0000-0000BA890000}"/>
    <cellStyle name="Total 3 2 3 7 2 2" xfId="35259" xr:uid="{00000000-0005-0000-0000-0000BB890000}"/>
    <cellStyle name="Total 3 2 3 7 2 2 2" xfId="35260" xr:uid="{00000000-0005-0000-0000-0000BC890000}"/>
    <cellStyle name="Total 3 2 3 7 2 2 3" xfId="35261" xr:uid="{00000000-0005-0000-0000-0000BD890000}"/>
    <cellStyle name="Total 3 2 3 7 2 2 4" xfId="35262" xr:uid="{00000000-0005-0000-0000-0000BE890000}"/>
    <cellStyle name="Total 3 2 3 7 2 3" xfId="35263" xr:uid="{00000000-0005-0000-0000-0000BF890000}"/>
    <cellStyle name="Total 3 2 3 7 2 4" xfId="35264" xr:uid="{00000000-0005-0000-0000-0000C0890000}"/>
    <cellStyle name="Total 3 2 3 7 2 5" xfId="35265" xr:uid="{00000000-0005-0000-0000-0000C1890000}"/>
    <cellStyle name="Total 3 2 3 7 2 6" xfId="35266" xr:uid="{00000000-0005-0000-0000-0000C2890000}"/>
    <cellStyle name="Total 3 2 3 7 3" xfId="35267" xr:uid="{00000000-0005-0000-0000-0000C3890000}"/>
    <cellStyle name="Total 3 2 3 7 3 2" xfId="35268" xr:uid="{00000000-0005-0000-0000-0000C4890000}"/>
    <cellStyle name="Total 3 2 3 7 3 3" xfId="35269" xr:uid="{00000000-0005-0000-0000-0000C5890000}"/>
    <cellStyle name="Total 3 2 3 7 3 4" xfId="35270" xr:uid="{00000000-0005-0000-0000-0000C6890000}"/>
    <cellStyle name="Total 3 2 3 7 4" xfId="35271" xr:uid="{00000000-0005-0000-0000-0000C7890000}"/>
    <cellStyle name="Total 3 2 3 7 5" xfId="35272" xr:uid="{00000000-0005-0000-0000-0000C8890000}"/>
    <cellStyle name="Total 3 2 3 7 6" xfId="35273" xr:uid="{00000000-0005-0000-0000-0000C9890000}"/>
    <cellStyle name="Total 3 2 3 7 7" xfId="35274" xr:uid="{00000000-0005-0000-0000-0000CA890000}"/>
    <cellStyle name="Total 3 2 3 8" xfId="35275" xr:uid="{00000000-0005-0000-0000-0000CB890000}"/>
    <cellStyle name="Total 3 2 3 8 2" xfId="35276" xr:uid="{00000000-0005-0000-0000-0000CC890000}"/>
    <cellStyle name="Total 3 2 3 8 2 2" xfId="35277" xr:uid="{00000000-0005-0000-0000-0000CD890000}"/>
    <cellStyle name="Total 3 2 3 8 2 3" xfId="35278" xr:uid="{00000000-0005-0000-0000-0000CE890000}"/>
    <cellStyle name="Total 3 2 3 8 2 4" xfId="35279" xr:uid="{00000000-0005-0000-0000-0000CF890000}"/>
    <cellStyle name="Total 3 2 3 8 3" xfId="35280" xr:uid="{00000000-0005-0000-0000-0000D0890000}"/>
    <cellStyle name="Total 3 2 3 8 4" xfId="35281" xr:uid="{00000000-0005-0000-0000-0000D1890000}"/>
    <cellStyle name="Total 3 2 3 8 5" xfId="35282" xr:uid="{00000000-0005-0000-0000-0000D2890000}"/>
    <cellStyle name="Total 3 2 3 8 6" xfId="35283" xr:uid="{00000000-0005-0000-0000-0000D3890000}"/>
    <cellStyle name="Total 3 2 3 9" xfId="35284" xr:uid="{00000000-0005-0000-0000-0000D4890000}"/>
    <cellStyle name="Total 3 2 3 9 2" xfId="35285" xr:uid="{00000000-0005-0000-0000-0000D5890000}"/>
    <cellStyle name="Total 3 2 3 9 2 2" xfId="35286" xr:uid="{00000000-0005-0000-0000-0000D6890000}"/>
    <cellStyle name="Total 3 2 3 9 2 3" xfId="35287" xr:uid="{00000000-0005-0000-0000-0000D7890000}"/>
    <cellStyle name="Total 3 2 3 9 2 4" xfId="35288" xr:uid="{00000000-0005-0000-0000-0000D8890000}"/>
    <cellStyle name="Total 3 2 3 9 3" xfId="35289" xr:uid="{00000000-0005-0000-0000-0000D9890000}"/>
    <cellStyle name="Total 3 2 3 9 4" xfId="35290" xr:uid="{00000000-0005-0000-0000-0000DA890000}"/>
    <cellStyle name="Total 3 2 3 9 5" xfId="35291" xr:uid="{00000000-0005-0000-0000-0000DB890000}"/>
    <cellStyle name="Total 3 2 3 9 6" xfId="35292" xr:uid="{00000000-0005-0000-0000-0000DC890000}"/>
    <cellStyle name="Total 3 2 4" xfId="35293" xr:uid="{00000000-0005-0000-0000-0000DD890000}"/>
    <cellStyle name="Total 3 2 4 2" xfId="35294" xr:uid="{00000000-0005-0000-0000-0000DE890000}"/>
    <cellStyle name="Total 3 2 4 2 2" xfId="35295" xr:uid="{00000000-0005-0000-0000-0000DF890000}"/>
    <cellStyle name="Total 3 2 4 2 3" xfId="35296" xr:uid="{00000000-0005-0000-0000-0000E0890000}"/>
    <cellStyle name="Total 3 2 4 2 4" xfId="35297" xr:uid="{00000000-0005-0000-0000-0000E1890000}"/>
    <cellStyle name="Total 3 2 4 3" xfId="35298" xr:uid="{00000000-0005-0000-0000-0000E2890000}"/>
    <cellStyle name="Total 3 2 4 4" xfId="35299" xr:uid="{00000000-0005-0000-0000-0000E3890000}"/>
    <cellStyle name="Total 3 2 4 5" xfId="35300" xr:uid="{00000000-0005-0000-0000-0000E4890000}"/>
    <cellStyle name="Total 3 2 4 6" xfId="35301" xr:uid="{00000000-0005-0000-0000-0000E5890000}"/>
    <cellStyle name="Total 3 2 5" xfId="35302" xr:uid="{00000000-0005-0000-0000-0000E6890000}"/>
    <cellStyle name="Total 3 2 5 2" xfId="35303" xr:uid="{00000000-0005-0000-0000-0000E7890000}"/>
    <cellStyle name="Total 3 2 5 3" xfId="35304" xr:uid="{00000000-0005-0000-0000-0000E8890000}"/>
    <cellStyle name="Total 3 2 5 4" xfId="35305" xr:uid="{00000000-0005-0000-0000-0000E9890000}"/>
    <cellStyle name="Total 3 2 6" xfId="35306" xr:uid="{00000000-0005-0000-0000-0000EA890000}"/>
    <cellStyle name="Total 3 2 7" xfId="35307" xr:uid="{00000000-0005-0000-0000-0000EB890000}"/>
    <cellStyle name="Total 3 3" xfId="35308" xr:uid="{00000000-0005-0000-0000-0000EC890000}"/>
    <cellStyle name="Total 3 3 10" xfId="35309" xr:uid="{00000000-0005-0000-0000-0000ED890000}"/>
    <cellStyle name="Total 3 3 10 2" xfId="35310" xr:uid="{00000000-0005-0000-0000-0000EE890000}"/>
    <cellStyle name="Total 3 3 10 3" xfId="35311" xr:uid="{00000000-0005-0000-0000-0000EF890000}"/>
    <cellStyle name="Total 3 3 10 4" xfId="35312" xr:uid="{00000000-0005-0000-0000-0000F0890000}"/>
    <cellStyle name="Total 3 3 11" xfId="35313" xr:uid="{00000000-0005-0000-0000-0000F1890000}"/>
    <cellStyle name="Total 3 3 11 2" xfId="35314" xr:uid="{00000000-0005-0000-0000-0000F2890000}"/>
    <cellStyle name="Total 3 3 11 3" xfId="35315" xr:uid="{00000000-0005-0000-0000-0000F3890000}"/>
    <cellStyle name="Total 3 3 11 4" xfId="35316" xr:uid="{00000000-0005-0000-0000-0000F4890000}"/>
    <cellStyle name="Total 3 3 12" xfId="35317" xr:uid="{00000000-0005-0000-0000-0000F5890000}"/>
    <cellStyle name="Total 3 3 13" xfId="35318" xr:uid="{00000000-0005-0000-0000-0000F6890000}"/>
    <cellStyle name="Total 3 3 14" xfId="35319" xr:uid="{00000000-0005-0000-0000-0000F7890000}"/>
    <cellStyle name="Total 3 3 2" xfId="35320" xr:uid="{00000000-0005-0000-0000-0000F8890000}"/>
    <cellStyle name="Total 3 3 2 2" xfId="35321" xr:uid="{00000000-0005-0000-0000-0000F9890000}"/>
    <cellStyle name="Total 3 3 2 2 2" xfId="35322" xr:uid="{00000000-0005-0000-0000-0000FA890000}"/>
    <cellStyle name="Total 3 3 2 2 2 2" xfId="35323" xr:uid="{00000000-0005-0000-0000-0000FB890000}"/>
    <cellStyle name="Total 3 3 2 2 2 2 2" xfId="35324" xr:uid="{00000000-0005-0000-0000-0000FC890000}"/>
    <cellStyle name="Total 3 3 2 2 2 2 3" xfId="35325" xr:uid="{00000000-0005-0000-0000-0000FD890000}"/>
    <cellStyle name="Total 3 3 2 2 2 2 4" xfId="35326" xr:uid="{00000000-0005-0000-0000-0000FE890000}"/>
    <cellStyle name="Total 3 3 2 2 2 3" xfId="35327" xr:uid="{00000000-0005-0000-0000-0000FF890000}"/>
    <cellStyle name="Total 3 3 2 2 2 4" xfId="35328" xr:uid="{00000000-0005-0000-0000-0000008A0000}"/>
    <cellStyle name="Total 3 3 2 2 2 5" xfId="35329" xr:uid="{00000000-0005-0000-0000-0000018A0000}"/>
    <cellStyle name="Total 3 3 2 2 2 6" xfId="35330" xr:uid="{00000000-0005-0000-0000-0000028A0000}"/>
    <cellStyle name="Total 3 3 2 2 3" xfId="35331" xr:uid="{00000000-0005-0000-0000-0000038A0000}"/>
    <cellStyle name="Total 3 3 2 2 3 2" xfId="35332" xr:uid="{00000000-0005-0000-0000-0000048A0000}"/>
    <cellStyle name="Total 3 3 2 2 3 3" xfId="35333" xr:uid="{00000000-0005-0000-0000-0000058A0000}"/>
    <cellStyle name="Total 3 3 2 2 3 4" xfId="35334" xr:uid="{00000000-0005-0000-0000-0000068A0000}"/>
    <cellStyle name="Total 3 3 2 2 4" xfId="35335" xr:uid="{00000000-0005-0000-0000-0000078A0000}"/>
    <cellStyle name="Total 3 3 2 2 5" xfId="35336" xr:uid="{00000000-0005-0000-0000-0000088A0000}"/>
    <cellStyle name="Total 3 3 2 2 6" xfId="35337" xr:uid="{00000000-0005-0000-0000-0000098A0000}"/>
    <cellStyle name="Total 3 3 2 2 7" xfId="35338" xr:uid="{00000000-0005-0000-0000-00000A8A0000}"/>
    <cellStyle name="Total 3 3 2 3" xfId="35339" xr:uid="{00000000-0005-0000-0000-00000B8A0000}"/>
    <cellStyle name="Total 3 3 2 3 2" xfId="35340" xr:uid="{00000000-0005-0000-0000-00000C8A0000}"/>
    <cellStyle name="Total 3 3 2 3 2 2" xfId="35341" xr:uid="{00000000-0005-0000-0000-00000D8A0000}"/>
    <cellStyle name="Total 3 3 2 3 2 3" xfId="35342" xr:uid="{00000000-0005-0000-0000-00000E8A0000}"/>
    <cellStyle name="Total 3 3 2 3 2 4" xfId="35343" xr:uid="{00000000-0005-0000-0000-00000F8A0000}"/>
    <cellStyle name="Total 3 3 2 3 3" xfId="35344" xr:uid="{00000000-0005-0000-0000-0000108A0000}"/>
    <cellStyle name="Total 3 3 2 3 4" xfId="35345" xr:uid="{00000000-0005-0000-0000-0000118A0000}"/>
    <cellStyle name="Total 3 3 2 3 5" xfId="35346" xr:uid="{00000000-0005-0000-0000-0000128A0000}"/>
    <cellStyle name="Total 3 3 2 3 6" xfId="35347" xr:uid="{00000000-0005-0000-0000-0000138A0000}"/>
    <cellStyle name="Total 3 3 2 4" xfId="35348" xr:uid="{00000000-0005-0000-0000-0000148A0000}"/>
    <cellStyle name="Total 3 3 2 4 2" xfId="35349" xr:uid="{00000000-0005-0000-0000-0000158A0000}"/>
    <cellStyle name="Total 3 3 2 4 2 2" xfId="35350" xr:uid="{00000000-0005-0000-0000-0000168A0000}"/>
    <cellStyle name="Total 3 3 2 4 2 3" xfId="35351" xr:uid="{00000000-0005-0000-0000-0000178A0000}"/>
    <cellStyle name="Total 3 3 2 4 2 4" xfId="35352" xr:uid="{00000000-0005-0000-0000-0000188A0000}"/>
    <cellStyle name="Total 3 3 2 4 3" xfId="35353" xr:uid="{00000000-0005-0000-0000-0000198A0000}"/>
    <cellStyle name="Total 3 3 2 4 4" xfId="35354" xr:uid="{00000000-0005-0000-0000-00001A8A0000}"/>
    <cellStyle name="Total 3 3 2 4 5" xfId="35355" xr:uid="{00000000-0005-0000-0000-00001B8A0000}"/>
    <cellStyle name="Total 3 3 2 4 6" xfId="35356" xr:uid="{00000000-0005-0000-0000-00001C8A0000}"/>
    <cellStyle name="Total 3 3 2 5" xfId="35357" xr:uid="{00000000-0005-0000-0000-00001D8A0000}"/>
    <cellStyle name="Total 3 3 2 5 2" xfId="35358" xr:uid="{00000000-0005-0000-0000-00001E8A0000}"/>
    <cellStyle name="Total 3 3 2 5 3" xfId="35359" xr:uid="{00000000-0005-0000-0000-00001F8A0000}"/>
    <cellStyle name="Total 3 3 2 5 4" xfId="35360" xr:uid="{00000000-0005-0000-0000-0000208A0000}"/>
    <cellStyle name="Total 3 3 2 6" xfId="35361" xr:uid="{00000000-0005-0000-0000-0000218A0000}"/>
    <cellStyle name="Total 3 3 2 6 2" xfId="35362" xr:uid="{00000000-0005-0000-0000-0000228A0000}"/>
    <cellStyle name="Total 3 3 2 6 3" xfId="35363" xr:uid="{00000000-0005-0000-0000-0000238A0000}"/>
    <cellStyle name="Total 3 3 2 6 4" xfId="35364" xr:uid="{00000000-0005-0000-0000-0000248A0000}"/>
    <cellStyle name="Total 3 3 2 7" xfId="35365" xr:uid="{00000000-0005-0000-0000-0000258A0000}"/>
    <cellStyle name="Total 3 3 2 8" xfId="35366" xr:uid="{00000000-0005-0000-0000-0000268A0000}"/>
    <cellStyle name="Total 3 3 2 9" xfId="35367" xr:uid="{00000000-0005-0000-0000-0000278A0000}"/>
    <cellStyle name="Total 3 3 3" xfId="35368" xr:uid="{00000000-0005-0000-0000-0000288A0000}"/>
    <cellStyle name="Total 3 3 3 2" xfId="35369" xr:uid="{00000000-0005-0000-0000-0000298A0000}"/>
    <cellStyle name="Total 3 3 3 2 2" xfId="35370" xr:uid="{00000000-0005-0000-0000-00002A8A0000}"/>
    <cellStyle name="Total 3 3 3 2 2 2" xfId="35371" xr:uid="{00000000-0005-0000-0000-00002B8A0000}"/>
    <cellStyle name="Total 3 3 3 2 2 3" xfId="35372" xr:uid="{00000000-0005-0000-0000-00002C8A0000}"/>
    <cellStyle name="Total 3 3 3 2 2 4" xfId="35373" xr:uid="{00000000-0005-0000-0000-00002D8A0000}"/>
    <cellStyle name="Total 3 3 3 2 3" xfId="35374" xr:uid="{00000000-0005-0000-0000-00002E8A0000}"/>
    <cellStyle name="Total 3 3 3 2 4" xfId="35375" xr:uid="{00000000-0005-0000-0000-00002F8A0000}"/>
    <cellStyle name="Total 3 3 3 2 5" xfId="35376" xr:uid="{00000000-0005-0000-0000-0000308A0000}"/>
    <cellStyle name="Total 3 3 3 2 6" xfId="35377" xr:uid="{00000000-0005-0000-0000-0000318A0000}"/>
    <cellStyle name="Total 3 3 3 3" xfId="35378" xr:uid="{00000000-0005-0000-0000-0000328A0000}"/>
    <cellStyle name="Total 3 3 3 3 2" xfId="35379" xr:uid="{00000000-0005-0000-0000-0000338A0000}"/>
    <cellStyle name="Total 3 3 3 3 2 2" xfId="35380" xr:uid="{00000000-0005-0000-0000-0000348A0000}"/>
    <cellStyle name="Total 3 3 3 3 2 3" xfId="35381" xr:uid="{00000000-0005-0000-0000-0000358A0000}"/>
    <cellStyle name="Total 3 3 3 3 2 4" xfId="35382" xr:uid="{00000000-0005-0000-0000-0000368A0000}"/>
    <cellStyle name="Total 3 3 3 3 3" xfId="35383" xr:uid="{00000000-0005-0000-0000-0000378A0000}"/>
    <cellStyle name="Total 3 3 3 3 4" xfId="35384" xr:uid="{00000000-0005-0000-0000-0000388A0000}"/>
    <cellStyle name="Total 3 3 3 3 5" xfId="35385" xr:uid="{00000000-0005-0000-0000-0000398A0000}"/>
    <cellStyle name="Total 3 3 3 3 6" xfId="35386" xr:uid="{00000000-0005-0000-0000-00003A8A0000}"/>
    <cellStyle name="Total 3 3 3 4" xfId="35387" xr:uid="{00000000-0005-0000-0000-00003B8A0000}"/>
    <cellStyle name="Total 3 3 3 4 2" xfId="35388" xr:uid="{00000000-0005-0000-0000-00003C8A0000}"/>
    <cellStyle name="Total 3 3 3 4 3" xfId="35389" xr:uid="{00000000-0005-0000-0000-00003D8A0000}"/>
    <cellStyle name="Total 3 3 3 4 4" xfId="35390" xr:uid="{00000000-0005-0000-0000-00003E8A0000}"/>
    <cellStyle name="Total 3 3 3 5" xfId="35391" xr:uid="{00000000-0005-0000-0000-00003F8A0000}"/>
    <cellStyle name="Total 3 3 3 5 2" xfId="35392" xr:uid="{00000000-0005-0000-0000-0000408A0000}"/>
    <cellStyle name="Total 3 3 3 5 3" xfId="35393" xr:uid="{00000000-0005-0000-0000-0000418A0000}"/>
    <cellStyle name="Total 3 3 3 5 4" xfId="35394" xr:uid="{00000000-0005-0000-0000-0000428A0000}"/>
    <cellStyle name="Total 3 3 3 6" xfId="35395" xr:uid="{00000000-0005-0000-0000-0000438A0000}"/>
    <cellStyle name="Total 3 3 3 7" xfId="35396" xr:uid="{00000000-0005-0000-0000-0000448A0000}"/>
    <cellStyle name="Total 3 3 3 8" xfId="35397" xr:uid="{00000000-0005-0000-0000-0000458A0000}"/>
    <cellStyle name="Total 3 3 4" xfId="35398" xr:uid="{00000000-0005-0000-0000-0000468A0000}"/>
    <cellStyle name="Total 3 3 4 2" xfId="35399" xr:uid="{00000000-0005-0000-0000-0000478A0000}"/>
    <cellStyle name="Total 3 3 4 2 2" xfId="35400" xr:uid="{00000000-0005-0000-0000-0000488A0000}"/>
    <cellStyle name="Total 3 3 4 2 2 2" xfId="35401" xr:uid="{00000000-0005-0000-0000-0000498A0000}"/>
    <cellStyle name="Total 3 3 4 2 2 3" xfId="35402" xr:uid="{00000000-0005-0000-0000-00004A8A0000}"/>
    <cellStyle name="Total 3 3 4 2 2 4" xfId="35403" xr:uid="{00000000-0005-0000-0000-00004B8A0000}"/>
    <cellStyle name="Total 3 3 4 2 3" xfId="35404" xr:uid="{00000000-0005-0000-0000-00004C8A0000}"/>
    <cellStyle name="Total 3 3 4 2 4" xfId="35405" xr:uid="{00000000-0005-0000-0000-00004D8A0000}"/>
    <cellStyle name="Total 3 3 4 2 5" xfId="35406" xr:uid="{00000000-0005-0000-0000-00004E8A0000}"/>
    <cellStyle name="Total 3 3 4 2 6" xfId="35407" xr:uid="{00000000-0005-0000-0000-00004F8A0000}"/>
    <cellStyle name="Total 3 3 4 3" xfId="35408" xr:uid="{00000000-0005-0000-0000-0000508A0000}"/>
    <cellStyle name="Total 3 3 4 3 2" xfId="35409" xr:uid="{00000000-0005-0000-0000-0000518A0000}"/>
    <cellStyle name="Total 3 3 4 3 2 2" xfId="35410" xr:uid="{00000000-0005-0000-0000-0000528A0000}"/>
    <cellStyle name="Total 3 3 4 3 2 3" xfId="35411" xr:uid="{00000000-0005-0000-0000-0000538A0000}"/>
    <cellStyle name="Total 3 3 4 3 2 4" xfId="35412" xr:uid="{00000000-0005-0000-0000-0000548A0000}"/>
    <cellStyle name="Total 3 3 4 3 3" xfId="35413" xr:uid="{00000000-0005-0000-0000-0000558A0000}"/>
    <cellStyle name="Total 3 3 4 3 4" xfId="35414" xr:uid="{00000000-0005-0000-0000-0000568A0000}"/>
    <cellStyle name="Total 3 3 4 3 5" xfId="35415" xr:uid="{00000000-0005-0000-0000-0000578A0000}"/>
    <cellStyle name="Total 3 3 4 3 6" xfId="35416" xr:uid="{00000000-0005-0000-0000-0000588A0000}"/>
    <cellStyle name="Total 3 3 4 4" xfId="35417" xr:uid="{00000000-0005-0000-0000-0000598A0000}"/>
    <cellStyle name="Total 3 3 4 4 2" xfId="35418" xr:uid="{00000000-0005-0000-0000-00005A8A0000}"/>
    <cellStyle name="Total 3 3 4 4 3" xfId="35419" xr:uid="{00000000-0005-0000-0000-00005B8A0000}"/>
    <cellStyle name="Total 3 3 4 4 4" xfId="35420" xr:uid="{00000000-0005-0000-0000-00005C8A0000}"/>
    <cellStyle name="Total 3 3 4 5" xfId="35421" xr:uid="{00000000-0005-0000-0000-00005D8A0000}"/>
    <cellStyle name="Total 3 3 4 5 2" xfId="35422" xr:uid="{00000000-0005-0000-0000-00005E8A0000}"/>
    <cellStyle name="Total 3 3 4 5 3" xfId="35423" xr:uid="{00000000-0005-0000-0000-00005F8A0000}"/>
    <cellStyle name="Total 3 3 4 5 4" xfId="35424" xr:uid="{00000000-0005-0000-0000-0000608A0000}"/>
    <cellStyle name="Total 3 3 4 6" xfId="35425" xr:uid="{00000000-0005-0000-0000-0000618A0000}"/>
    <cellStyle name="Total 3 3 4 7" xfId="35426" xr:uid="{00000000-0005-0000-0000-0000628A0000}"/>
    <cellStyle name="Total 3 3 4 8" xfId="35427" xr:uid="{00000000-0005-0000-0000-0000638A0000}"/>
    <cellStyle name="Total 3 3 5" xfId="35428" xr:uid="{00000000-0005-0000-0000-0000648A0000}"/>
    <cellStyle name="Total 3 3 5 10" xfId="35429" xr:uid="{00000000-0005-0000-0000-0000658A0000}"/>
    <cellStyle name="Total 3 3 5 2" xfId="35430" xr:uid="{00000000-0005-0000-0000-0000668A0000}"/>
    <cellStyle name="Total 3 3 5 2 2" xfId="35431" xr:uid="{00000000-0005-0000-0000-0000678A0000}"/>
    <cellStyle name="Total 3 3 5 2 2 2" xfId="35432" xr:uid="{00000000-0005-0000-0000-0000688A0000}"/>
    <cellStyle name="Total 3 3 5 2 2 3" xfId="35433" xr:uid="{00000000-0005-0000-0000-0000698A0000}"/>
    <cellStyle name="Total 3 3 5 2 2 4" xfId="35434" xr:uid="{00000000-0005-0000-0000-00006A8A0000}"/>
    <cellStyle name="Total 3 3 5 2 3" xfId="35435" xr:uid="{00000000-0005-0000-0000-00006B8A0000}"/>
    <cellStyle name="Total 3 3 5 2 4" xfId="35436" xr:uid="{00000000-0005-0000-0000-00006C8A0000}"/>
    <cellStyle name="Total 3 3 5 2 5" xfId="35437" xr:uid="{00000000-0005-0000-0000-00006D8A0000}"/>
    <cellStyle name="Total 3 3 5 2 6" xfId="35438" xr:uid="{00000000-0005-0000-0000-00006E8A0000}"/>
    <cellStyle name="Total 3 3 5 3" xfId="35439" xr:uid="{00000000-0005-0000-0000-00006F8A0000}"/>
    <cellStyle name="Total 3 3 5 3 2" xfId="35440" xr:uid="{00000000-0005-0000-0000-0000708A0000}"/>
    <cellStyle name="Total 3 3 5 3 2 2" xfId="35441" xr:uid="{00000000-0005-0000-0000-0000718A0000}"/>
    <cellStyle name="Total 3 3 5 3 2 3" xfId="35442" xr:uid="{00000000-0005-0000-0000-0000728A0000}"/>
    <cellStyle name="Total 3 3 5 3 2 4" xfId="35443" xr:uid="{00000000-0005-0000-0000-0000738A0000}"/>
    <cellStyle name="Total 3 3 5 3 3" xfId="35444" xr:uid="{00000000-0005-0000-0000-0000748A0000}"/>
    <cellStyle name="Total 3 3 5 3 4" xfId="35445" xr:uid="{00000000-0005-0000-0000-0000758A0000}"/>
    <cellStyle name="Total 3 3 5 3 5" xfId="35446" xr:uid="{00000000-0005-0000-0000-0000768A0000}"/>
    <cellStyle name="Total 3 3 5 3 6" xfId="35447" xr:uid="{00000000-0005-0000-0000-0000778A0000}"/>
    <cellStyle name="Total 3 3 5 4" xfId="35448" xr:uid="{00000000-0005-0000-0000-0000788A0000}"/>
    <cellStyle name="Total 3 3 5 4 2" xfId="35449" xr:uid="{00000000-0005-0000-0000-0000798A0000}"/>
    <cellStyle name="Total 3 3 5 4 2 2" xfId="35450" xr:uid="{00000000-0005-0000-0000-00007A8A0000}"/>
    <cellStyle name="Total 3 3 5 4 2 3" xfId="35451" xr:uid="{00000000-0005-0000-0000-00007B8A0000}"/>
    <cellStyle name="Total 3 3 5 4 2 4" xfId="35452" xr:uid="{00000000-0005-0000-0000-00007C8A0000}"/>
    <cellStyle name="Total 3 3 5 4 3" xfId="35453" xr:uid="{00000000-0005-0000-0000-00007D8A0000}"/>
    <cellStyle name="Total 3 3 5 4 4" xfId="35454" xr:uid="{00000000-0005-0000-0000-00007E8A0000}"/>
    <cellStyle name="Total 3 3 5 4 5" xfId="35455" xr:uid="{00000000-0005-0000-0000-00007F8A0000}"/>
    <cellStyle name="Total 3 3 5 4 6" xfId="35456" xr:uid="{00000000-0005-0000-0000-0000808A0000}"/>
    <cellStyle name="Total 3 3 5 5" xfId="35457" xr:uid="{00000000-0005-0000-0000-0000818A0000}"/>
    <cellStyle name="Total 3 3 5 5 2" xfId="35458" xr:uid="{00000000-0005-0000-0000-0000828A0000}"/>
    <cellStyle name="Total 3 3 5 5 3" xfId="35459" xr:uid="{00000000-0005-0000-0000-0000838A0000}"/>
    <cellStyle name="Total 3 3 5 5 4" xfId="35460" xr:uid="{00000000-0005-0000-0000-0000848A0000}"/>
    <cellStyle name="Total 3 3 5 6" xfId="35461" xr:uid="{00000000-0005-0000-0000-0000858A0000}"/>
    <cellStyle name="Total 3 3 5 6 2" xfId="35462" xr:uid="{00000000-0005-0000-0000-0000868A0000}"/>
    <cellStyle name="Total 3 3 5 6 3" xfId="35463" xr:uid="{00000000-0005-0000-0000-0000878A0000}"/>
    <cellStyle name="Total 3 3 5 6 4" xfId="35464" xr:uid="{00000000-0005-0000-0000-0000888A0000}"/>
    <cellStyle name="Total 3 3 5 7" xfId="35465" xr:uid="{00000000-0005-0000-0000-0000898A0000}"/>
    <cellStyle name="Total 3 3 5 8" xfId="35466" xr:uid="{00000000-0005-0000-0000-00008A8A0000}"/>
    <cellStyle name="Total 3 3 5 9" xfId="35467" xr:uid="{00000000-0005-0000-0000-00008B8A0000}"/>
    <cellStyle name="Total 3 3 6" xfId="35468" xr:uid="{00000000-0005-0000-0000-00008C8A0000}"/>
    <cellStyle name="Total 3 3 6 2" xfId="35469" xr:uid="{00000000-0005-0000-0000-00008D8A0000}"/>
    <cellStyle name="Total 3 3 6 2 2" xfId="35470" xr:uid="{00000000-0005-0000-0000-00008E8A0000}"/>
    <cellStyle name="Total 3 3 6 2 2 2" xfId="35471" xr:uid="{00000000-0005-0000-0000-00008F8A0000}"/>
    <cellStyle name="Total 3 3 6 2 2 3" xfId="35472" xr:uid="{00000000-0005-0000-0000-0000908A0000}"/>
    <cellStyle name="Total 3 3 6 2 2 4" xfId="35473" xr:uid="{00000000-0005-0000-0000-0000918A0000}"/>
    <cellStyle name="Total 3 3 6 2 3" xfId="35474" xr:uid="{00000000-0005-0000-0000-0000928A0000}"/>
    <cellStyle name="Total 3 3 6 2 4" xfId="35475" xr:uid="{00000000-0005-0000-0000-0000938A0000}"/>
    <cellStyle name="Total 3 3 6 2 5" xfId="35476" xr:uid="{00000000-0005-0000-0000-0000948A0000}"/>
    <cellStyle name="Total 3 3 6 2 6" xfId="35477" xr:uid="{00000000-0005-0000-0000-0000958A0000}"/>
    <cellStyle name="Total 3 3 6 3" xfId="35478" xr:uid="{00000000-0005-0000-0000-0000968A0000}"/>
    <cellStyle name="Total 3 3 6 3 2" xfId="35479" xr:uid="{00000000-0005-0000-0000-0000978A0000}"/>
    <cellStyle name="Total 3 3 6 3 2 2" xfId="35480" xr:uid="{00000000-0005-0000-0000-0000988A0000}"/>
    <cellStyle name="Total 3 3 6 3 2 3" xfId="35481" xr:uid="{00000000-0005-0000-0000-0000998A0000}"/>
    <cellStyle name="Total 3 3 6 3 2 4" xfId="35482" xr:uid="{00000000-0005-0000-0000-00009A8A0000}"/>
    <cellStyle name="Total 3 3 6 3 3" xfId="35483" xr:uid="{00000000-0005-0000-0000-00009B8A0000}"/>
    <cellStyle name="Total 3 3 6 3 4" xfId="35484" xr:uid="{00000000-0005-0000-0000-00009C8A0000}"/>
    <cellStyle name="Total 3 3 6 3 5" xfId="35485" xr:uid="{00000000-0005-0000-0000-00009D8A0000}"/>
    <cellStyle name="Total 3 3 6 3 6" xfId="35486" xr:uid="{00000000-0005-0000-0000-00009E8A0000}"/>
    <cellStyle name="Total 3 3 6 4" xfId="35487" xr:uid="{00000000-0005-0000-0000-00009F8A0000}"/>
    <cellStyle name="Total 3 3 6 4 2" xfId="35488" xr:uid="{00000000-0005-0000-0000-0000A08A0000}"/>
    <cellStyle name="Total 3 3 6 4 3" xfId="35489" xr:uid="{00000000-0005-0000-0000-0000A18A0000}"/>
    <cellStyle name="Total 3 3 6 4 4" xfId="35490" xr:uid="{00000000-0005-0000-0000-0000A28A0000}"/>
    <cellStyle name="Total 3 3 6 5" xfId="35491" xr:uid="{00000000-0005-0000-0000-0000A38A0000}"/>
    <cellStyle name="Total 3 3 6 5 2" xfId="35492" xr:uid="{00000000-0005-0000-0000-0000A48A0000}"/>
    <cellStyle name="Total 3 3 6 5 3" xfId="35493" xr:uid="{00000000-0005-0000-0000-0000A58A0000}"/>
    <cellStyle name="Total 3 3 6 5 4" xfId="35494" xr:uid="{00000000-0005-0000-0000-0000A68A0000}"/>
    <cellStyle name="Total 3 3 6 6" xfId="35495" xr:uid="{00000000-0005-0000-0000-0000A78A0000}"/>
    <cellStyle name="Total 3 3 6 7" xfId="35496" xr:uid="{00000000-0005-0000-0000-0000A88A0000}"/>
    <cellStyle name="Total 3 3 6 8" xfId="35497" xr:uid="{00000000-0005-0000-0000-0000A98A0000}"/>
    <cellStyle name="Total 3 3 7" xfId="35498" xr:uid="{00000000-0005-0000-0000-0000AA8A0000}"/>
    <cellStyle name="Total 3 3 7 2" xfId="35499" xr:uid="{00000000-0005-0000-0000-0000AB8A0000}"/>
    <cellStyle name="Total 3 3 7 2 2" xfId="35500" xr:uid="{00000000-0005-0000-0000-0000AC8A0000}"/>
    <cellStyle name="Total 3 3 7 2 2 2" xfId="35501" xr:uid="{00000000-0005-0000-0000-0000AD8A0000}"/>
    <cellStyle name="Total 3 3 7 2 2 3" xfId="35502" xr:uid="{00000000-0005-0000-0000-0000AE8A0000}"/>
    <cellStyle name="Total 3 3 7 2 2 4" xfId="35503" xr:uid="{00000000-0005-0000-0000-0000AF8A0000}"/>
    <cellStyle name="Total 3 3 7 2 3" xfId="35504" xr:uid="{00000000-0005-0000-0000-0000B08A0000}"/>
    <cellStyle name="Total 3 3 7 2 4" xfId="35505" xr:uid="{00000000-0005-0000-0000-0000B18A0000}"/>
    <cellStyle name="Total 3 3 7 2 5" xfId="35506" xr:uid="{00000000-0005-0000-0000-0000B28A0000}"/>
    <cellStyle name="Total 3 3 7 2 6" xfId="35507" xr:uid="{00000000-0005-0000-0000-0000B38A0000}"/>
    <cellStyle name="Total 3 3 7 3" xfId="35508" xr:uid="{00000000-0005-0000-0000-0000B48A0000}"/>
    <cellStyle name="Total 3 3 7 3 2" xfId="35509" xr:uid="{00000000-0005-0000-0000-0000B58A0000}"/>
    <cellStyle name="Total 3 3 7 3 3" xfId="35510" xr:uid="{00000000-0005-0000-0000-0000B68A0000}"/>
    <cellStyle name="Total 3 3 7 3 4" xfId="35511" xr:uid="{00000000-0005-0000-0000-0000B78A0000}"/>
    <cellStyle name="Total 3 3 7 4" xfId="35512" xr:uid="{00000000-0005-0000-0000-0000B88A0000}"/>
    <cellStyle name="Total 3 3 7 5" xfId="35513" xr:uid="{00000000-0005-0000-0000-0000B98A0000}"/>
    <cellStyle name="Total 3 3 7 6" xfId="35514" xr:uid="{00000000-0005-0000-0000-0000BA8A0000}"/>
    <cellStyle name="Total 3 3 7 7" xfId="35515" xr:uid="{00000000-0005-0000-0000-0000BB8A0000}"/>
    <cellStyle name="Total 3 3 8" xfId="35516" xr:uid="{00000000-0005-0000-0000-0000BC8A0000}"/>
    <cellStyle name="Total 3 3 8 2" xfId="35517" xr:uid="{00000000-0005-0000-0000-0000BD8A0000}"/>
    <cellStyle name="Total 3 3 8 2 2" xfId="35518" xr:uid="{00000000-0005-0000-0000-0000BE8A0000}"/>
    <cellStyle name="Total 3 3 8 2 3" xfId="35519" xr:uid="{00000000-0005-0000-0000-0000BF8A0000}"/>
    <cellStyle name="Total 3 3 8 2 4" xfId="35520" xr:uid="{00000000-0005-0000-0000-0000C08A0000}"/>
    <cellStyle name="Total 3 3 8 3" xfId="35521" xr:uid="{00000000-0005-0000-0000-0000C18A0000}"/>
    <cellStyle name="Total 3 3 8 4" xfId="35522" xr:uid="{00000000-0005-0000-0000-0000C28A0000}"/>
    <cellStyle name="Total 3 3 8 5" xfId="35523" xr:uid="{00000000-0005-0000-0000-0000C38A0000}"/>
    <cellStyle name="Total 3 3 8 6" xfId="35524" xr:uid="{00000000-0005-0000-0000-0000C48A0000}"/>
    <cellStyle name="Total 3 3 9" xfId="35525" xr:uid="{00000000-0005-0000-0000-0000C58A0000}"/>
    <cellStyle name="Total 3 3 9 2" xfId="35526" xr:uid="{00000000-0005-0000-0000-0000C68A0000}"/>
    <cellStyle name="Total 3 3 9 2 2" xfId="35527" xr:uid="{00000000-0005-0000-0000-0000C78A0000}"/>
    <cellStyle name="Total 3 3 9 2 3" xfId="35528" xr:uid="{00000000-0005-0000-0000-0000C88A0000}"/>
    <cellStyle name="Total 3 3 9 2 4" xfId="35529" xr:uid="{00000000-0005-0000-0000-0000C98A0000}"/>
    <cellStyle name="Total 3 3 9 3" xfId="35530" xr:uid="{00000000-0005-0000-0000-0000CA8A0000}"/>
    <cellStyle name="Total 3 3 9 4" xfId="35531" xr:uid="{00000000-0005-0000-0000-0000CB8A0000}"/>
    <cellStyle name="Total 3 3 9 5" xfId="35532" xr:uid="{00000000-0005-0000-0000-0000CC8A0000}"/>
    <cellStyle name="Total 3 3 9 6" xfId="35533" xr:uid="{00000000-0005-0000-0000-0000CD8A0000}"/>
    <cellStyle name="Total 3 4" xfId="35534" xr:uid="{00000000-0005-0000-0000-0000CE8A0000}"/>
    <cellStyle name="Total 3 4 2" xfId="35535" xr:uid="{00000000-0005-0000-0000-0000CF8A0000}"/>
    <cellStyle name="Total 3 4 2 2" xfId="35536" xr:uid="{00000000-0005-0000-0000-0000D08A0000}"/>
    <cellStyle name="Total 3 4 2 3" xfId="35537" xr:uid="{00000000-0005-0000-0000-0000D18A0000}"/>
    <cellStyle name="Total 3 4 2 4" xfId="35538" xr:uid="{00000000-0005-0000-0000-0000D28A0000}"/>
    <cellStyle name="Total 3 4 3" xfId="35539" xr:uid="{00000000-0005-0000-0000-0000D38A0000}"/>
    <cellStyle name="Total 3 4 4" xfId="35540" xr:uid="{00000000-0005-0000-0000-0000D48A0000}"/>
    <cellStyle name="Total 3 4 5" xfId="35541" xr:uid="{00000000-0005-0000-0000-0000D58A0000}"/>
    <cellStyle name="Total 3 4 6" xfId="35542" xr:uid="{00000000-0005-0000-0000-0000D68A0000}"/>
    <cellStyle name="Total 3 5" xfId="35543" xr:uid="{00000000-0005-0000-0000-0000D78A0000}"/>
    <cellStyle name="Total 3 5 2" xfId="35544" xr:uid="{00000000-0005-0000-0000-0000D88A0000}"/>
    <cellStyle name="Total 3 5 3" xfId="35545" xr:uid="{00000000-0005-0000-0000-0000D98A0000}"/>
    <cellStyle name="Total 3 5 4" xfId="35546" xr:uid="{00000000-0005-0000-0000-0000DA8A0000}"/>
    <cellStyle name="Total 3 6" xfId="35547" xr:uid="{00000000-0005-0000-0000-0000DB8A0000}"/>
    <cellStyle name="Total 3 7" xfId="35548" xr:uid="{00000000-0005-0000-0000-0000DC8A0000}"/>
    <cellStyle name="Total 4" xfId="35549" xr:uid="{00000000-0005-0000-0000-0000DD8A0000}"/>
    <cellStyle name="Total 4 2" xfId="35550" xr:uid="{00000000-0005-0000-0000-0000DE8A0000}"/>
    <cellStyle name="Total 4 2 2" xfId="35551" xr:uid="{00000000-0005-0000-0000-0000DF8A0000}"/>
    <cellStyle name="Total 4 2 2 2" xfId="35552" xr:uid="{00000000-0005-0000-0000-0000E08A0000}"/>
    <cellStyle name="Total 4 2 2 2 10" xfId="35553" xr:uid="{00000000-0005-0000-0000-0000E18A0000}"/>
    <cellStyle name="Total 4 2 2 2 10 2" xfId="35554" xr:uid="{00000000-0005-0000-0000-0000E28A0000}"/>
    <cellStyle name="Total 4 2 2 2 10 3" xfId="35555" xr:uid="{00000000-0005-0000-0000-0000E38A0000}"/>
    <cellStyle name="Total 4 2 2 2 10 4" xfId="35556" xr:uid="{00000000-0005-0000-0000-0000E48A0000}"/>
    <cellStyle name="Total 4 2 2 2 11" xfId="35557" xr:uid="{00000000-0005-0000-0000-0000E58A0000}"/>
    <cellStyle name="Total 4 2 2 2 11 2" xfId="35558" xr:uid="{00000000-0005-0000-0000-0000E68A0000}"/>
    <cellStyle name="Total 4 2 2 2 11 3" xfId="35559" xr:uid="{00000000-0005-0000-0000-0000E78A0000}"/>
    <cellStyle name="Total 4 2 2 2 11 4" xfId="35560" xr:uid="{00000000-0005-0000-0000-0000E88A0000}"/>
    <cellStyle name="Total 4 2 2 2 12" xfId="35561" xr:uid="{00000000-0005-0000-0000-0000E98A0000}"/>
    <cellStyle name="Total 4 2 2 2 13" xfId="35562" xr:uid="{00000000-0005-0000-0000-0000EA8A0000}"/>
    <cellStyle name="Total 4 2 2 2 14" xfId="35563" xr:uid="{00000000-0005-0000-0000-0000EB8A0000}"/>
    <cellStyle name="Total 4 2 2 2 2" xfId="35564" xr:uid="{00000000-0005-0000-0000-0000EC8A0000}"/>
    <cellStyle name="Total 4 2 2 2 2 2" xfId="35565" xr:uid="{00000000-0005-0000-0000-0000ED8A0000}"/>
    <cellStyle name="Total 4 2 2 2 2 2 2" xfId="35566" xr:uid="{00000000-0005-0000-0000-0000EE8A0000}"/>
    <cellStyle name="Total 4 2 2 2 2 2 2 2" xfId="35567" xr:uid="{00000000-0005-0000-0000-0000EF8A0000}"/>
    <cellStyle name="Total 4 2 2 2 2 2 2 2 2" xfId="35568" xr:uid="{00000000-0005-0000-0000-0000F08A0000}"/>
    <cellStyle name="Total 4 2 2 2 2 2 2 2 3" xfId="35569" xr:uid="{00000000-0005-0000-0000-0000F18A0000}"/>
    <cellStyle name="Total 4 2 2 2 2 2 2 2 4" xfId="35570" xr:uid="{00000000-0005-0000-0000-0000F28A0000}"/>
    <cellStyle name="Total 4 2 2 2 2 2 2 3" xfId="35571" xr:uid="{00000000-0005-0000-0000-0000F38A0000}"/>
    <cellStyle name="Total 4 2 2 2 2 2 2 4" xfId="35572" xr:uid="{00000000-0005-0000-0000-0000F48A0000}"/>
    <cellStyle name="Total 4 2 2 2 2 2 2 5" xfId="35573" xr:uid="{00000000-0005-0000-0000-0000F58A0000}"/>
    <cellStyle name="Total 4 2 2 2 2 2 2 6" xfId="35574" xr:uid="{00000000-0005-0000-0000-0000F68A0000}"/>
    <cellStyle name="Total 4 2 2 2 2 2 3" xfId="35575" xr:uid="{00000000-0005-0000-0000-0000F78A0000}"/>
    <cellStyle name="Total 4 2 2 2 2 2 3 2" xfId="35576" xr:uid="{00000000-0005-0000-0000-0000F88A0000}"/>
    <cellStyle name="Total 4 2 2 2 2 2 3 3" xfId="35577" xr:uid="{00000000-0005-0000-0000-0000F98A0000}"/>
    <cellStyle name="Total 4 2 2 2 2 2 3 4" xfId="35578" xr:uid="{00000000-0005-0000-0000-0000FA8A0000}"/>
    <cellStyle name="Total 4 2 2 2 2 2 4" xfId="35579" xr:uid="{00000000-0005-0000-0000-0000FB8A0000}"/>
    <cellStyle name="Total 4 2 2 2 2 2 5" xfId="35580" xr:uid="{00000000-0005-0000-0000-0000FC8A0000}"/>
    <cellStyle name="Total 4 2 2 2 2 2 6" xfId="35581" xr:uid="{00000000-0005-0000-0000-0000FD8A0000}"/>
    <cellStyle name="Total 4 2 2 2 2 2 7" xfId="35582" xr:uid="{00000000-0005-0000-0000-0000FE8A0000}"/>
    <cellStyle name="Total 4 2 2 2 2 3" xfId="35583" xr:uid="{00000000-0005-0000-0000-0000FF8A0000}"/>
    <cellStyle name="Total 4 2 2 2 2 3 2" xfId="35584" xr:uid="{00000000-0005-0000-0000-0000008B0000}"/>
    <cellStyle name="Total 4 2 2 2 2 3 2 2" xfId="35585" xr:uid="{00000000-0005-0000-0000-0000018B0000}"/>
    <cellStyle name="Total 4 2 2 2 2 3 2 3" xfId="35586" xr:uid="{00000000-0005-0000-0000-0000028B0000}"/>
    <cellStyle name="Total 4 2 2 2 2 3 2 4" xfId="35587" xr:uid="{00000000-0005-0000-0000-0000038B0000}"/>
    <cellStyle name="Total 4 2 2 2 2 3 3" xfId="35588" xr:uid="{00000000-0005-0000-0000-0000048B0000}"/>
    <cellStyle name="Total 4 2 2 2 2 3 4" xfId="35589" xr:uid="{00000000-0005-0000-0000-0000058B0000}"/>
    <cellStyle name="Total 4 2 2 2 2 3 5" xfId="35590" xr:uid="{00000000-0005-0000-0000-0000068B0000}"/>
    <cellStyle name="Total 4 2 2 2 2 3 6" xfId="35591" xr:uid="{00000000-0005-0000-0000-0000078B0000}"/>
    <cellStyle name="Total 4 2 2 2 2 4" xfId="35592" xr:uid="{00000000-0005-0000-0000-0000088B0000}"/>
    <cellStyle name="Total 4 2 2 2 2 4 2" xfId="35593" xr:uid="{00000000-0005-0000-0000-0000098B0000}"/>
    <cellStyle name="Total 4 2 2 2 2 4 2 2" xfId="35594" xr:uid="{00000000-0005-0000-0000-00000A8B0000}"/>
    <cellStyle name="Total 4 2 2 2 2 4 2 3" xfId="35595" xr:uid="{00000000-0005-0000-0000-00000B8B0000}"/>
    <cellStyle name="Total 4 2 2 2 2 4 2 4" xfId="35596" xr:uid="{00000000-0005-0000-0000-00000C8B0000}"/>
    <cellStyle name="Total 4 2 2 2 2 4 3" xfId="35597" xr:uid="{00000000-0005-0000-0000-00000D8B0000}"/>
    <cellStyle name="Total 4 2 2 2 2 4 4" xfId="35598" xr:uid="{00000000-0005-0000-0000-00000E8B0000}"/>
    <cellStyle name="Total 4 2 2 2 2 4 5" xfId="35599" xr:uid="{00000000-0005-0000-0000-00000F8B0000}"/>
    <cellStyle name="Total 4 2 2 2 2 4 6" xfId="35600" xr:uid="{00000000-0005-0000-0000-0000108B0000}"/>
    <cellStyle name="Total 4 2 2 2 2 5" xfId="35601" xr:uid="{00000000-0005-0000-0000-0000118B0000}"/>
    <cellStyle name="Total 4 2 2 2 2 5 2" xfId="35602" xr:uid="{00000000-0005-0000-0000-0000128B0000}"/>
    <cellStyle name="Total 4 2 2 2 2 5 3" xfId="35603" xr:uid="{00000000-0005-0000-0000-0000138B0000}"/>
    <cellStyle name="Total 4 2 2 2 2 5 4" xfId="35604" xr:uid="{00000000-0005-0000-0000-0000148B0000}"/>
    <cellStyle name="Total 4 2 2 2 2 6" xfId="35605" xr:uid="{00000000-0005-0000-0000-0000158B0000}"/>
    <cellStyle name="Total 4 2 2 2 2 6 2" xfId="35606" xr:uid="{00000000-0005-0000-0000-0000168B0000}"/>
    <cellStyle name="Total 4 2 2 2 2 6 3" xfId="35607" xr:uid="{00000000-0005-0000-0000-0000178B0000}"/>
    <cellStyle name="Total 4 2 2 2 2 6 4" xfId="35608" xr:uid="{00000000-0005-0000-0000-0000188B0000}"/>
    <cellStyle name="Total 4 2 2 2 2 7" xfId="35609" xr:uid="{00000000-0005-0000-0000-0000198B0000}"/>
    <cellStyle name="Total 4 2 2 2 2 8" xfId="35610" xr:uid="{00000000-0005-0000-0000-00001A8B0000}"/>
    <cellStyle name="Total 4 2 2 2 2 9" xfId="35611" xr:uid="{00000000-0005-0000-0000-00001B8B0000}"/>
    <cellStyle name="Total 4 2 2 2 3" xfId="35612" xr:uid="{00000000-0005-0000-0000-00001C8B0000}"/>
    <cellStyle name="Total 4 2 2 2 3 2" xfId="35613" xr:uid="{00000000-0005-0000-0000-00001D8B0000}"/>
    <cellStyle name="Total 4 2 2 2 3 2 2" xfId="35614" xr:uid="{00000000-0005-0000-0000-00001E8B0000}"/>
    <cellStyle name="Total 4 2 2 2 3 2 2 2" xfId="35615" xr:uid="{00000000-0005-0000-0000-00001F8B0000}"/>
    <cellStyle name="Total 4 2 2 2 3 2 2 3" xfId="35616" xr:uid="{00000000-0005-0000-0000-0000208B0000}"/>
    <cellStyle name="Total 4 2 2 2 3 2 2 4" xfId="35617" xr:uid="{00000000-0005-0000-0000-0000218B0000}"/>
    <cellStyle name="Total 4 2 2 2 3 2 3" xfId="35618" xr:uid="{00000000-0005-0000-0000-0000228B0000}"/>
    <cellStyle name="Total 4 2 2 2 3 2 4" xfId="35619" xr:uid="{00000000-0005-0000-0000-0000238B0000}"/>
    <cellStyle name="Total 4 2 2 2 3 2 5" xfId="35620" xr:uid="{00000000-0005-0000-0000-0000248B0000}"/>
    <cellStyle name="Total 4 2 2 2 3 2 6" xfId="35621" xr:uid="{00000000-0005-0000-0000-0000258B0000}"/>
    <cellStyle name="Total 4 2 2 2 3 3" xfId="35622" xr:uid="{00000000-0005-0000-0000-0000268B0000}"/>
    <cellStyle name="Total 4 2 2 2 3 3 2" xfId="35623" xr:uid="{00000000-0005-0000-0000-0000278B0000}"/>
    <cellStyle name="Total 4 2 2 2 3 3 2 2" xfId="35624" xr:uid="{00000000-0005-0000-0000-0000288B0000}"/>
    <cellStyle name="Total 4 2 2 2 3 3 2 3" xfId="35625" xr:uid="{00000000-0005-0000-0000-0000298B0000}"/>
    <cellStyle name="Total 4 2 2 2 3 3 2 4" xfId="35626" xr:uid="{00000000-0005-0000-0000-00002A8B0000}"/>
    <cellStyle name="Total 4 2 2 2 3 3 3" xfId="35627" xr:uid="{00000000-0005-0000-0000-00002B8B0000}"/>
    <cellStyle name="Total 4 2 2 2 3 3 4" xfId="35628" xr:uid="{00000000-0005-0000-0000-00002C8B0000}"/>
    <cellStyle name="Total 4 2 2 2 3 3 5" xfId="35629" xr:uid="{00000000-0005-0000-0000-00002D8B0000}"/>
    <cellStyle name="Total 4 2 2 2 3 3 6" xfId="35630" xr:uid="{00000000-0005-0000-0000-00002E8B0000}"/>
    <cellStyle name="Total 4 2 2 2 3 4" xfId="35631" xr:uid="{00000000-0005-0000-0000-00002F8B0000}"/>
    <cellStyle name="Total 4 2 2 2 3 4 2" xfId="35632" xr:uid="{00000000-0005-0000-0000-0000308B0000}"/>
    <cellStyle name="Total 4 2 2 2 3 4 3" xfId="35633" xr:uid="{00000000-0005-0000-0000-0000318B0000}"/>
    <cellStyle name="Total 4 2 2 2 3 4 4" xfId="35634" xr:uid="{00000000-0005-0000-0000-0000328B0000}"/>
    <cellStyle name="Total 4 2 2 2 3 5" xfId="35635" xr:uid="{00000000-0005-0000-0000-0000338B0000}"/>
    <cellStyle name="Total 4 2 2 2 3 5 2" xfId="35636" xr:uid="{00000000-0005-0000-0000-0000348B0000}"/>
    <cellStyle name="Total 4 2 2 2 3 5 3" xfId="35637" xr:uid="{00000000-0005-0000-0000-0000358B0000}"/>
    <cellStyle name="Total 4 2 2 2 3 5 4" xfId="35638" xr:uid="{00000000-0005-0000-0000-0000368B0000}"/>
    <cellStyle name="Total 4 2 2 2 3 6" xfId="35639" xr:uid="{00000000-0005-0000-0000-0000378B0000}"/>
    <cellStyle name="Total 4 2 2 2 3 7" xfId="35640" xr:uid="{00000000-0005-0000-0000-0000388B0000}"/>
    <cellStyle name="Total 4 2 2 2 3 8" xfId="35641" xr:uid="{00000000-0005-0000-0000-0000398B0000}"/>
    <cellStyle name="Total 4 2 2 2 4" xfId="35642" xr:uid="{00000000-0005-0000-0000-00003A8B0000}"/>
    <cellStyle name="Total 4 2 2 2 4 2" xfId="35643" xr:uid="{00000000-0005-0000-0000-00003B8B0000}"/>
    <cellStyle name="Total 4 2 2 2 4 2 2" xfId="35644" xr:uid="{00000000-0005-0000-0000-00003C8B0000}"/>
    <cellStyle name="Total 4 2 2 2 4 2 2 2" xfId="35645" xr:uid="{00000000-0005-0000-0000-00003D8B0000}"/>
    <cellStyle name="Total 4 2 2 2 4 2 2 3" xfId="35646" xr:uid="{00000000-0005-0000-0000-00003E8B0000}"/>
    <cellStyle name="Total 4 2 2 2 4 2 2 4" xfId="35647" xr:uid="{00000000-0005-0000-0000-00003F8B0000}"/>
    <cellStyle name="Total 4 2 2 2 4 2 3" xfId="35648" xr:uid="{00000000-0005-0000-0000-0000408B0000}"/>
    <cellStyle name="Total 4 2 2 2 4 2 4" xfId="35649" xr:uid="{00000000-0005-0000-0000-0000418B0000}"/>
    <cellStyle name="Total 4 2 2 2 4 2 5" xfId="35650" xr:uid="{00000000-0005-0000-0000-0000428B0000}"/>
    <cellStyle name="Total 4 2 2 2 4 2 6" xfId="35651" xr:uid="{00000000-0005-0000-0000-0000438B0000}"/>
    <cellStyle name="Total 4 2 2 2 4 3" xfId="35652" xr:uid="{00000000-0005-0000-0000-0000448B0000}"/>
    <cellStyle name="Total 4 2 2 2 4 3 2" xfId="35653" xr:uid="{00000000-0005-0000-0000-0000458B0000}"/>
    <cellStyle name="Total 4 2 2 2 4 3 2 2" xfId="35654" xr:uid="{00000000-0005-0000-0000-0000468B0000}"/>
    <cellStyle name="Total 4 2 2 2 4 3 2 3" xfId="35655" xr:uid="{00000000-0005-0000-0000-0000478B0000}"/>
    <cellStyle name="Total 4 2 2 2 4 3 2 4" xfId="35656" xr:uid="{00000000-0005-0000-0000-0000488B0000}"/>
    <cellStyle name="Total 4 2 2 2 4 3 3" xfId="35657" xr:uid="{00000000-0005-0000-0000-0000498B0000}"/>
    <cellStyle name="Total 4 2 2 2 4 3 4" xfId="35658" xr:uid="{00000000-0005-0000-0000-00004A8B0000}"/>
    <cellStyle name="Total 4 2 2 2 4 3 5" xfId="35659" xr:uid="{00000000-0005-0000-0000-00004B8B0000}"/>
    <cellStyle name="Total 4 2 2 2 4 3 6" xfId="35660" xr:uid="{00000000-0005-0000-0000-00004C8B0000}"/>
    <cellStyle name="Total 4 2 2 2 4 4" xfId="35661" xr:uid="{00000000-0005-0000-0000-00004D8B0000}"/>
    <cellStyle name="Total 4 2 2 2 4 4 2" xfId="35662" xr:uid="{00000000-0005-0000-0000-00004E8B0000}"/>
    <cellStyle name="Total 4 2 2 2 4 4 3" xfId="35663" xr:uid="{00000000-0005-0000-0000-00004F8B0000}"/>
    <cellStyle name="Total 4 2 2 2 4 4 4" xfId="35664" xr:uid="{00000000-0005-0000-0000-0000508B0000}"/>
    <cellStyle name="Total 4 2 2 2 4 5" xfId="35665" xr:uid="{00000000-0005-0000-0000-0000518B0000}"/>
    <cellStyle name="Total 4 2 2 2 4 5 2" xfId="35666" xr:uid="{00000000-0005-0000-0000-0000528B0000}"/>
    <cellStyle name="Total 4 2 2 2 4 5 3" xfId="35667" xr:uid="{00000000-0005-0000-0000-0000538B0000}"/>
    <cellStyle name="Total 4 2 2 2 4 5 4" xfId="35668" xr:uid="{00000000-0005-0000-0000-0000548B0000}"/>
    <cellStyle name="Total 4 2 2 2 4 6" xfId="35669" xr:uid="{00000000-0005-0000-0000-0000558B0000}"/>
    <cellStyle name="Total 4 2 2 2 4 7" xfId="35670" xr:uid="{00000000-0005-0000-0000-0000568B0000}"/>
    <cellStyle name="Total 4 2 2 2 4 8" xfId="35671" xr:uid="{00000000-0005-0000-0000-0000578B0000}"/>
    <cellStyle name="Total 4 2 2 2 5" xfId="35672" xr:uid="{00000000-0005-0000-0000-0000588B0000}"/>
    <cellStyle name="Total 4 2 2 2 5 10" xfId="35673" xr:uid="{00000000-0005-0000-0000-0000598B0000}"/>
    <cellStyle name="Total 4 2 2 2 5 2" xfId="35674" xr:uid="{00000000-0005-0000-0000-00005A8B0000}"/>
    <cellStyle name="Total 4 2 2 2 5 2 2" xfId="35675" xr:uid="{00000000-0005-0000-0000-00005B8B0000}"/>
    <cellStyle name="Total 4 2 2 2 5 2 2 2" xfId="35676" xr:uid="{00000000-0005-0000-0000-00005C8B0000}"/>
    <cellStyle name="Total 4 2 2 2 5 2 2 3" xfId="35677" xr:uid="{00000000-0005-0000-0000-00005D8B0000}"/>
    <cellStyle name="Total 4 2 2 2 5 2 2 4" xfId="35678" xr:uid="{00000000-0005-0000-0000-00005E8B0000}"/>
    <cellStyle name="Total 4 2 2 2 5 2 3" xfId="35679" xr:uid="{00000000-0005-0000-0000-00005F8B0000}"/>
    <cellStyle name="Total 4 2 2 2 5 2 4" xfId="35680" xr:uid="{00000000-0005-0000-0000-0000608B0000}"/>
    <cellStyle name="Total 4 2 2 2 5 2 5" xfId="35681" xr:uid="{00000000-0005-0000-0000-0000618B0000}"/>
    <cellStyle name="Total 4 2 2 2 5 2 6" xfId="35682" xr:uid="{00000000-0005-0000-0000-0000628B0000}"/>
    <cellStyle name="Total 4 2 2 2 5 3" xfId="35683" xr:uid="{00000000-0005-0000-0000-0000638B0000}"/>
    <cellStyle name="Total 4 2 2 2 5 3 2" xfId="35684" xr:uid="{00000000-0005-0000-0000-0000648B0000}"/>
    <cellStyle name="Total 4 2 2 2 5 3 2 2" xfId="35685" xr:uid="{00000000-0005-0000-0000-0000658B0000}"/>
    <cellStyle name="Total 4 2 2 2 5 3 2 3" xfId="35686" xr:uid="{00000000-0005-0000-0000-0000668B0000}"/>
    <cellStyle name="Total 4 2 2 2 5 3 2 4" xfId="35687" xr:uid="{00000000-0005-0000-0000-0000678B0000}"/>
    <cellStyle name="Total 4 2 2 2 5 3 3" xfId="35688" xr:uid="{00000000-0005-0000-0000-0000688B0000}"/>
    <cellStyle name="Total 4 2 2 2 5 3 4" xfId="35689" xr:uid="{00000000-0005-0000-0000-0000698B0000}"/>
    <cellStyle name="Total 4 2 2 2 5 3 5" xfId="35690" xr:uid="{00000000-0005-0000-0000-00006A8B0000}"/>
    <cellStyle name="Total 4 2 2 2 5 3 6" xfId="35691" xr:uid="{00000000-0005-0000-0000-00006B8B0000}"/>
    <cellStyle name="Total 4 2 2 2 5 4" xfId="35692" xr:uid="{00000000-0005-0000-0000-00006C8B0000}"/>
    <cellStyle name="Total 4 2 2 2 5 4 2" xfId="35693" xr:uid="{00000000-0005-0000-0000-00006D8B0000}"/>
    <cellStyle name="Total 4 2 2 2 5 4 2 2" xfId="35694" xr:uid="{00000000-0005-0000-0000-00006E8B0000}"/>
    <cellStyle name="Total 4 2 2 2 5 4 2 3" xfId="35695" xr:uid="{00000000-0005-0000-0000-00006F8B0000}"/>
    <cellStyle name="Total 4 2 2 2 5 4 2 4" xfId="35696" xr:uid="{00000000-0005-0000-0000-0000708B0000}"/>
    <cellStyle name="Total 4 2 2 2 5 4 3" xfId="35697" xr:uid="{00000000-0005-0000-0000-0000718B0000}"/>
    <cellStyle name="Total 4 2 2 2 5 4 4" xfId="35698" xr:uid="{00000000-0005-0000-0000-0000728B0000}"/>
    <cellStyle name="Total 4 2 2 2 5 4 5" xfId="35699" xr:uid="{00000000-0005-0000-0000-0000738B0000}"/>
    <cellStyle name="Total 4 2 2 2 5 4 6" xfId="35700" xr:uid="{00000000-0005-0000-0000-0000748B0000}"/>
    <cellStyle name="Total 4 2 2 2 5 5" xfId="35701" xr:uid="{00000000-0005-0000-0000-0000758B0000}"/>
    <cellStyle name="Total 4 2 2 2 5 5 2" xfId="35702" xr:uid="{00000000-0005-0000-0000-0000768B0000}"/>
    <cellStyle name="Total 4 2 2 2 5 5 3" xfId="35703" xr:uid="{00000000-0005-0000-0000-0000778B0000}"/>
    <cellStyle name="Total 4 2 2 2 5 5 4" xfId="35704" xr:uid="{00000000-0005-0000-0000-0000788B0000}"/>
    <cellStyle name="Total 4 2 2 2 5 6" xfId="35705" xr:uid="{00000000-0005-0000-0000-0000798B0000}"/>
    <cellStyle name="Total 4 2 2 2 5 6 2" xfId="35706" xr:uid="{00000000-0005-0000-0000-00007A8B0000}"/>
    <cellStyle name="Total 4 2 2 2 5 6 3" xfId="35707" xr:uid="{00000000-0005-0000-0000-00007B8B0000}"/>
    <cellStyle name="Total 4 2 2 2 5 6 4" xfId="35708" xr:uid="{00000000-0005-0000-0000-00007C8B0000}"/>
    <cellStyle name="Total 4 2 2 2 5 7" xfId="35709" xr:uid="{00000000-0005-0000-0000-00007D8B0000}"/>
    <cellStyle name="Total 4 2 2 2 5 8" xfId="35710" xr:uid="{00000000-0005-0000-0000-00007E8B0000}"/>
    <cellStyle name="Total 4 2 2 2 5 9" xfId="35711" xr:uid="{00000000-0005-0000-0000-00007F8B0000}"/>
    <cellStyle name="Total 4 2 2 2 6" xfId="35712" xr:uid="{00000000-0005-0000-0000-0000808B0000}"/>
    <cellStyle name="Total 4 2 2 2 6 2" xfId="35713" xr:uid="{00000000-0005-0000-0000-0000818B0000}"/>
    <cellStyle name="Total 4 2 2 2 6 2 2" xfId="35714" xr:uid="{00000000-0005-0000-0000-0000828B0000}"/>
    <cellStyle name="Total 4 2 2 2 6 2 2 2" xfId="35715" xr:uid="{00000000-0005-0000-0000-0000838B0000}"/>
    <cellStyle name="Total 4 2 2 2 6 2 2 3" xfId="35716" xr:uid="{00000000-0005-0000-0000-0000848B0000}"/>
    <cellStyle name="Total 4 2 2 2 6 2 2 4" xfId="35717" xr:uid="{00000000-0005-0000-0000-0000858B0000}"/>
    <cellStyle name="Total 4 2 2 2 6 2 3" xfId="35718" xr:uid="{00000000-0005-0000-0000-0000868B0000}"/>
    <cellStyle name="Total 4 2 2 2 6 2 4" xfId="35719" xr:uid="{00000000-0005-0000-0000-0000878B0000}"/>
    <cellStyle name="Total 4 2 2 2 6 2 5" xfId="35720" xr:uid="{00000000-0005-0000-0000-0000888B0000}"/>
    <cellStyle name="Total 4 2 2 2 6 2 6" xfId="35721" xr:uid="{00000000-0005-0000-0000-0000898B0000}"/>
    <cellStyle name="Total 4 2 2 2 6 3" xfId="35722" xr:uid="{00000000-0005-0000-0000-00008A8B0000}"/>
    <cellStyle name="Total 4 2 2 2 6 3 2" xfId="35723" xr:uid="{00000000-0005-0000-0000-00008B8B0000}"/>
    <cellStyle name="Total 4 2 2 2 6 3 2 2" xfId="35724" xr:uid="{00000000-0005-0000-0000-00008C8B0000}"/>
    <cellStyle name="Total 4 2 2 2 6 3 2 3" xfId="35725" xr:uid="{00000000-0005-0000-0000-00008D8B0000}"/>
    <cellStyle name="Total 4 2 2 2 6 3 2 4" xfId="35726" xr:uid="{00000000-0005-0000-0000-00008E8B0000}"/>
    <cellStyle name="Total 4 2 2 2 6 3 3" xfId="35727" xr:uid="{00000000-0005-0000-0000-00008F8B0000}"/>
    <cellStyle name="Total 4 2 2 2 6 3 4" xfId="35728" xr:uid="{00000000-0005-0000-0000-0000908B0000}"/>
    <cellStyle name="Total 4 2 2 2 6 3 5" xfId="35729" xr:uid="{00000000-0005-0000-0000-0000918B0000}"/>
    <cellStyle name="Total 4 2 2 2 6 3 6" xfId="35730" xr:uid="{00000000-0005-0000-0000-0000928B0000}"/>
    <cellStyle name="Total 4 2 2 2 6 4" xfId="35731" xr:uid="{00000000-0005-0000-0000-0000938B0000}"/>
    <cellStyle name="Total 4 2 2 2 6 4 2" xfId="35732" xr:uid="{00000000-0005-0000-0000-0000948B0000}"/>
    <cellStyle name="Total 4 2 2 2 6 4 3" xfId="35733" xr:uid="{00000000-0005-0000-0000-0000958B0000}"/>
    <cellStyle name="Total 4 2 2 2 6 4 4" xfId="35734" xr:uid="{00000000-0005-0000-0000-0000968B0000}"/>
    <cellStyle name="Total 4 2 2 2 6 5" xfId="35735" xr:uid="{00000000-0005-0000-0000-0000978B0000}"/>
    <cellStyle name="Total 4 2 2 2 6 5 2" xfId="35736" xr:uid="{00000000-0005-0000-0000-0000988B0000}"/>
    <cellStyle name="Total 4 2 2 2 6 5 3" xfId="35737" xr:uid="{00000000-0005-0000-0000-0000998B0000}"/>
    <cellStyle name="Total 4 2 2 2 6 5 4" xfId="35738" xr:uid="{00000000-0005-0000-0000-00009A8B0000}"/>
    <cellStyle name="Total 4 2 2 2 6 6" xfId="35739" xr:uid="{00000000-0005-0000-0000-00009B8B0000}"/>
    <cellStyle name="Total 4 2 2 2 6 7" xfId="35740" xr:uid="{00000000-0005-0000-0000-00009C8B0000}"/>
    <cellStyle name="Total 4 2 2 2 6 8" xfId="35741" xr:uid="{00000000-0005-0000-0000-00009D8B0000}"/>
    <cellStyle name="Total 4 2 2 2 7" xfId="35742" xr:uid="{00000000-0005-0000-0000-00009E8B0000}"/>
    <cellStyle name="Total 4 2 2 2 7 2" xfId="35743" xr:uid="{00000000-0005-0000-0000-00009F8B0000}"/>
    <cellStyle name="Total 4 2 2 2 7 2 2" xfId="35744" xr:uid="{00000000-0005-0000-0000-0000A08B0000}"/>
    <cellStyle name="Total 4 2 2 2 7 2 2 2" xfId="35745" xr:uid="{00000000-0005-0000-0000-0000A18B0000}"/>
    <cellStyle name="Total 4 2 2 2 7 2 2 3" xfId="35746" xr:uid="{00000000-0005-0000-0000-0000A28B0000}"/>
    <cellStyle name="Total 4 2 2 2 7 2 2 4" xfId="35747" xr:uid="{00000000-0005-0000-0000-0000A38B0000}"/>
    <cellStyle name="Total 4 2 2 2 7 2 3" xfId="35748" xr:uid="{00000000-0005-0000-0000-0000A48B0000}"/>
    <cellStyle name="Total 4 2 2 2 7 2 4" xfId="35749" xr:uid="{00000000-0005-0000-0000-0000A58B0000}"/>
    <cellStyle name="Total 4 2 2 2 7 2 5" xfId="35750" xr:uid="{00000000-0005-0000-0000-0000A68B0000}"/>
    <cellStyle name="Total 4 2 2 2 7 2 6" xfId="35751" xr:uid="{00000000-0005-0000-0000-0000A78B0000}"/>
    <cellStyle name="Total 4 2 2 2 7 3" xfId="35752" xr:uid="{00000000-0005-0000-0000-0000A88B0000}"/>
    <cellStyle name="Total 4 2 2 2 7 3 2" xfId="35753" xr:uid="{00000000-0005-0000-0000-0000A98B0000}"/>
    <cellStyle name="Total 4 2 2 2 7 3 3" xfId="35754" xr:uid="{00000000-0005-0000-0000-0000AA8B0000}"/>
    <cellStyle name="Total 4 2 2 2 7 3 4" xfId="35755" xr:uid="{00000000-0005-0000-0000-0000AB8B0000}"/>
    <cellStyle name="Total 4 2 2 2 7 4" xfId="35756" xr:uid="{00000000-0005-0000-0000-0000AC8B0000}"/>
    <cellStyle name="Total 4 2 2 2 7 5" xfId="35757" xr:uid="{00000000-0005-0000-0000-0000AD8B0000}"/>
    <cellStyle name="Total 4 2 2 2 7 6" xfId="35758" xr:uid="{00000000-0005-0000-0000-0000AE8B0000}"/>
    <cellStyle name="Total 4 2 2 2 7 7" xfId="35759" xr:uid="{00000000-0005-0000-0000-0000AF8B0000}"/>
    <cellStyle name="Total 4 2 2 2 8" xfId="35760" xr:uid="{00000000-0005-0000-0000-0000B08B0000}"/>
    <cellStyle name="Total 4 2 2 2 8 2" xfId="35761" xr:uid="{00000000-0005-0000-0000-0000B18B0000}"/>
    <cellStyle name="Total 4 2 2 2 8 2 2" xfId="35762" xr:uid="{00000000-0005-0000-0000-0000B28B0000}"/>
    <cellStyle name="Total 4 2 2 2 8 2 3" xfId="35763" xr:uid="{00000000-0005-0000-0000-0000B38B0000}"/>
    <cellStyle name="Total 4 2 2 2 8 2 4" xfId="35764" xr:uid="{00000000-0005-0000-0000-0000B48B0000}"/>
    <cellStyle name="Total 4 2 2 2 8 3" xfId="35765" xr:uid="{00000000-0005-0000-0000-0000B58B0000}"/>
    <cellStyle name="Total 4 2 2 2 8 4" xfId="35766" xr:uid="{00000000-0005-0000-0000-0000B68B0000}"/>
    <cellStyle name="Total 4 2 2 2 8 5" xfId="35767" xr:uid="{00000000-0005-0000-0000-0000B78B0000}"/>
    <cellStyle name="Total 4 2 2 2 8 6" xfId="35768" xr:uid="{00000000-0005-0000-0000-0000B88B0000}"/>
    <cellStyle name="Total 4 2 2 2 9" xfId="35769" xr:uid="{00000000-0005-0000-0000-0000B98B0000}"/>
    <cellStyle name="Total 4 2 2 2 9 2" xfId="35770" xr:uid="{00000000-0005-0000-0000-0000BA8B0000}"/>
    <cellStyle name="Total 4 2 2 2 9 2 2" xfId="35771" xr:uid="{00000000-0005-0000-0000-0000BB8B0000}"/>
    <cellStyle name="Total 4 2 2 2 9 2 3" xfId="35772" xr:uid="{00000000-0005-0000-0000-0000BC8B0000}"/>
    <cellStyle name="Total 4 2 2 2 9 2 4" xfId="35773" xr:uid="{00000000-0005-0000-0000-0000BD8B0000}"/>
    <cellStyle name="Total 4 2 2 2 9 3" xfId="35774" xr:uid="{00000000-0005-0000-0000-0000BE8B0000}"/>
    <cellStyle name="Total 4 2 2 2 9 4" xfId="35775" xr:uid="{00000000-0005-0000-0000-0000BF8B0000}"/>
    <cellStyle name="Total 4 2 2 2 9 5" xfId="35776" xr:uid="{00000000-0005-0000-0000-0000C08B0000}"/>
    <cellStyle name="Total 4 2 2 2 9 6" xfId="35777" xr:uid="{00000000-0005-0000-0000-0000C18B0000}"/>
    <cellStyle name="Total 4 2 2 3" xfId="35778" xr:uid="{00000000-0005-0000-0000-0000C28B0000}"/>
    <cellStyle name="Total 4 2 2 3 2" xfId="35779" xr:uid="{00000000-0005-0000-0000-0000C38B0000}"/>
    <cellStyle name="Total 4 2 2 3 2 2" xfId="35780" xr:uid="{00000000-0005-0000-0000-0000C48B0000}"/>
    <cellStyle name="Total 4 2 2 3 2 3" xfId="35781" xr:uid="{00000000-0005-0000-0000-0000C58B0000}"/>
    <cellStyle name="Total 4 2 2 3 2 4" xfId="35782" xr:uid="{00000000-0005-0000-0000-0000C68B0000}"/>
    <cellStyle name="Total 4 2 2 3 3" xfId="35783" xr:uid="{00000000-0005-0000-0000-0000C78B0000}"/>
    <cellStyle name="Total 4 2 2 3 4" xfId="35784" xr:uid="{00000000-0005-0000-0000-0000C88B0000}"/>
    <cellStyle name="Total 4 2 2 3 5" xfId="35785" xr:uid="{00000000-0005-0000-0000-0000C98B0000}"/>
    <cellStyle name="Total 4 2 2 3 6" xfId="35786" xr:uid="{00000000-0005-0000-0000-0000CA8B0000}"/>
    <cellStyle name="Total 4 2 2 4" xfId="35787" xr:uid="{00000000-0005-0000-0000-0000CB8B0000}"/>
    <cellStyle name="Total 4 2 2 4 2" xfId="35788" xr:uid="{00000000-0005-0000-0000-0000CC8B0000}"/>
    <cellStyle name="Total 4 2 2 4 3" xfId="35789" xr:uid="{00000000-0005-0000-0000-0000CD8B0000}"/>
    <cellStyle name="Total 4 2 2 4 4" xfId="35790" xr:uid="{00000000-0005-0000-0000-0000CE8B0000}"/>
    <cellStyle name="Total 4 2 2 5" xfId="35791" xr:uid="{00000000-0005-0000-0000-0000CF8B0000}"/>
    <cellStyle name="Total 4 2 2 6" xfId="35792" xr:uid="{00000000-0005-0000-0000-0000D08B0000}"/>
    <cellStyle name="Total 4 2 3" xfId="35793" xr:uid="{00000000-0005-0000-0000-0000D18B0000}"/>
    <cellStyle name="Total 4 2 3 10" xfId="35794" xr:uid="{00000000-0005-0000-0000-0000D28B0000}"/>
    <cellStyle name="Total 4 2 3 10 2" xfId="35795" xr:uid="{00000000-0005-0000-0000-0000D38B0000}"/>
    <cellStyle name="Total 4 2 3 10 3" xfId="35796" xr:uid="{00000000-0005-0000-0000-0000D48B0000}"/>
    <cellStyle name="Total 4 2 3 10 4" xfId="35797" xr:uid="{00000000-0005-0000-0000-0000D58B0000}"/>
    <cellStyle name="Total 4 2 3 11" xfId="35798" xr:uid="{00000000-0005-0000-0000-0000D68B0000}"/>
    <cellStyle name="Total 4 2 3 11 2" xfId="35799" xr:uid="{00000000-0005-0000-0000-0000D78B0000}"/>
    <cellStyle name="Total 4 2 3 11 3" xfId="35800" xr:uid="{00000000-0005-0000-0000-0000D88B0000}"/>
    <cellStyle name="Total 4 2 3 11 4" xfId="35801" xr:uid="{00000000-0005-0000-0000-0000D98B0000}"/>
    <cellStyle name="Total 4 2 3 12" xfId="35802" xr:uid="{00000000-0005-0000-0000-0000DA8B0000}"/>
    <cellStyle name="Total 4 2 3 13" xfId="35803" xr:uid="{00000000-0005-0000-0000-0000DB8B0000}"/>
    <cellStyle name="Total 4 2 3 14" xfId="35804" xr:uid="{00000000-0005-0000-0000-0000DC8B0000}"/>
    <cellStyle name="Total 4 2 3 2" xfId="35805" xr:uid="{00000000-0005-0000-0000-0000DD8B0000}"/>
    <cellStyle name="Total 4 2 3 2 2" xfId="35806" xr:uid="{00000000-0005-0000-0000-0000DE8B0000}"/>
    <cellStyle name="Total 4 2 3 2 2 2" xfId="35807" xr:uid="{00000000-0005-0000-0000-0000DF8B0000}"/>
    <cellStyle name="Total 4 2 3 2 2 2 2" xfId="35808" xr:uid="{00000000-0005-0000-0000-0000E08B0000}"/>
    <cellStyle name="Total 4 2 3 2 2 2 2 2" xfId="35809" xr:uid="{00000000-0005-0000-0000-0000E18B0000}"/>
    <cellStyle name="Total 4 2 3 2 2 2 2 3" xfId="35810" xr:uid="{00000000-0005-0000-0000-0000E28B0000}"/>
    <cellStyle name="Total 4 2 3 2 2 2 2 4" xfId="35811" xr:uid="{00000000-0005-0000-0000-0000E38B0000}"/>
    <cellStyle name="Total 4 2 3 2 2 2 3" xfId="35812" xr:uid="{00000000-0005-0000-0000-0000E48B0000}"/>
    <cellStyle name="Total 4 2 3 2 2 2 4" xfId="35813" xr:uid="{00000000-0005-0000-0000-0000E58B0000}"/>
    <cellStyle name="Total 4 2 3 2 2 2 5" xfId="35814" xr:uid="{00000000-0005-0000-0000-0000E68B0000}"/>
    <cellStyle name="Total 4 2 3 2 2 2 6" xfId="35815" xr:uid="{00000000-0005-0000-0000-0000E78B0000}"/>
    <cellStyle name="Total 4 2 3 2 2 3" xfId="35816" xr:uid="{00000000-0005-0000-0000-0000E88B0000}"/>
    <cellStyle name="Total 4 2 3 2 2 3 2" xfId="35817" xr:uid="{00000000-0005-0000-0000-0000E98B0000}"/>
    <cellStyle name="Total 4 2 3 2 2 3 3" xfId="35818" xr:uid="{00000000-0005-0000-0000-0000EA8B0000}"/>
    <cellStyle name="Total 4 2 3 2 2 3 4" xfId="35819" xr:uid="{00000000-0005-0000-0000-0000EB8B0000}"/>
    <cellStyle name="Total 4 2 3 2 2 4" xfId="35820" xr:uid="{00000000-0005-0000-0000-0000EC8B0000}"/>
    <cellStyle name="Total 4 2 3 2 2 5" xfId="35821" xr:uid="{00000000-0005-0000-0000-0000ED8B0000}"/>
    <cellStyle name="Total 4 2 3 2 2 6" xfId="35822" xr:uid="{00000000-0005-0000-0000-0000EE8B0000}"/>
    <cellStyle name="Total 4 2 3 2 2 7" xfId="35823" xr:uid="{00000000-0005-0000-0000-0000EF8B0000}"/>
    <cellStyle name="Total 4 2 3 2 3" xfId="35824" xr:uid="{00000000-0005-0000-0000-0000F08B0000}"/>
    <cellStyle name="Total 4 2 3 2 3 2" xfId="35825" xr:uid="{00000000-0005-0000-0000-0000F18B0000}"/>
    <cellStyle name="Total 4 2 3 2 3 2 2" xfId="35826" xr:uid="{00000000-0005-0000-0000-0000F28B0000}"/>
    <cellStyle name="Total 4 2 3 2 3 2 3" xfId="35827" xr:uid="{00000000-0005-0000-0000-0000F38B0000}"/>
    <cellStyle name="Total 4 2 3 2 3 2 4" xfId="35828" xr:uid="{00000000-0005-0000-0000-0000F48B0000}"/>
    <cellStyle name="Total 4 2 3 2 3 3" xfId="35829" xr:uid="{00000000-0005-0000-0000-0000F58B0000}"/>
    <cellStyle name="Total 4 2 3 2 3 4" xfId="35830" xr:uid="{00000000-0005-0000-0000-0000F68B0000}"/>
    <cellStyle name="Total 4 2 3 2 3 5" xfId="35831" xr:uid="{00000000-0005-0000-0000-0000F78B0000}"/>
    <cellStyle name="Total 4 2 3 2 3 6" xfId="35832" xr:uid="{00000000-0005-0000-0000-0000F88B0000}"/>
    <cellStyle name="Total 4 2 3 2 4" xfId="35833" xr:uid="{00000000-0005-0000-0000-0000F98B0000}"/>
    <cellStyle name="Total 4 2 3 2 4 2" xfId="35834" xr:uid="{00000000-0005-0000-0000-0000FA8B0000}"/>
    <cellStyle name="Total 4 2 3 2 4 2 2" xfId="35835" xr:uid="{00000000-0005-0000-0000-0000FB8B0000}"/>
    <cellStyle name="Total 4 2 3 2 4 2 3" xfId="35836" xr:uid="{00000000-0005-0000-0000-0000FC8B0000}"/>
    <cellStyle name="Total 4 2 3 2 4 2 4" xfId="35837" xr:uid="{00000000-0005-0000-0000-0000FD8B0000}"/>
    <cellStyle name="Total 4 2 3 2 4 3" xfId="35838" xr:uid="{00000000-0005-0000-0000-0000FE8B0000}"/>
    <cellStyle name="Total 4 2 3 2 4 4" xfId="35839" xr:uid="{00000000-0005-0000-0000-0000FF8B0000}"/>
    <cellStyle name="Total 4 2 3 2 4 5" xfId="35840" xr:uid="{00000000-0005-0000-0000-0000008C0000}"/>
    <cellStyle name="Total 4 2 3 2 4 6" xfId="35841" xr:uid="{00000000-0005-0000-0000-0000018C0000}"/>
    <cellStyle name="Total 4 2 3 2 5" xfId="35842" xr:uid="{00000000-0005-0000-0000-0000028C0000}"/>
    <cellStyle name="Total 4 2 3 2 5 2" xfId="35843" xr:uid="{00000000-0005-0000-0000-0000038C0000}"/>
    <cellStyle name="Total 4 2 3 2 5 3" xfId="35844" xr:uid="{00000000-0005-0000-0000-0000048C0000}"/>
    <cellStyle name="Total 4 2 3 2 5 4" xfId="35845" xr:uid="{00000000-0005-0000-0000-0000058C0000}"/>
    <cellStyle name="Total 4 2 3 2 6" xfId="35846" xr:uid="{00000000-0005-0000-0000-0000068C0000}"/>
    <cellStyle name="Total 4 2 3 2 6 2" xfId="35847" xr:uid="{00000000-0005-0000-0000-0000078C0000}"/>
    <cellStyle name="Total 4 2 3 2 6 3" xfId="35848" xr:uid="{00000000-0005-0000-0000-0000088C0000}"/>
    <cellStyle name="Total 4 2 3 2 6 4" xfId="35849" xr:uid="{00000000-0005-0000-0000-0000098C0000}"/>
    <cellStyle name="Total 4 2 3 2 7" xfId="35850" xr:uid="{00000000-0005-0000-0000-00000A8C0000}"/>
    <cellStyle name="Total 4 2 3 2 8" xfId="35851" xr:uid="{00000000-0005-0000-0000-00000B8C0000}"/>
    <cellStyle name="Total 4 2 3 2 9" xfId="35852" xr:uid="{00000000-0005-0000-0000-00000C8C0000}"/>
    <cellStyle name="Total 4 2 3 3" xfId="35853" xr:uid="{00000000-0005-0000-0000-00000D8C0000}"/>
    <cellStyle name="Total 4 2 3 3 2" xfId="35854" xr:uid="{00000000-0005-0000-0000-00000E8C0000}"/>
    <cellStyle name="Total 4 2 3 3 2 2" xfId="35855" xr:uid="{00000000-0005-0000-0000-00000F8C0000}"/>
    <cellStyle name="Total 4 2 3 3 2 2 2" xfId="35856" xr:uid="{00000000-0005-0000-0000-0000108C0000}"/>
    <cellStyle name="Total 4 2 3 3 2 2 3" xfId="35857" xr:uid="{00000000-0005-0000-0000-0000118C0000}"/>
    <cellStyle name="Total 4 2 3 3 2 2 4" xfId="35858" xr:uid="{00000000-0005-0000-0000-0000128C0000}"/>
    <cellStyle name="Total 4 2 3 3 2 3" xfId="35859" xr:uid="{00000000-0005-0000-0000-0000138C0000}"/>
    <cellStyle name="Total 4 2 3 3 2 4" xfId="35860" xr:uid="{00000000-0005-0000-0000-0000148C0000}"/>
    <cellStyle name="Total 4 2 3 3 2 5" xfId="35861" xr:uid="{00000000-0005-0000-0000-0000158C0000}"/>
    <cellStyle name="Total 4 2 3 3 2 6" xfId="35862" xr:uid="{00000000-0005-0000-0000-0000168C0000}"/>
    <cellStyle name="Total 4 2 3 3 3" xfId="35863" xr:uid="{00000000-0005-0000-0000-0000178C0000}"/>
    <cellStyle name="Total 4 2 3 3 3 2" xfId="35864" xr:uid="{00000000-0005-0000-0000-0000188C0000}"/>
    <cellStyle name="Total 4 2 3 3 3 2 2" xfId="35865" xr:uid="{00000000-0005-0000-0000-0000198C0000}"/>
    <cellStyle name="Total 4 2 3 3 3 2 3" xfId="35866" xr:uid="{00000000-0005-0000-0000-00001A8C0000}"/>
    <cellStyle name="Total 4 2 3 3 3 2 4" xfId="35867" xr:uid="{00000000-0005-0000-0000-00001B8C0000}"/>
    <cellStyle name="Total 4 2 3 3 3 3" xfId="35868" xr:uid="{00000000-0005-0000-0000-00001C8C0000}"/>
    <cellStyle name="Total 4 2 3 3 3 4" xfId="35869" xr:uid="{00000000-0005-0000-0000-00001D8C0000}"/>
    <cellStyle name="Total 4 2 3 3 3 5" xfId="35870" xr:uid="{00000000-0005-0000-0000-00001E8C0000}"/>
    <cellStyle name="Total 4 2 3 3 3 6" xfId="35871" xr:uid="{00000000-0005-0000-0000-00001F8C0000}"/>
    <cellStyle name="Total 4 2 3 3 4" xfId="35872" xr:uid="{00000000-0005-0000-0000-0000208C0000}"/>
    <cellStyle name="Total 4 2 3 3 4 2" xfId="35873" xr:uid="{00000000-0005-0000-0000-0000218C0000}"/>
    <cellStyle name="Total 4 2 3 3 4 3" xfId="35874" xr:uid="{00000000-0005-0000-0000-0000228C0000}"/>
    <cellStyle name="Total 4 2 3 3 4 4" xfId="35875" xr:uid="{00000000-0005-0000-0000-0000238C0000}"/>
    <cellStyle name="Total 4 2 3 3 5" xfId="35876" xr:uid="{00000000-0005-0000-0000-0000248C0000}"/>
    <cellStyle name="Total 4 2 3 3 5 2" xfId="35877" xr:uid="{00000000-0005-0000-0000-0000258C0000}"/>
    <cellStyle name="Total 4 2 3 3 5 3" xfId="35878" xr:uid="{00000000-0005-0000-0000-0000268C0000}"/>
    <cellStyle name="Total 4 2 3 3 5 4" xfId="35879" xr:uid="{00000000-0005-0000-0000-0000278C0000}"/>
    <cellStyle name="Total 4 2 3 3 6" xfId="35880" xr:uid="{00000000-0005-0000-0000-0000288C0000}"/>
    <cellStyle name="Total 4 2 3 3 7" xfId="35881" xr:uid="{00000000-0005-0000-0000-0000298C0000}"/>
    <cellStyle name="Total 4 2 3 3 8" xfId="35882" xr:uid="{00000000-0005-0000-0000-00002A8C0000}"/>
    <cellStyle name="Total 4 2 3 4" xfId="35883" xr:uid="{00000000-0005-0000-0000-00002B8C0000}"/>
    <cellStyle name="Total 4 2 3 4 2" xfId="35884" xr:uid="{00000000-0005-0000-0000-00002C8C0000}"/>
    <cellStyle name="Total 4 2 3 4 2 2" xfId="35885" xr:uid="{00000000-0005-0000-0000-00002D8C0000}"/>
    <cellStyle name="Total 4 2 3 4 2 2 2" xfId="35886" xr:uid="{00000000-0005-0000-0000-00002E8C0000}"/>
    <cellStyle name="Total 4 2 3 4 2 2 3" xfId="35887" xr:uid="{00000000-0005-0000-0000-00002F8C0000}"/>
    <cellStyle name="Total 4 2 3 4 2 2 4" xfId="35888" xr:uid="{00000000-0005-0000-0000-0000308C0000}"/>
    <cellStyle name="Total 4 2 3 4 2 3" xfId="35889" xr:uid="{00000000-0005-0000-0000-0000318C0000}"/>
    <cellStyle name="Total 4 2 3 4 2 4" xfId="35890" xr:uid="{00000000-0005-0000-0000-0000328C0000}"/>
    <cellStyle name="Total 4 2 3 4 2 5" xfId="35891" xr:uid="{00000000-0005-0000-0000-0000338C0000}"/>
    <cellStyle name="Total 4 2 3 4 2 6" xfId="35892" xr:uid="{00000000-0005-0000-0000-0000348C0000}"/>
    <cellStyle name="Total 4 2 3 4 3" xfId="35893" xr:uid="{00000000-0005-0000-0000-0000358C0000}"/>
    <cellStyle name="Total 4 2 3 4 3 2" xfId="35894" xr:uid="{00000000-0005-0000-0000-0000368C0000}"/>
    <cellStyle name="Total 4 2 3 4 3 2 2" xfId="35895" xr:uid="{00000000-0005-0000-0000-0000378C0000}"/>
    <cellStyle name="Total 4 2 3 4 3 2 3" xfId="35896" xr:uid="{00000000-0005-0000-0000-0000388C0000}"/>
    <cellStyle name="Total 4 2 3 4 3 2 4" xfId="35897" xr:uid="{00000000-0005-0000-0000-0000398C0000}"/>
    <cellStyle name="Total 4 2 3 4 3 3" xfId="35898" xr:uid="{00000000-0005-0000-0000-00003A8C0000}"/>
    <cellStyle name="Total 4 2 3 4 3 4" xfId="35899" xr:uid="{00000000-0005-0000-0000-00003B8C0000}"/>
    <cellStyle name="Total 4 2 3 4 3 5" xfId="35900" xr:uid="{00000000-0005-0000-0000-00003C8C0000}"/>
    <cellStyle name="Total 4 2 3 4 3 6" xfId="35901" xr:uid="{00000000-0005-0000-0000-00003D8C0000}"/>
    <cellStyle name="Total 4 2 3 4 4" xfId="35902" xr:uid="{00000000-0005-0000-0000-00003E8C0000}"/>
    <cellStyle name="Total 4 2 3 4 4 2" xfId="35903" xr:uid="{00000000-0005-0000-0000-00003F8C0000}"/>
    <cellStyle name="Total 4 2 3 4 4 3" xfId="35904" xr:uid="{00000000-0005-0000-0000-0000408C0000}"/>
    <cellStyle name="Total 4 2 3 4 4 4" xfId="35905" xr:uid="{00000000-0005-0000-0000-0000418C0000}"/>
    <cellStyle name="Total 4 2 3 4 5" xfId="35906" xr:uid="{00000000-0005-0000-0000-0000428C0000}"/>
    <cellStyle name="Total 4 2 3 4 5 2" xfId="35907" xr:uid="{00000000-0005-0000-0000-0000438C0000}"/>
    <cellStyle name="Total 4 2 3 4 5 3" xfId="35908" xr:uid="{00000000-0005-0000-0000-0000448C0000}"/>
    <cellStyle name="Total 4 2 3 4 5 4" xfId="35909" xr:uid="{00000000-0005-0000-0000-0000458C0000}"/>
    <cellStyle name="Total 4 2 3 4 6" xfId="35910" xr:uid="{00000000-0005-0000-0000-0000468C0000}"/>
    <cellStyle name="Total 4 2 3 4 7" xfId="35911" xr:uid="{00000000-0005-0000-0000-0000478C0000}"/>
    <cellStyle name="Total 4 2 3 4 8" xfId="35912" xr:uid="{00000000-0005-0000-0000-0000488C0000}"/>
    <cellStyle name="Total 4 2 3 5" xfId="35913" xr:uid="{00000000-0005-0000-0000-0000498C0000}"/>
    <cellStyle name="Total 4 2 3 5 10" xfId="35914" xr:uid="{00000000-0005-0000-0000-00004A8C0000}"/>
    <cellStyle name="Total 4 2 3 5 2" xfId="35915" xr:uid="{00000000-0005-0000-0000-00004B8C0000}"/>
    <cellStyle name="Total 4 2 3 5 2 2" xfId="35916" xr:uid="{00000000-0005-0000-0000-00004C8C0000}"/>
    <cellStyle name="Total 4 2 3 5 2 2 2" xfId="35917" xr:uid="{00000000-0005-0000-0000-00004D8C0000}"/>
    <cellStyle name="Total 4 2 3 5 2 2 3" xfId="35918" xr:uid="{00000000-0005-0000-0000-00004E8C0000}"/>
    <cellStyle name="Total 4 2 3 5 2 2 4" xfId="35919" xr:uid="{00000000-0005-0000-0000-00004F8C0000}"/>
    <cellStyle name="Total 4 2 3 5 2 3" xfId="35920" xr:uid="{00000000-0005-0000-0000-0000508C0000}"/>
    <cellStyle name="Total 4 2 3 5 2 4" xfId="35921" xr:uid="{00000000-0005-0000-0000-0000518C0000}"/>
    <cellStyle name="Total 4 2 3 5 2 5" xfId="35922" xr:uid="{00000000-0005-0000-0000-0000528C0000}"/>
    <cellStyle name="Total 4 2 3 5 2 6" xfId="35923" xr:uid="{00000000-0005-0000-0000-0000538C0000}"/>
    <cellStyle name="Total 4 2 3 5 3" xfId="35924" xr:uid="{00000000-0005-0000-0000-0000548C0000}"/>
    <cellStyle name="Total 4 2 3 5 3 2" xfId="35925" xr:uid="{00000000-0005-0000-0000-0000558C0000}"/>
    <cellStyle name="Total 4 2 3 5 3 2 2" xfId="35926" xr:uid="{00000000-0005-0000-0000-0000568C0000}"/>
    <cellStyle name="Total 4 2 3 5 3 2 3" xfId="35927" xr:uid="{00000000-0005-0000-0000-0000578C0000}"/>
    <cellStyle name="Total 4 2 3 5 3 2 4" xfId="35928" xr:uid="{00000000-0005-0000-0000-0000588C0000}"/>
    <cellStyle name="Total 4 2 3 5 3 3" xfId="35929" xr:uid="{00000000-0005-0000-0000-0000598C0000}"/>
    <cellStyle name="Total 4 2 3 5 3 4" xfId="35930" xr:uid="{00000000-0005-0000-0000-00005A8C0000}"/>
    <cellStyle name="Total 4 2 3 5 3 5" xfId="35931" xr:uid="{00000000-0005-0000-0000-00005B8C0000}"/>
    <cellStyle name="Total 4 2 3 5 3 6" xfId="35932" xr:uid="{00000000-0005-0000-0000-00005C8C0000}"/>
    <cellStyle name="Total 4 2 3 5 4" xfId="35933" xr:uid="{00000000-0005-0000-0000-00005D8C0000}"/>
    <cellStyle name="Total 4 2 3 5 4 2" xfId="35934" xr:uid="{00000000-0005-0000-0000-00005E8C0000}"/>
    <cellStyle name="Total 4 2 3 5 4 2 2" xfId="35935" xr:uid="{00000000-0005-0000-0000-00005F8C0000}"/>
    <cellStyle name="Total 4 2 3 5 4 2 3" xfId="35936" xr:uid="{00000000-0005-0000-0000-0000608C0000}"/>
    <cellStyle name="Total 4 2 3 5 4 2 4" xfId="35937" xr:uid="{00000000-0005-0000-0000-0000618C0000}"/>
    <cellStyle name="Total 4 2 3 5 4 3" xfId="35938" xr:uid="{00000000-0005-0000-0000-0000628C0000}"/>
    <cellStyle name="Total 4 2 3 5 4 4" xfId="35939" xr:uid="{00000000-0005-0000-0000-0000638C0000}"/>
    <cellStyle name="Total 4 2 3 5 4 5" xfId="35940" xr:uid="{00000000-0005-0000-0000-0000648C0000}"/>
    <cellStyle name="Total 4 2 3 5 4 6" xfId="35941" xr:uid="{00000000-0005-0000-0000-0000658C0000}"/>
    <cellStyle name="Total 4 2 3 5 5" xfId="35942" xr:uid="{00000000-0005-0000-0000-0000668C0000}"/>
    <cellStyle name="Total 4 2 3 5 5 2" xfId="35943" xr:uid="{00000000-0005-0000-0000-0000678C0000}"/>
    <cellStyle name="Total 4 2 3 5 5 3" xfId="35944" xr:uid="{00000000-0005-0000-0000-0000688C0000}"/>
    <cellStyle name="Total 4 2 3 5 5 4" xfId="35945" xr:uid="{00000000-0005-0000-0000-0000698C0000}"/>
    <cellStyle name="Total 4 2 3 5 6" xfId="35946" xr:uid="{00000000-0005-0000-0000-00006A8C0000}"/>
    <cellStyle name="Total 4 2 3 5 6 2" xfId="35947" xr:uid="{00000000-0005-0000-0000-00006B8C0000}"/>
    <cellStyle name="Total 4 2 3 5 6 3" xfId="35948" xr:uid="{00000000-0005-0000-0000-00006C8C0000}"/>
    <cellStyle name="Total 4 2 3 5 6 4" xfId="35949" xr:uid="{00000000-0005-0000-0000-00006D8C0000}"/>
    <cellStyle name="Total 4 2 3 5 7" xfId="35950" xr:uid="{00000000-0005-0000-0000-00006E8C0000}"/>
    <cellStyle name="Total 4 2 3 5 8" xfId="35951" xr:uid="{00000000-0005-0000-0000-00006F8C0000}"/>
    <cellStyle name="Total 4 2 3 5 9" xfId="35952" xr:uid="{00000000-0005-0000-0000-0000708C0000}"/>
    <cellStyle name="Total 4 2 3 6" xfId="35953" xr:uid="{00000000-0005-0000-0000-0000718C0000}"/>
    <cellStyle name="Total 4 2 3 6 2" xfId="35954" xr:uid="{00000000-0005-0000-0000-0000728C0000}"/>
    <cellStyle name="Total 4 2 3 6 2 2" xfId="35955" xr:uid="{00000000-0005-0000-0000-0000738C0000}"/>
    <cellStyle name="Total 4 2 3 6 2 2 2" xfId="35956" xr:uid="{00000000-0005-0000-0000-0000748C0000}"/>
    <cellStyle name="Total 4 2 3 6 2 2 3" xfId="35957" xr:uid="{00000000-0005-0000-0000-0000758C0000}"/>
    <cellStyle name="Total 4 2 3 6 2 2 4" xfId="35958" xr:uid="{00000000-0005-0000-0000-0000768C0000}"/>
    <cellStyle name="Total 4 2 3 6 2 3" xfId="35959" xr:uid="{00000000-0005-0000-0000-0000778C0000}"/>
    <cellStyle name="Total 4 2 3 6 2 4" xfId="35960" xr:uid="{00000000-0005-0000-0000-0000788C0000}"/>
    <cellStyle name="Total 4 2 3 6 2 5" xfId="35961" xr:uid="{00000000-0005-0000-0000-0000798C0000}"/>
    <cellStyle name="Total 4 2 3 6 2 6" xfId="35962" xr:uid="{00000000-0005-0000-0000-00007A8C0000}"/>
    <cellStyle name="Total 4 2 3 6 3" xfId="35963" xr:uid="{00000000-0005-0000-0000-00007B8C0000}"/>
    <cellStyle name="Total 4 2 3 6 3 2" xfId="35964" xr:uid="{00000000-0005-0000-0000-00007C8C0000}"/>
    <cellStyle name="Total 4 2 3 6 3 2 2" xfId="35965" xr:uid="{00000000-0005-0000-0000-00007D8C0000}"/>
    <cellStyle name="Total 4 2 3 6 3 2 3" xfId="35966" xr:uid="{00000000-0005-0000-0000-00007E8C0000}"/>
    <cellStyle name="Total 4 2 3 6 3 2 4" xfId="35967" xr:uid="{00000000-0005-0000-0000-00007F8C0000}"/>
    <cellStyle name="Total 4 2 3 6 3 3" xfId="35968" xr:uid="{00000000-0005-0000-0000-0000808C0000}"/>
    <cellStyle name="Total 4 2 3 6 3 4" xfId="35969" xr:uid="{00000000-0005-0000-0000-0000818C0000}"/>
    <cellStyle name="Total 4 2 3 6 3 5" xfId="35970" xr:uid="{00000000-0005-0000-0000-0000828C0000}"/>
    <cellStyle name="Total 4 2 3 6 3 6" xfId="35971" xr:uid="{00000000-0005-0000-0000-0000838C0000}"/>
    <cellStyle name="Total 4 2 3 6 4" xfId="35972" xr:uid="{00000000-0005-0000-0000-0000848C0000}"/>
    <cellStyle name="Total 4 2 3 6 4 2" xfId="35973" xr:uid="{00000000-0005-0000-0000-0000858C0000}"/>
    <cellStyle name="Total 4 2 3 6 4 3" xfId="35974" xr:uid="{00000000-0005-0000-0000-0000868C0000}"/>
    <cellStyle name="Total 4 2 3 6 4 4" xfId="35975" xr:uid="{00000000-0005-0000-0000-0000878C0000}"/>
    <cellStyle name="Total 4 2 3 6 5" xfId="35976" xr:uid="{00000000-0005-0000-0000-0000888C0000}"/>
    <cellStyle name="Total 4 2 3 6 5 2" xfId="35977" xr:uid="{00000000-0005-0000-0000-0000898C0000}"/>
    <cellStyle name="Total 4 2 3 6 5 3" xfId="35978" xr:uid="{00000000-0005-0000-0000-00008A8C0000}"/>
    <cellStyle name="Total 4 2 3 6 5 4" xfId="35979" xr:uid="{00000000-0005-0000-0000-00008B8C0000}"/>
    <cellStyle name="Total 4 2 3 6 6" xfId="35980" xr:uid="{00000000-0005-0000-0000-00008C8C0000}"/>
    <cellStyle name="Total 4 2 3 6 7" xfId="35981" xr:uid="{00000000-0005-0000-0000-00008D8C0000}"/>
    <cellStyle name="Total 4 2 3 6 8" xfId="35982" xr:uid="{00000000-0005-0000-0000-00008E8C0000}"/>
    <cellStyle name="Total 4 2 3 7" xfId="35983" xr:uid="{00000000-0005-0000-0000-00008F8C0000}"/>
    <cellStyle name="Total 4 2 3 7 2" xfId="35984" xr:uid="{00000000-0005-0000-0000-0000908C0000}"/>
    <cellStyle name="Total 4 2 3 7 2 2" xfId="35985" xr:uid="{00000000-0005-0000-0000-0000918C0000}"/>
    <cellStyle name="Total 4 2 3 7 2 2 2" xfId="35986" xr:uid="{00000000-0005-0000-0000-0000928C0000}"/>
    <cellStyle name="Total 4 2 3 7 2 2 3" xfId="35987" xr:uid="{00000000-0005-0000-0000-0000938C0000}"/>
    <cellStyle name="Total 4 2 3 7 2 2 4" xfId="35988" xr:uid="{00000000-0005-0000-0000-0000948C0000}"/>
    <cellStyle name="Total 4 2 3 7 2 3" xfId="35989" xr:uid="{00000000-0005-0000-0000-0000958C0000}"/>
    <cellStyle name="Total 4 2 3 7 2 4" xfId="35990" xr:uid="{00000000-0005-0000-0000-0000968C0000}"/>
    <cellStyle name="Total 4 2 3 7 2 5" xfId="35991" xr:uid="{00000000-0005-0000-0000-0000978C0000}"/>
    <cellStyle name="Total 4 2 3 7 2 6" xfId="35992" xr:uid="{00000000-0005-0000-0000-0000988C0000}"/>
    <cellStyle name="Total 4 2 3 7 3" xfId="35993" xr:uid="{00000000-0005-0000-0000-0000998C0000}"/>
    <cellStyle name="Total 4 2 3 7 3 2" xfId="35994" xr:uid="{00000000-0005-0000-0000-00009A8C0000}"/>
    <cellStyle name="Total 4 2 3 7 3 3" xfId="35995" xr:uid="{00000000-0005-0000-0000-00009B8C0000}"/>
    <cellStyle name="Total 4 2 3 7 3 4" xfId="35996" xr:uid="{00000000-0005-0000-0000-00009C8C0000}"/>
    <cellStyle name="Total 4 2 3 7 4" xfId="35997" xr:uid="{00000000-0005-0000-0000-00009D8C0000}"/>
    <cellStyle name="Total 4 2 3 7 5" xfId="35998" xr:uid="{00000000-0005-0000-0000-00009E8C0000}"/>
    <cellStyle name="Total 4 2 3 7 6" xfId="35999" xr:uid="{00000000-0005-0000-0000-00009F8C0000}"/>
    <cellStyle name="Total 4 2 3 7 7" xfId="36000" xr:uid="{00000000-0005-0000-0000-0000A08C0000}"/>
    <cellStyle name="Total 4 2 3 8" xfId="36001" xr:uid="{00000000-0005-0000-0000-0000A18C0000}"/>
    <cellStyle name="Total 4 2 3 8 2" xfId="36002" xr:uid="{00000000-0005-0000-0000-0000A28C0000}"/>
    <cellStyle name="Total 4 2 3 8 2 2" xfId="36003" xr:uid="{00000000-0005-0000-0000-0000A38C0000}"/>
    <cellStyle name="Total 4 2 3 8 2 3" xfId="36004" xr:uid="{00000000-0005-0000-0000-0000A48C0000}"/>
    <cellStyle name="Total 4 2 3 8 2 4" xfId="36005" xr:uid="{00000000-0005-0000-0000-0000A58C0000}"/>
    <cellStyle name="Total 4 2 3 8 3" xfId="36006" xr:uid="{00000000-0005-0000-0000-0000A68C0000}"/>
    <cellStyle name="Total 4 2 3 8 4" xfId="36007" xr:uid="{00000000-0005-0000-0000-0000A78C0000}"/>
    <cellStyle name="Total 4 2 3 8 5" xfId="36008" xr:uid="{00000000-0005-0000-0000-0000A88C0000}"/>
    <cellStyle name="Total 4 2 3 8 6" xfId="36009" xr:uid="{00000000-0005-0000-0000-0000A98C0000}"/>
    <cellStyle name="Total 4 2 3 9" xfId="36010" xr:uid="{00000000-0005-0000-0000-0000AA8C0000}"/>
    <cellStyle name="Total 4 2 3 9 2" xfId="36011" xr:uid="{00000000-0005-0000-0000-0000AB8C0000}"/>
    <cellStyle name="Total 4 2 3 9 2 2" xfId="36012" xr:uid="{00000000-0005-0000-0000-0000AC8C0000}"/>
    <cellStyle name="Total 4 2 3 9 2 3" xfId="36013" xr:uid="{00000000-0005-0000-0000-0000AD8C0000}"/>
    <cellStyle name="Total 4 2 3 9 2 4" xfId="36014" xr:uid="{00000000-0005-0000-0000-0000AE8C0000}"/>
    <cellStyle name="Total 4 2 3 9 3" xfId="36015" xr:uid="{00000000-0005-0000-0000-0000AF8C0000}"/>
    <cellStyle name="Total 4 2 3 9 4" xfId="36016" xr:uid="{00000000-0005-0000-0000-0000B08C0000}"/>
    <cellStyle name="Total 4 2 3 9 5" xfId="36017" xr:uid="{00000000-0005-0000-0000-0000B18C0000}"/>
    <cellStyle name="Total 4 2 3 9 6" xfId="36018" xr:uid="{00000000-0005-0000-0000-0000B28C0000}"/>
    <cellStyle name="Total 4 2 4" xfId="36019" xr:uid="{00000000-0005-0000-0000-0000B38C0000}"/>
    <cellStyle name="Total 4 2 4 2" xfId="36020" xr:uid="{00000000-0005-0000-0000-0000B48C0000}"/>
    <cellStyle name="Total 4 2 4 2 2" xfId="36021" xr:uid="{00000000-0005-0000-0000-0000B58C0000}"/>
    <cellStyle name="Total 4 2 4 2 3" xfId="36022" xr:uid="{00000000-0005-0000-0000-0000B68C0000}"/>
    <cellStyle name="Total 4 2 4 2 4" xfId="36023" xr:uid="{00000000-0005-0000-0000-0000B78C0000}"/>
    <cellStyle name="Total 4 2 4 3" xfId="36024" xr:uid="{00000000-0005-0000-0000-0000B88C0000}"/>
    <cellStyle name="Total 4 2 4 4" xfId="36025" xr:uid="{00000000-0005-0000-0000-0000B98C0000}"/>
    <cellStyle name="Total 4 2 4 5" xfId="36026" xr:uid="{00000000-0005-0000-0000-0000BA8C0000}"/>
    <cellStyle name="Total 4 2 4 6" xfId="36027" xr:uid="{00000000-0005-0000-0000-0000BB8C0000}"/>
    <cellStyle name="Total 4 2 5" xfId="36028" xr:uid="{00000000-0005-0000-0000-0000BC8C0000}"/>
    <cellStyle name="Total 4 2 5 2" xfId="36029" xr:uid="{00000000-0005-0000-0000-0000BD8C0000}"/>
    <cellStyle name="Total 4 2 5 3" xfId="36030" xr:uid="{00000000-0005-0000-0000-0000BE8C0000}"/>
    <cellStyle name="Total 4 2 5 4" xfId="36031" xr:uid="{00000000-0005-0000-0000-0000BF8C0000}"/>
    <cellStyle name="Total 4 2 6" xfId="36032" xr:uid="{00000000-0005-0000-0000-0000C08C0000}"/>
    <cellStyle name="Total 4 2 7" xfId="36033" xr:uid="{00000000-0005-0000-0000-0000C18C0000}"/>
    <cellStyle name="Total 4 3" xfId="36034" xr:uid="{00000000-0005-0000-0000-0000C28C0000}"/>
    <cellStyle name="Total 4 3 2" xfId="36035" xr:uid="{00000000-0005-0000-0000-0000C38C0000}"/>
    <cellStyle name="Total 4 3 2 10" xfId="36036" xr:uid="{00000000-0005-0000-0000-0000C48C0000}"/>
    <cellStyle name="Total 4 3 2 10 2" xfId="36037" xr:uid="{00000000-0005-0000-0000-0000C58C0000}"/>
    <cellStyle name="Total 4 3 2 10 3" xfId="36038" xr:uid="{00000000-0005-0000-0000-0000C68C0000}"/>
    <cellStyle name="Total 4 3 2 10 4" xfId="36039" xr:uid="{00000000-0005-0000-0000-0000C78C0000}"/>
    <cellStyle name="Total 4 3 2 11" xfId="36040" xr:uid="{00000000-0005-0000-0000-0000C88C0000}"/>
    <cellStyle name="Total 4 3 2 11 2" xfId="36041" xr:uid="{00000000-0005-0000-0000-0000C98C0000}"/>
    <cellStyle name="Total 4 3 2 11 3" xfId="36042" xr:uid="{00000000-0005-0000-0000-0000CA8C0000}"/>
    <cellStyle name="Total 4 3 2 11 4" xfId="36043" xr:uid="{00000000-0005-0000-0000-0000CB8C0000}"/>
    <cellStyle name="Total 4 3 2 12" xfId="36044" xr:uid="{00000000-0005-0000-0000-0000CC8C0000}"/>
    <cellStyle name="Total 4 3 2 13" xfId="36045" xr:uid="{00000000-0005-0000-0000-0000CD8C0000}"/>
    <cellStyle name="Total 4 3 2 14" xfId="36046" xr:uid="{00000000-0005-0000-0000-0000CE8C0000}"/>
    <cellStyle name="Total 4 3 2 2" xfId="36047" xr:uid="{00000000-0005-0000-0000-0000CF8C0000}"/>
    <cellStyle name="Total 4 3 2 2 2" xfId="36048" xr:uid="{00000000-0005-0000-0000-0000D08C0000}"/>
    <cellStyle name="Total 4 3 2 2 2 2" xfId="36049" xr:uid="{00000000-0005-0000-0000-0000D18C0000}"/>
    <cellStyle name="Total 4 3 2 2 2 2 2" xfId="36050" xr:uid="{00000000-0005-0000-0000-0000D28C0000}"/>
    <cellStyle name="Total 4 3 2 2 2 2 2 2" xfId="36051" xr:uid="{00000000-0005-0000-0000-0000D38C0000}"/>
    <cellStyle name="Total 4 3 2 2 2 2 2 3" xfId="36052" xr:uid="{00000000-0005-0000-0000-0000D48C0000}"/>
    <cellStyle name="Total 4 3 2 2 2 2 2 4" xfId="36053" xr:uid="{00000000-0005-0000-0000-0000D58C0000}"/>
    <cellStyle name="Total 4 3 2 2 2 2 3" xfId="36054" xr:uid="{00000000-0005-0000-0000-0000D68C0000}"/>
    <cellStyle name="Total 4 3 2 2 2 2 4" xfId="36055" xr:uid="{00000000-0005-0000-0000-0000D78C0000}"/>
    <cellStyle name="Total 4 3 2 2 2 2 5" xfId="36056" xr:uid="{00000000-0005-0000-0000-0000D88C0000}"/>
    <cellStyle name="Total 4 3 2 2 2 2 6" xfId="36057" xr:uid="{00000000-0005-0000-0000-0000D98C0000}"/>
    <cellStyle name="Total 4 3 2 2 2 3" xfId="36058" xr:uid="{00000000-0005-0000-0000-0000DA8C0000}"/>
    <cellStyle name="Total 4 3 2 2 2 3 2" xfId="36059" xr:uid="{00000000-0005-0000-0000-0000DB8C0000}"/>
    <cellStyle name="Total 4 3 2 2 2 3 3" xfId="36060" xr:uid="{00000000-0005-0000-0000-0000DC8C0000}"/>
    <cellStyle name="Total 4 3 2 2 2 3 4" xfId="36061" xr:uid="{00000000-0005-0000-0000-0000DD8C0000}"/>
    <cellStyle name="Total 4 3 2 2 2 4" xfId="36062" xr:uid="{00000000-0005-0000-0000-0000DE8C0000}"/>
    <cellStyle name="Total 4 3 2 2 2 5" xfId="36063" xr:uid="{00000000-0005-0000-0000-0000DF8C0000}"/>
    <cellStyle name="Total 4 3 2 2 2 6" xfId="36064" xr:uid="{00000000-0005-0000-0000-0000E08C0000}"/>
    <cellStyle name="Total 4 3 2 2 2 7" xfId="36065" xr:uid="{00000000-0005-0000-0000-0000E18C0000}"/>
    <cellStyle name="Total 4 3 2 2 3" xfId="36066" xr:uid="{00000000-0005-0000-0000-0000E28C0000}"/>
    <cellStyle name="Total 4 3 2 2 3 2" xfId="36067" xr:uid="{00000000-0005-0000-0000-0000E38C0000}"/>
    <cellStyle name="Total 4 3 2 2 3 2 2" xfId="36068" xr:uid="{00000000-0005-0000-0000-0000E48C0000}"/>
    <cellStyle name="Total 4 3 2 2 3 2 3" xfId="36069" xr:uid="{00000000-0005-0000-0000-0000E58C0000}"/>
    <cellStyle name="Total 4 3 2 2 3 2 4" xfId="36070" xr:uid="{00000000-0005-0000-0000-0000E68C0000}"/>
    <cellStyle name="Total 4 3 2 2 3 3" xfId="36071" xr:uid="{00000000-0005-0000-0000-0000E78C0000}"/>
    <cellStyle name="Total 4 3 2 2 3 4" xfId="36072" xr:uid="{00000000-0005-0000-0000-0000E88C0000}"/>
    <cellStyle name="Total 4 3 2 2 3 5" xfId="36073" xr:uid="{00000000-0005-0000-0000-0000E98C0000}"/>
    <cellStyle name="Total 4 3 2 2 3 6" xfId="36074" xr:uid="{00000000-0005-0000-0000-0000EA8C0000}"/>
    <cellStyle name="Total 4 3 2 2 4" xfId="36075" xr:uid="{00000000-0005-0000-0000-0000EB8C0000}"/>
    <cellStyle name="Total 4 3 2 2 4 2" xfId="36076" xr:uid="{00000000-0005-0000-0000-0000EC8C0000}"/>
    <cellStyle name="Total 4 3 2 2 4 2 2" xfId="36077" xr:uid="{00000000-0005-0000-0000-0000ED8C0000}"/>
    <cellStyle name="Total 4 3 2 2 4 2 3" xfId="36078" xr:uid="{00000000-0005-0000-0000-0000EE8C0000}"/>
    <cellStyle name="Total 4 3 2 2 4 2 4" xfId="36079" xr:uid="{00000000-0005-0000-0000-0000EF8C0000}"/>
    <cellStyle name="Total 4 3 2 2 4 3" xfId="36080" xr:uid="{00000000-0005-0000-0000-0000F08C0000}"/>
    <cellStyle name="Total 4 3 2 2 4 4" xfId="36081" xr:uid="{00000000-0005-0000-0000-0000F18C0000}"/>
    <cellStyle name="Total 4 3 2 2 4 5" xfId="36082" xr:uid="{00000000-0005-0000-0000-0000F28C0000}"/>
    <cellStyle name="Total 4 3 2 2 4 6" xfId="36083" xr:uid="{00000000-0005-0000-0000-0000F38C0000}"/>
    <cellStyle name="Total 4 3 2 2 5" xfId="36084" xr:uid="{00000000-0005-0000-0000-0000F48C0000}"/>
    <cellStyle name="Total 4 3 2 2 5 2" xfId="36085" xr:uid="{00000000-0005-0000-0000-0000F58C0000}"/>
    <cellStyle name="Total 4 3 2 2 5 3" xfId="36086" xr:uid="{00000000-0005-0000-0000-0000F68C0000}"/>
    <cellStyle name="Total 4 3 2 2 5 4" xfId="36087" xr:uid="{00000000-0005-0000-0000-0000F78C0000}"/>
    <cellStyle name="Total 4 3 2 2 6" xfId="36088" xr:uid="{00000000-0005-0000-0000-0000F88C0000}"/>
    <cellStyle name="Total 4 3 2 2 6 2" xfId="36089" xr:uid="{00000000-0005-0000-0000-0000F98C0000}"/>
    <cellStyle name="Total 4 3 2 2 6 3" xfId="36090" xr:uid="{00000000-0005-0000-0000-0000FA8C0000}"/>
    <cellStyle name="Total 4 3 2 2 6 4" xfId="36091" xr:uid="{00000000-0005-0000-0000-0000FB8C0000}"/>
    <cellStyle name="Total 4 3 2 2 7" xfId="36092" xr:uid="{00000000-0005-0000-0000-0000FC8C0000}"/>
    <cellStyle name="Total 4 3 2 2 8" xfId="36093" xr:uid="{00000000-0005-0000-0000-0000FD8C0000}"/>
    <cellStyle name="Total 4 3 2 2 9" xfId="36094" xr:uid="{00000000-0005-0000-0000-0000FE8C0000}"/>
    <cellStyle name="Total 4 3 2 3" xfId="36095" xr:uid="{00000000-0005-0000-0000-0000FF8C0000}"/>
    <cellStyle name="Total 4 3 2 3 2" xfId="36096" xr:uid="{00000000-0005-0000-0000-0000008D0000}"/>
    <cellStyle name="Total 4 3 2 3 2 2" xfId="36097" xr:uid="{00000000-0005-0000-0000-0000018D0000}"/>
    <cellStyle name="Total 4 3 2 3 2 2 2" xfId="36098" xr:uid="{00000000-0005-0000-0000-0000028D0000}"/>
    <cellStyle name="Total 4 3 2 3 2 2 3" xfId="36099" xr:uid="{00000000-0005-0000-0000-0000038D0000}"/>
    <cellStyle name="Total 4 3 2 3 2 2 4" xfId="36100" xr:uid="{00000000-0005-0000-0000-0000048D0000}"/>
    <cellStyle name="Total 4 3 2 3 2 3" xfId="36101" xr:uid="{00000000-0005-0000-0000-0000058D0000}"/>
    <cellStyle name="Total 4 3 2 3 2 4" xfId="36102" xr:uid="{00000000-0005-0000-0000-0000068D0000}"/>
    <cellStyle name="Total 4 3 2 3 2 5" xfId="36103" xr:uid="{00000000-0005-0000-0000-0000078D0000}"/>
    <cellStyle name="Total 4 3 2 3 2 6" xfId="36104" xr:uid="{00000000-0005-0000-0000-0000088D0000}"/>
    <cellStyle name="Total 4 3 2 3 3" xfId="36105" xr:uid="{00000000-0005-0000-0000-0000098D0000}"/>
    <cellStyle name="Total 4 3 2 3 3 2" xfId="36106" xr:uid="{00000000-0005-0000-0000-00000A8D0000}"/>
    <cellStyle name="Total 4 3 2 3 3 2 2" xfId="36107" xr:uid="{00000000-0005-0000-0000-00000B8D0000}"/>
    <cellStyle name="Total 4 3 2 3 3 2 3" xfId="36108" xr:uid="{00000000-0005-0000-0000-00000C8D0000}"/>
    <cellStyle name="Total 4 3 2 3 3 2 4" xfId="36109" xr:uid="{00000000-0005-0000-0000-00000D8D0000}"/>
    <cellStyle name="Total 4 3 2 3 3 3" xfId="36110" xr:uid="{00000000-0005-0000-0000-00000E8D0000}"/>
    <cellStyle name="Total 4 3 2 3 3 4" xfId="36111" xr:uid="{00000000-0005-0000-0000-00000F8D0000}"/>
    <cellStyle name="Total 4 3 2 3 3 5" xfId="36112" xr:uid="{00000000-0005-0000-0000-0000108D0000}"/>
    <cellStyle name="Total 4 3 2 3 3 6" xfId="36113" xr:uid="{00000000-0005-0000-0000-0000118D0000}"/>
    <cellStyle name="Total 4 3 2 3 4" xfId="36114" xr:uid="{00000000-0005-0000-0000-0000128D0000}"/>
    <cellStyle name="Total 4 3 2 3 4 2" xfId="36115" xr:uid="{00000000-0005-0000-0000-0000138D0000}"/>
    <cellStyle name="Total 4 3 2 3 4 3" xfId="36116" xr:uid="{00000000-0005-0000-0000-0000148D0000}"/>
    <cellStyle name="Total 4 3 2 3 4 4" xfId="36117" xr:uid="{00000000-0005-0000-0000-0000158D0000}"/>
    <cellStyle name="Total 4 3 2 3 5" xfId="36118" xr:uid="{00000000-0005-0000-0000-0000168D0000}"/>
    <cellStyle name="Total 4 3 2 3 5 2" xfId="36119" xr:uid="{00000000-0005-0000-0000-0000178D0000}"/>
    <cellStyle name="Total 4 3 2 3 5 3" xfId="36120" xr:uid="{00000000-0005-0000-0000-0000188D0000}"/>
    <cellStyle name="Total 4 3 2 3 5 4" xfId="36121" xr:uid="{00000000-0005-0000-0000-0000198D0000}"/>
    <cellStyle name="Total 4 3 2 3 6" xfId="36122" xr:uid="{00000000-0005-0000-0000-00001A8D0000}"/>
    <cellStyle name="Total 4 3 2 3 7" xfId="36123" xr:uid="{00000000-0005-0000-0000-00001B8D0000}"/>
    <cellStyle name="Total 4 3 2 3 8" xfId="36124" xr:uid="{00000000-0005-0000-0000-00001C8D0000}"/>
    <cellStyle name="Total 4 3 2 4" xfId="36125" xr:uid="{00000000-0005-0000-0000-00001D8D0000}"/>
    <cellStyle name="Total 4 3 2 4 2" xfId="36126" xr:uid="{00000000-0005-0000-0000-00001E8D0000}"/>
    <cellStyle name="Total 4 3 2 4 2 2" xfId="36127" xr:uid="{00000000-0005-0000-0000-00001F8D0000}"/>
    <cellStyle name="Total 4 3 2 4 2 2 2" xfId="36128" xr:uid="{00000000-0005-0000-0000-0000208D0000}"/>
    <cellStyle name="Total 4 3 2 4 2 2 3" xfId="36129" xr:uid="{00000000-0005-0000-0000-0000218D0000}"/>
    <cellStyle name="Total 4 3 2 4 2 2 4" xfId="36130" xr:uid="{00000000-0005-0000-0000-0000228D0000}"/>
    <cellStyle name="Total 4 3 2 4 2 3" xfId="36131" xr:uid="{00000000-0005-0000-0000-0000238D0000}"/>
    <cellStyle name="Total 4 3 2 4 2 4" xfId="36132" xr:uid="{00000000-0005-0000-0000-0000248D0000}"/>
    <cellStyle name="Total 4 3 2 4 2 5" xfId="36133" xr:uid="{00000000-0005-0000-0000-0000258D0000}"/>
    <cellStyle name="Total 4 3 2 4 2 6" xfId="36134" xr:uid="{00000000-0005-0000-0000-0000268D0000}"/>
    <cellStyle name="Total 4 3 2 4 3" xfId="36135" xr:uid="{00000000-0005-0000-0000-0000278D0000}"/>
    <cellStyle name="Total 4 3 2 4 3 2" xfId="36136" xr:uid="{00000000-0005-0000-0000-0000288D0000}"/>
    <cellStyle name="Total 4 3 2 4 3 2 2" xfId="36137" xr:uid="{00000000-0005-0000-0000-0000298D0000}"/>
    <cellStyle name="Total 4 3 2 4 3 2 3" xfId="36138" xr:uid="{00000000-0005-0000-0000-00002A8D0000}"/>
    <cellStyle name="Total 4 3 2 4 3 2 4" xfId="36139" xr:uid="{00000000-0005-0000-0000-00002B8D0000}"/>
    <cellStyle name="Total 4 3 2 4 3 3" xfId="36140" xr:uid="{00000000-0005-0000-0000-00002C8D0000}"/>
    <cellStyle name="Total 4 3 2 4 3 4" xfId="36141" xr:uid="{00000000-0005-0000-0000-00002D8D0000}"/>
    <cellStyle name="Total 4 3 2 4 3 5" xfId="36142" xr:uid="{00000000-0005-0000-0000-00002E8D0000}"/>
    <cellStyle name="Total 4 3 2 4 3 6" xfId="36143" xr:uid="{00000000-0005-0000-0000-00002F8D0000}"/>
    <cellStyle name="Total 4 3 2 4 4" xfId="36144" xr:uid="{00000000-0005-0000-0000-0000308D0000}"/>
    <cellStyle name="Total 4 3 2 4 4 2" xfId="36145" xr:uid="{00000000-0005-0000-0000-0000318D0000}"/>
    <cellStyle name="Total 4 3 2 4 4 3" xfId="36146" xr:uid="{00000000-0005-0000-0000-0000328D0000}"/>
    <cellStyle name="Total 4 3 2 4 4 4" xfId="36147" xr:uid="{00000000-0005-0000-0000-0000338D0000}"/>
    <cellStyle name="Total 4 3 2 4 5" xfId="36148" xr:uid="{00000000-0005-0000-0000-0000348D0000}"/>
    <cellStyle name="Total 4 3 2 4 5 2" xfId="36149" xr:uid="{00000000-0005-0000-0000-0000358D0000}"/>
    <cellStyle name="Total 4 3 2 4 5 3" xfId="36150" xr:uid="{00000000-0005-0000-0000-0000368D0000}"/>
    <cellStyle name="Total 4 3 2 4 5 4" xfId="36151" xr:uid="{00000000-0005-0000-0000-0000378D0000}"/>
    <cellStyle name="Total 4 3 2 4 6" xfId="36152" xr:uid="{00000000-0005-0000-0000-0000388D0000}"/>
    <cellStyle name="Total 4 3 2 4 7" xfId="36153" xr:uid="{00000000-0005-0000-0000-0000398D0000}"/>
    <cellStyle name="Total 4 3 2 4 8" xfId="36154" xr:uid="{00000000-0005-0000-0000-00003A8D0000}"/>
    <cellStyle name="Total 4 3 2 5" xfId="36155" xr:uid="{00000000-0005-0000-0000-00003B8D0000}"/>
    <cellStyle name="Total 4 3 2 5 10" xfId="36156" xr:uid="{00000000-0005-0000-0000-00003C8D0000}"/>
    <cellStyle name="Total 4 3 2 5 2" xfId="36157" xr:uid="{00000000-0005-0000-0000-00003D8D0000}"/>
    <cellStyle name="Total 4 3 2 5 2 2" xfId="36158" xr:uid="{00000000-0005-0000-0000-00003E8D0000}"/>
    <cellStyle name="Total 4 3 2 5 2 2 2" xfId="36159" xr:uid="{00000000-0005-0000-0000-00003F8D0000}"/>
    <cellStyle name="Total 4 3 2 5 2 2 3" xfId="36160" xr:uid="{00000000-0005-0000-0000-0000408D0000}"/>
    <cellStyle name="Total 4 3 2 5 2 2 4" xfId="36161" xr:uid="{00000000-0005-0000-0000-0000418D0000}"/>
    <cellStyle name="Total 4 3 2 5 2 3" xfId="36162" xr:uid="{00000000-0005-0000-0000-0000428D0000}"/>
    <cellStyle name="Total 4 3 2 5 2 4" xfId="36163" xr:uid="{00000000-0005-0000-0000-0000438D0000}"/>
    <cellStyle name="Total 4 3 2 5 2 5" xfId="36164" xr:uid="{00000000-0005-0000-0000-0000448D0000}"/>
    <cellStyle name="Total 4 3 2 5 2 6" xfId="36165" xr:uid="{00000000-0005-0000-0000-0000458D0000}"/>
    <cellStyle name="Total 4 3 2 5 3" xfId="36166" xr:uid="{00000000-0005-0000-0000-0000468D0000}"/>
    <cellStyle name="Total 4 3 2 5 3 2" xfId="36167" xr:uid="{00000000-0005-0000-0000-0000478D0000}"/>
    <cellStyle name="Total 4 3 2 5 3 2 2" xfId="36168" xr:uid="{00000000-0005-0000-0000-0000488D0000}"/>
    <cellStyle name="Total 4 3 2 5 3 2 3" xfId="36169" xr:uid="{00000000-0005-0000-0000-0000498D0000}"/>
    <cellStyle name="Total 4 3 2 5 3 2 4" xfId="36170" xr:uid="{00000000-0005-0000-0000-00004A8D0000}"/>
    <cellStyle name="Total 4 3 2 5 3 3" xfId="36171" xr:uid="{00000000-0005-0000-0000-00004B8D0000}"/>
    <cellStyle name="Total 4 3 2 5 3 4" xfId="36172" xr:uid="{00000000-0005-0000-0000-00004C8D0000}"/>
    <cellStyle name="Total 4 3 2 5 3 5" xfId="36173" xr:uid="{00000000-0005-0000-0000-00004D8D0000}"/>
    <cellStyle name="Total 4 3 2 5 3 6" xfId="36174" xr:uid="{00000000-0005-0000-0000-00004E8D0000}"/>
    <cellStyle name="Total 4 3 2 5 4" xfId="36175" xr:uid="{00000000-0005-0000-0000-00004F8D0000}"/>
    <cellStyle name="Total 4 3 2 5 4 2" xfId="36176" xr:uid="{00000000-0005-0000-0000-0000508D0000}"/>
    <cellStyle name="Total 4 3 2 5 4 2 2" xfId="36177" xr:uid="{00000000-0005-0000-0000-0000518D0000}"/>
    <cellStyle name="Total 4 3 2 5 4 2 3" xfId="36178" xr:uid="{00000000-0005-0000-0000-0000528D0000}"/>
    <cellStyle name="Total 4 3 2 5 4 2 4" xfId="36179" xr:uid="{00000000-0005-0000-0000-0000538D0000}"/>
    <cellStyle name="Total 4 3 2 5 4 3" xfId="36180" xr:uid="{00000000-0005-0000-0000-0000548D0000}"/>
    <cellStyle name="Total 4 3 2 5 4 4" xfId="36181" xr:uid="{00000000-0005-0000-0000-0000558D0000}"/>
    <cellStyle name="Total 4 3 2 5 4 5" xfId="36182" xr:uid="{00000000-0005-0000-0000-0000568D0000}"/>
    <cellStyle name="Total 4 3 2 5 4 6" xfId="36183" xr:uid="{00000000-0005-0000-0000-0000578D0000}"/>
    <cellStyle name="Total 4 3 2 5 5" xfId="36184" xr:uid="{00000000-0005-0000-0000-0000588D0000}"/>
    <cellStyle name="Total 4 3 2 5 5 2" xfId="36185" xr:uid="{00000000-0005-0000-0000-0000598D0000}"/>
    <cellStyle name="Total 4 3 2 5 5 3" xfId="36186" xr:uid="{00000000-0005-0000-0000-00005A8D0000}"/>
    <cellStyle name="Total 4 3 2 5 5 4" xfId="36187" xr:uid="{00000000-0005-0000-0000-00005B8D0000}"/>
    <cellStyle name="Total 4 3 2 5 6" xfId="36188" xr:uid="{00000000-0005-0000-0000-00005C8D0000}"/>
    <cellStyle name="Total 4 3 2 5 6 2" xfId="36189" xr:uid="{00000000-0005-0000-0000-00005D8D0000}"/>
    <cellStyle name="Total 4 3 2 5 6 3" xfId="36190" xr:uid="{00000000-0005-0000-0000-00005E8D0000}"/>
    <cellStyle name="Total 4 3 2 5 6 4" xfId="36191" xr:uid="{00000000-0005-0000-0000-00005F8D0000}"/>
    <cellStyle name="Total 4 3 2 5 7" xfId="36192" xr:uid="{00000000-0005-0000-0000-0000608D0000}"/>
    <cellStyle name="Total 4 3 2 5 8" xfId="36193" xr:uid="{00000000-0005-0000-0000-0000618D0000}"/>
    <cellStyle name="Total 4 3 2 5 9" xfId="36194" xr:uid="{00000000-0005-0000-0000-0000628D0000}"/>
    <cellStyle name="Total 4 3 2 6" xfId="36195" xr:uid="{00000000-0005-0000-0000-0000638D0000}"/>
    <cellStyle name="Total 4 3 2 6 2" xfId="36196" xr:uid="{00000000-0005-0000-0000-0000648D0000}"/>
    <cellStyle name="Total 4 3 2 6 2 2" xfId="36197" xr:uid="{00000000-0005-0000-0000-0000658D0000}"/>
    <cellStyle name="Total 4 3 2 6 2 2 2" xfId="36198" xr:uid="{00000000-0005-0000-0000-0000668D0000}"/>
    <cellStyle name="Total 4 3 2 6 2 2 3" xfId="36199" xr:uid="{00000000-0005-0000-0000-0000678D0000}"/>
    <cellStyle name="Total 4 3 2 6 2 2 4" xfId="36200" xr:uid="{00000000-0005-0000-0000-0000688D0000}"/>
    <cellStyle name="Total 4 3 2 6 2 3" xfId="36201" xr:uid="{00000000-0005-0000-0000-0000698D0000}"/>
    <cellStyle name="Total 4 3 2 6 2 4" xfId="36202" xr:uid="{00000000-0005-0000-0000-00006A8D0000}"/>
    <cellStyle name="Total 4 3 2 6 2 5" xfId="36203" xr:uid="{00000000-0005-0000-0000-00006B8D0000}"/>
    <cellStyle name="Total 4 3 2 6 2 6" xfId="36204" xr:uid="{00000000-0005-0000-0000-00006C8D0000}"/>
    <cellStyle name="Total 4 3 2 6 3" xfId="36205" xr:uid="{00000000-0005-0000-0000-00006D8D0000}"/>
    <cellStyle name="Total 4 3 2 6 3 2" xfId="36206" xr:uid="{00000000-0005-0000-0000-00006E8D0000}"/>
    <cellStyle name="Total 4 3 2 6 3 2 2" xfId="36207" xr:uid="{00000000-0005-0000-0000-00006F8D0000}"/>
    <cellStyle name="Total 4 3 2 6 3 2 3" xfId="36208" xr:uid="{00000000-0005-0000-0000-0000708D0000}"/>
    <cellStyle name="Total 4 3 2 6 3 2 4" xfId="36209" xr:uid="{00000000-0005-0000-0000-0000718D0000}"/>
    <cellStyle name="Total 4 3 2 6 3 3" xfId="36210" xr:uid="{00000000-0005-0000-0000-0000728D0000}"/>
    <cellStyle name="Total 4 3 2 6 3 4" xfId="36211" xr:uid="{00000000-0005-0000-0000-0000738D0000}"/>
    <cellStyle name="Total 4 3 2 6 3 5" xfId="36212" xr:uid="{00000000-0005-0000-0000-0000748D0000}"/>
    <cellStyle name="Total 4 3 2 6 3 6" xfId="36213" xr:uid="{00000000-0005-0000-0000-0000758D0000}"/>
    <cellStyle name="Total 4 3 2 6 4" xfId="36214" xr:uid="{00000000-0005-0000-0000-0000768D0000}"/>
    <cellStyle name="Total 4 3 2 6 4 2" xfId="36215" xr:uid="{00000000-0005-0000-0000-0000778D0000}"/>
    <cellStyle name="Total 4 3 2 6 4 3" xfId="36216" xr:uid="{00000000-0005-0000-0000-0000788D0000}"/>
    <cellStyle name="Total 4 3 2 6 4 4" xfId="36217" xr:uid="{00000000-0005-0000-0000-0000798D0000}"/>
    <cellStyle name="Total 4 3 2 6 5" xfId="36218" xr:uid="{00000000-0005-0000-0000-00007A8D0000}"/>
    <cellStyle name="Total 4 3 2 6 5 2" xfId="36219" xr:uid="{00000000-0005-0000-0000-00007B8D0000}"/>
    <cellStyle name="Total 4 3 2 6 5 3" xfId="36220" xr:uid="{00000000-0005-0000-0000-00007C8D0000}"/>
    <cellStyle name="Total 4 3 2 6 5 4" xfId="36221" xr:uid="{00000000-0005-0000-0000-00007D8D0000}"/>
    <cellStyle name="Total 4 3 2 6 6" xfId="36222" xr:uid="{00000000-0005-0000-0000-00007E8D0000}"/>
    <cellStyle name="Total 4 3 2 6 7" xfId="36223" xr:uid="{00000000-0005-0000-0000-00007F8D0000}"/>
    <cellStyle name="Total 4 3 2 6 8" xfId="36224" xr:uid="{00000000-0005-0000-0000-0000808D0000}"/>
    <cellStyle name="Total 4 3 2 7" xfId="36225" xr:uid="{00000000-0005-0000-0000-0000818D0000}"/>
    <cellStyle name="Total 4 3 2 7 2" xfId="36226" xr:uid="{00000000-0005-0000-0000-0000828D0000}"/>
    <cellStyle name="Total 4 3 2 7 2 2" xfId="36227" xr:uid="{00000000-0005-0000-0000-0000838D0000}"/>
    <cellStyle name="Total 4 3 2 7 2 2 2" xfId="36228" xr:uid="{00000000-0005-0000-0000-0000848D0000}"/>
    <cellStyle name="Total 4 3 2 7 2 2 3" xfId="36229" xr:uid="{00000000-0005-0000-0000-0000858D0000}"/>
    <cellStyle name="Total 4 3 2 7 2 2 4" xfId="36230" xr:uid="{00000000-0005-0000-0000-0000868D0000}"/>
    <cellStyle name="Total 4 3 2 7 2 3" xfId="36231" xr:uid="{00000000-0005-0000-0000-0000878D0000}"/>
    <cellStyle name="Total 4 3 2 7 2 4" xfId="36232" xr:uid="{00000000-0005-0000-0000-0000888D0000}"/>
    <cellStyle name="Total 4 3 2 7 2 5" xfId="36233" xr:uid="{00000000-0005-0000-0000-0000898D0000}"/>
    <cellStyle name="Total 4 3 2 7 2 6" xfId="36234" xr:uid="{00000000-0005-0000-0000-00008A8D0000}"/>
    <cellStyle name="Total 4 3 2 7 3" xfId="36235" xr:uid="{00000000-0005-0000-0000-00008B8D0000}"/>
    <cellStyle name="Total 4 3 2 7 3 2" xfId="36236" xr:uid="{00000000-0005-0000-0000-00008C8D0000}"/>
    <cellStyle name="Total 4 3 2 7 3 3" xfId="36237" xr:uid="{00000000-0005-0000-0000-00008D8D0000}"/>
    <cellStyle name="Total 4 3 2 7 3 4" xfId="36238" xr:uid="{00000000-0005-0000-0000-00008E8D0000}"/>
    <cellStyle name="Total 4 3 2 7 4" xfId="36239" xr:uid="{00000000-0005-0000-0000-00008F8D0000}"/>
    <cellStyle name="Total 4 3 2 7 5" xfId="36240" xr:uid="{00000000-0005-0000-0000-0000908D0000}"/>
    <cellStyle name="Total 4 3 2 7 6" xfId="36241" xr:uid="{00000000-0005-0000-0000-0000918D0000}"/>
    <cellStyle name="Total 4 3 2 7 7" xfId="36242" xr:uid="{00000000-0005-0000-0000-0000928D0000}"/>
    <cellStyle name="Total 4 3 2 8" xfId="36243" xr:uid="{00000000-0005-0000-0000-0000938D0000}"/>
    <cellStyle name="Total 4 3 2 8 2" xfId="36244" xr:uid="{00000000-0005-0000-0000-0000948D0000}"/>
    <cellStyle name="Total 4 3 2 8 2 2" xfId="36245" xr:uid="{00000000-0005-0000-0000-0000958D0000}"/>
    <cellStyle name="Total 4 3 2 8 2 3" xfId="36246" xr:uid="{00000000-0005-0000-0000-0000968D0000}"/>
    <cellStyle name="Total 4 3 2 8 2 4" xfId="36247" xr:uid="{00000000-0005-0000-0000-0000978D0000}"/>
    <cellStyle name="Total 4 3 2 8 3" xfId="36248" xr:uid="{00000000-0005-0000-0000-0000988D0000}"/>
    <cellStyle name="Total 4 3 2 8 4" xfId="36249" xr:uid="{00000000-0005-0000-0000-0000998D0000}"/>
    <cellStyle name="Total 4 3 2 8 5" xfId="36250" xr:uid="{00000000-0005-0000-0000-00009A8D0000}"/>
    <cellStyle name="Total 4 3 2 8 6" xfId="36251" xr:uid="{00000000-0005-0000-0000-00009B8D0000}"/>
    <cellStyle name="Total 4 3 2 9" xfId="36252" xr:uid="{00000000-0005-0000-0000-00009C8D0000}"/>
    <cellStyle name="Total 4 3 2 9 2" xfId="36253" xr:uid="{00000000-0005-0000-0000-00009D8D0000}"/>
    <cellStyle name="Total 4 3 2 9 2 2" xfId="36254" xr:uid="{00000000-0005-0000-0000-00009E8D0000}"/>
    <cellStyle name="Total 4 3 2 9 2 3" xfId="36255" xr:uid="{00000000-0005-0000-0000-00009F8D0000}"/>
    <cellStyle name="Total 4 3 2 9 2 4" xfId="36256" xr:uid="{00000000-0005-0000-0000-0000A08D0000}"/>
    <cellStyle name="Total 4 3 2 9 3" xfId="36257" xr:uid="{00000000-0005-0000-0000-0000A18D0000}"/>
    <cellStyle name="Total 4 3 2 9 4" xfId="36258" xr:uid="{00000000-0005-0000-0000-0000A28D0000}"/>
    <cellStyle name="Total 4 3 2 9 5" xfId="36259" xr:uid="{00000000-0005-0000-0000-0000A38D0000}"/>
    <cellStyle name="Total 4 3 2 9 6" xfId="36260" xr:uid="{00000000-0005-0000-0000-0000A48D0000}"/>
    <cellStyle name="Total 4 3 3" xfId="36261" xr:uid="{00000000-0005-0000-0000-0000A58D0000}"/>
    <cellStyle name="Total 4 3 3 2" xfId="36262" xr:uid="{00000000-0005-0000-0000-0000A68D0000}"/>
    <cellStyle name="Total 4 3 3 2 2" xfId="36263" xr:uid="{00000000-0005-0000-0000-0000A78D0000}"/>
    <cellStyle name="Total 4 3 3 2 3" xfId="36264" xr:uid="{00000000-0005-0000-0000-0000A88D0000}"/>
    <cellStyle name="Total 4 3 3 2 4" xfId="36265" xr:uid="{00000000-0005-0000-0000-0000A98D0000}"/>
    <cellStyle name="Total 4 3 3 3" xfId="36266" xr:uid="{00000000-0005-0000-0000-0000AA8D0000}"/>
    <cellStyle name="Total 4 3 3 4" xfId="36267" xr:uid="{00000000-0005-0000-0000-0000AB8D0000}"/>
    <cellStyle name="Total 4 3 3 5" xfId="36268" xr:uid="{00000000-0005-0000-0000-0000AC8D0000}"/>
    <cellStyle name="Total 4 3 3 6" xfId="36269" xr:uid="{00000000-0005-0000-0000-0000AD8D0000}"/>
    <cellStyle name="Total 4 3 4" xfId="36270" xr:uid="{00000000-0005-0000-0000-0000AE8D0000}"/>
    <cellStyle name="Total 4 3 4 2" xfId="36271" xr:uid="{00000000-0005-0000-0000-0000AF8D0000}"/>
    <cellStyle name="Total 4 3 4 3" xfId="36272" xr:uid="{00000000-0005-0000-0000-0000B08D0000}"/>
    <cellStyle name="Total 4 3 4 4" xfId="36273" xr:uid="{00000000-0005-0000-0000-0000B18D0000}"/>
    <cellStyle name="Total 4 3 5" xfId="36274" xr:uid="{00000000-0005-0000-0000-0000B28D0000}"/>
    <cellStyle name="Total 4 3 6" xfId="36275" xr:uid="{00000000-0005-0000-0000-0000B38D0000}"/>
    <cellStyle name="Total 4 4" xfId="36276" xr:uid="{00000000-0005-0000-0000-0000B48D0000}"/>
    <cellStyle name="Total 4 4 10" xfId="36277" xr:uid="{00000000-0005-0000-0000-0000B58D0000}"/>
    <cellStyle name="Total 4 4 10 2" xfId="36278" xr:uid="{00000000-0005-0000-0000-0000B68D0000}"/>
    <cellStyle name="Total 4 4 10 3" xfId="36279" xr:uid="{00000000-0005-0000-0000-0000B78D0000}"/>
    <cellStyle name="Total 4 4 10 4" xfId="36280" xr:uid="{00000000-0005-0000-0000-0000B88D0000}"/>
    <cellStyle name="Total 4 4 11" xfId="36281" xr:uid="{00000000-0005-0000-0000-0000B98D0000}"/>
    <cellStyle name="Total 4 4 11 2" xfId="36282" xr:uid="{00000000-0005-0000-0000-0000BA8D0000}"/>
    <cellStyle name="Total 4 4 11 3" xfId="36283" xr:uid="{00000000-0005-0000-0000-0000BB8D0000}"/>
    <cellStyle name="Total 4 4 11 4" xfId="36284" xr:uid="{00000000-0005-0000-0000-0000BC8D0000}"/>
    <cellStyle name="Total 4 4 12" xfId="36285" xr:uid="{00000000-0005-0000-0000-0000BD8D0000}"/>
    <cellStyle name="Total 4 4 13" xfId="36286" xr:uid="{00000000-0005-0000-0000-0000BE8D0000}"/>
    <cellStyle name="Total 4 4 14" xfId="36287" xr:uid="{00000000-0005-0000-0000-0000BF8D0000}"/>
    <cellStyle name="Total 4 4 2" xfId="36288" xr:uid="{00000000-0005-0000-0000-0000C08D0000}"/>
    <cellStyle name="Total 4 4 2 2" xfId="36289" xr:uid="{00000000-0005-0000-0000-0000C18D0000}"/>
    <cellStyle name="Total 4 4 2 2 2" xfId="36290" xr:uid="{00000000-0005-0000-0000-0000C28D0000}"/>
    <cellStyle name="Total 4 4 2 2 2 2" xfId="36291" xr:uid="{00000000-0005-0000-0000-0000C38D0000}"/>
    <cellStyle name="Total 4 4 2 2 2 2 2" xfId="36292" xr:uid="{00000000-0005-0000-0000-0000C48D0000}"/>
    <cellStyle name="Total 4 4 2 2 2 2 3" xfId="36293" xr:uid="{00000000-0005-0000-0000-0000C58D0000}"/>
    <cellStyle name="Total 4 4 2 2 2 2 4" xfId="36294" xr:uid="{00000000-0005-0000-0000-0000C68D0000}"/>
    <cellStyle name="Total 4 4 2 2 2 3" xfId="36295" xr:uid="{00000000-0005-0000-0000-0000C78D0000}"/>
    <cellStyle name="Total 4 4 2 2 2 4" xfId="36296" xr:uid="{00000000-0005-0000-0000-0000C88D0000}"/>
    <cellStyle name="Total 4 4 2 2 2 5" xfId="36297" xr:uid="{00000000-0005-0000-0000-0000C98D0000}"/>
    <cellStyle name="Total 4 4 2 2 2 6" xfId="36298" xr:uid="{00000000-0005-0000-0000-0000CA8D0000}"/>
    <cellStyle name="Total 4 4 2 2 3" xfId="36299" xr:uid="{00000000-0005-0000-0000-0000CB8D0000}"/>
    <cellStyle name="Total 4 4 2 2 3 2" xfId="36300" xr:uid="{00000000-0005-0000-0000-0000CC8D0000}"/>
    <cellStyle name="Total 4 4 2 2 3 3" xfId="36301" xr:uid="{00000000-0005-0000-0000-0000CD8D0000}"/>
    <cellStyle name="Total 4 4 2 2 3 4" xfId="36302" xr:uid="{00000000-0005-0000-0000-0000CE8D0000}"/>
    <cellStyle name="Total 4 4 2 2 4" xfId="36303" xr:uid="{00000000-0005-0000-0000-0000CF8D0000}"/>
    <cellStyle name="Total 4 4 2 2 5" xfId="36304" xr:uid="{00000000-0005-0000-0000-0000D08D0000}"/>
    <cellStyle name="Total 4 4 2 2 6" xfId="36305" xr:uid="{00000000-0005-0000-0000-0000D18D0000}"/>
    <cellStyle name="Total 4 4 2 2 7" xfId="36306" xr:uid="{00000000-0005-0000-0000-0000D28D0000}"/>
    <cellStyle name="Total 4 4 2 3" xfId="36307" xr:uid="{00000000-0005-0000-0000-0000D38D0000}"/>
    <cellStyle name="Total 4 4 2 3 2" xfId="36308" xr:uid="{00000000-0005-0000-0000-0000D48D0000}"/>
    <cellStyle name="Total 4 4 2 3 2 2" xfId="36309" xr:uid="{00000000-0005-0000-0000-0000D58D0000}"/>
    <cellStyle name="Total 4 4 2 3 2 3" xfId="36310" xr:uid="{00000000-0005-0000-0000-0000D68D0000}"/>
    <cellStyle name="Total 4 4 2 3 2 4" xfId="36311" xr:uid="{00000000-0005-0000-0000-0000D78D0000}"/>
    <cellStyle name="Total 4 4 2 3 3" xfId="36312" xr:uid="{00000000-0005-0000-0000-0000D88D0000}"/>
    <cellStyle name="Total 4 4 2 3 4" xfId="36313" xr:uid="{00000000-0005-0000-0000-0000D98D0000}"/>
    <cellStyle name="Total 4 4 2 3 5" xfId="36314" xr:uid="{00000000-0005-0000-0000-0000DA8D0000}"/>
    <cellStyle name="Total 4 4 2 3 6" xfId="36315" xr:uid="{00000000-0005-0000-0000-0000DB8D0000}"/>
    <cellStyle name="Total 4 4 2 4" xfId="36316" xr:uid="{00000000-0005-0000-0000-0000DC8D0000}"/>
    <cellStyle name="Total 4 4 2 4 2" xfId="36317" xr:uid="{00000000-0005-0000-0000-0000DD8D0000}"/>
    <cellStyle name="Total 4 4 2 4 2 2" xfId="36318" xr:uid="{00000000-0005-0000-0000-0000DE8D0000}"/>
    <cellStyle name="Total 4 4 2 4 2 3" xfId="36319" xr:uid="{00000000-0005-0000-0000-0000DF8D0000}"/>
    <cellStyle name="Total 4 4 2 4 2 4" xfId="36320" xr:uid="{00000000-0005-0000-0000-0000E08D0000}"/>
    <cellStyle name="Total 4 4 2 4 3" xfId="36321" xr:uid="{00000000-0005-0000-0000-0000E18D0000}"/>
    <cellStyle name="Total 4 4 2 4 4" xfId="36322" xr:uid="{00000000-0005-0000-0000-0000E28D0000}"/>
    <cellStyle name="Total 4 4 2 4 5" xfId="36323" xr:uid="{00000000-0005-0000-0000-0000E38D0000}"/>
    <cellStyle name="Total 4 4 2 4 6" xfId="36324" xr:uid="{00000000-0005-0000-0000-0000E48D0000}"/>
    <cellStyle name="Total 4 4 2 5" xfId="36325" xr:uid="{00000000-0005-0000-0000-0000E58D0000}"/>
    <cellStyle name="Total 4 4 2 5 2" xfId="36326" xr:uid="{00000000-0005-0000-0000-0000E68D0000}"/>
    <cellStyle name="Total 4 4 2 5 3" xfId="36327" xr:uid="{00000000-0005-0000-0000-0000E78D0000}"/>
    <cellStyle name="Total 4 4 2 5 4" xfId="36328" xr:uid="{00000000-0005-0000-0000-0000E88D0000}"/>
    <cellStyle name="Total 4 4 2 6" xfId="36329" xr:uid="{00000000-0005-0000-0000-0000E98D0000}"/>
    <cellStyle name="Total 4 4 2 6 2" xfId="36330" xr:uid="{00000000-0005-0000-0000-0000EA8D0000}"/>
    <cellStyle name="Total 4 4 2 6 3" xfId="36331" xr:uid="{00000000-0005-0000-0000-0000EB8D0000}"/>
    <cellStyle name="Total 4 4 2 6 4" xfId="36332" xr:uid="{00000000-0005-0000-0000-0000EC8D0000}"/>
    <cellStyle name="Total 4 4 2 7" xfId="36333" xr:uid="{00000000-0005-0000-0000-0000ED8D0000}"/>
    <cellStyle name="Total 4 4 2 8" xfId="36334" xr:uid="{00000000-0005-0000-0000-0000EE8D0000}"/>
    <cellStyle name="Total 4 4 2 9" xfId="36335" xr:uid="{00000000-0005-0000-0000-0000EF8D0000}"/>
    <cellStyle name="Total 4 4 3" xfId="36336" xr:uid="{00000000-0005-0000-0000-0000F08D0000}"/>
    <cellStyle name="Total 4 4 3 2" xfId="36337" xr:uid="{00000000-0005-0000-0000-0000F18D0000}"/>
    <cellStyle name="Total 4 4 3 2 2" xfId="36338" xr:uid="{00000000-0005-0000-0000-0000F28D0000}"/>
    <cellStyle name="Total 4 4 3 2 2 2" xfId="36339" xr:uid="{00000000-0005-0000-0000-0000F38D0000}"/>
    <cellStyle name="Total 4 4 3 2 2 3" xfId="36340" xr:uid="{00000000-0005-0000-0000-0000F48D0000}"/>
    <cellStyle name="Total 4 4 3 2 2 4" xfId="36341" xr:uid="{00000000-0005-0000-0000-0000F58D0000}"/>
    <cellStyle name="Total 4 4 3 2 3" xfId="36342" xr:uid="{00000000-0005-0000-0000-0000F68D0000}"/>
    <cellStyle name="Total 4 4 3 2 4" xfId="36343" xr:uid="{00000000-0005-0000-0000-0000F78D0000}"/>
    <cellStyle name="Total 4 4 3 2 5" xfId="36344" xr:uid="{00000000-0005-0000-0000-0000F88D0000}"/>
    <cellStyle name="Total 4 4 3 2 6" xfId="36345" xr:uid="{00000000-0005-0000-0000-0000F98D0000}"/>
    <cellStyle name="Total 4 4 3 3" xfId="36346" xr:uid="{00000000-0005-0000-0000-0000FA8D0000}"/>
    <cellStyle name="Total 4 4 3 3 2" xfId="36347" xr:uid="{00000000-0005-0000-0000-0000FB8D0000}"/>
    <cellStyle name="Total 4 4 3 3 2 2" xfId="36348" xr:uid="{00000000-0005-0000-0000-0000FC8D0000}"/>
    <cellStyle name="Total 4 4 3 3 2 3" xfId="36349" xr:uid="{00000000-0005-0000-0000-0000FD8D0000}"/>
    <cellStyle name="Total 4 4 3 3 2 4" xfId="36350" xr:uid="{00000000-0005-0000-0000-0000FE8D0000}"/>
    <cellStyle name="Total 4 4 3 3 3" xfId="36351" xr:uid="{00000000-0005-0000-0000-0000FF8D0000}"/>
    <cellStyle name="Total 4 4 3 3 4" xfId="36352" xr:uid="{00000000-0005-0000-0000-0000008E0000}"/>
    <cellStyle name="Total 4 4 3 3 5" xfId="36353" xr:uid="{00000000-0005-0000-0000-0000018E0000}"/>
    <cellStyle name="Total 4 4 3 3 6" xfId="36354" xr:uid="{00000000-0005-0000-0000-0000028E0000}"/>
    <cellStyle name="Total 4 4 3 4" xfId="36355" xr:uid="{00000000-0005-0000-0000-0000038E0000}"/>
    <cellStyle name="Total 4 4 3 4 2" xfId="36356" xr:uid="{00000000-0005-0000-0000-0000048E0000}"/>
    <cellStyle name="Total 4 4 3 4 3" xfId="36357" xr:uid="{00000000-0005-0000-0000-0000058E0000}"/>
    <cellStyle name="Total 4 4 3 4 4" xfId="36358" xr:uid="{00000000-0005-0000-0000-0000068E0000}"/>
    <cellStyle name="Total 4 4 3 5" xfId="36359" xr:uid="{00000000-0005-0000-0000-0000078E0000}"/>
    <cellStyle name="Total 4 4 3 5 2" xfId="36360" xr:uid="{00000000-0005-0000-0000-0000088E0000}"/>
    <cellStyle name="Total 4 4 3 5 3" xfId="36361" xr:uid="{00000000-0005-0000-0000-0000098E0000}"/>
    <cellStyle name="Total 4 4 3 5 4" xfId="36362" xr:uid="{00000000-0005-0000-0000-00000A8E0000}"/>
    <cellStyle name="Total 4 4 3 6" xfId="36363" xr:uid="{00000000-0005-0000-0000-00000B8E0000}"/>
    <cellStyle name="Total 4 4 3 7" xfId="36364" xr:uid="{00000000-0005-0000-0000-00000C8E0000}"/>
    <cellStyle name="Total 4 4 3 8" xfId="36365" xr:uid="{00000000-0005-0000-0000-00000D8E0000}"/>
    <cellStyle name="Total 4 4 4" xfId="36366" xr:uid="{00000000-0005-0000-0000-00000E8E0000}"/>
    <cellStyle name="Total 4 4 4 2" xfId="36367" xr:uid="{00000000-0005-0000-0000-00000F8E0000}"/>
    <cellStyle name="Total 4 4 4 2 2" xfId="36368" xr:uid="{00000000-0005-0000-0000-0000108E0000}"/>
    <cellStyle name="Total 4 4 4 2 2 2" xfId="36369" xr:uid="{00000000-0005-0000-0000-0000118E0000}"/>
    <cellStyle name="Total 4 4 4 2 2 3" xfId="36370" xr:uid="{00000000-0005-0000-0000-0000128E0000}"/>
    <cellStyle name="Total 4 4 4 2 2 4" xfId="36371" xr:uid="{00000000-0005-0000-0000-0000138E0000}"/>
    <cellStyle name="Total 4 4 4 2 3" xfId="36372" xr:uid="{00000000-0005-0000-0000-0000148E0000}"/>
    <cellStyle name="Total 4 4 4 2 4" xfId="36373" xr:uid="{00000000-0005-0000-0000-0000158E0000}"/>
    <cellStyle name="Total 4 4 4 2 5" xfId="36374" xr:uid="{00000000-0005-0000-0000-0000168E0000}"/>
    <cellStyle name="Total 4 4 4 2 6" xfId="36375" xr:uid="{00000000-0005-0000-0000-0000178E0000}"/>
    <cellStyle name="Total 4 4 4 3" xfId="36376" xr:uid="{00000000-0005-0000-0000-0000188E0000}"/>
    <cellStyle name="Total 4 4 4 3 2" xfId="36377" xr:uid="{00000000-0005-0000-0000-0000198E0000}"/>
    <cellStyle name="Total 4 4 4 3 2 2" xfId="36378" xr:uid="{00000000-0005-0000-0000-00001A8E0000}"/>
    <cellStyle name="Total 4 4 4 3 2 3" xfId="36379" xr:uid="{00000000-0005-0000-0000-00001B8E0000}"/>
    <cellStyle name="Total 4 4 4 3 2 4" xfId="36380" xr:uid="{00000000-0005-0000-0000-00001C8E0000}"/>
    <cellStyle name="Total 4 4 4 3 3" xfId="36381" xr:uid="{00000000-0005-0000-0000-00001D8E0000}"/>
    <cellStyle name="Total 4 4 4 3 4" xfId="36382" xr:uid="{00000000-0005-0000-0000-00001E8E0000}"/>
    <cellStyle name="Total 4 4 4 3 5" xfId="36383" xr:uid="{00000000-0005-0000-0000-00001F8E0000}"/>
    <cellStyle name="Total 4 4 4 3 6" xfId="36384" xr:uid="{00000000-0005-0000-0000-0000208E0000}"/>
    <cellStyle name="Total 4 4 4 4" xfId="36385" xr:uid="{00000000-0005-0000-0000-0000218E0000}"/>
    <cellStyle name="Total 4 4 4 4 2" xfId="36386" xr:uid="{00000000-0005-0000-0000-0000228E0000}"/>
    <cellStyle name="Total 4 4 4 4 3" xfId="36387" xr:uid="{00000000-0005-0000-0000-0000238E0000}"/>
    <cellStyle name="Total 4 4 4 4 4" xfId="36388" xr:uid="{00000000-0005-0000-0000-0000248E0000}"/>
    <cellStyle name="Total 4 4 4 5" xfId="36389" xr:uid="{00000000-0005-0000-0000-0000258E0000}"/>
    <cellStyle name="Total 4 4 4 5 2" xfId="36390" xr:uid="{00000000-0005-0000-0000-0000268E0000}"/>
    <cellStyle name="Total 4 4 4 5 3" xfId="36391" xr:uid="{00000000-0005-0000-0000-0000278E0000}"/>
    <cellStyle name="Total 4 4 4 5 4" xfId="36392" xr:uid="{00000000-0005-0000-0000-0000288E0000}"/>
    <cellStyle name="Total 4 4 4 6" xfId="36393" xr:uid="{00000000-0005-0000-0000-0000298E0000}"/>
    <cellStyle name="Total 4 4 4 7" xfId="36394" xr:uid="{00000000-0005-0000-0000-00002A8E0000}"/>
    <cellStyle name="Total 4 4 4 8" xfId="36395" xr:uid="{00000000-0005-0000-0000-00002B8E0000}"/>
    <cellStyle name="Total 4 4 5" xfId="36396" xr:uid="{00000000-0005-0000-0000-00002C8E0000}"/>
    <cellStyle name="Total 4 4 5 10" xfId="36397" xr:uid="{00000000-0005-0000-0000-00002D8E0000}"/>
    <cellStyle name="Total 4 4 5 2" xfId="36398" xr:uid="{00000000-0005-0000-0000-00002E8E0000}"/>
    <cellStyle name="Total 4 4 5 2 2" xfId="36399" xr:uid="{00000000-0005-0000-0000-00002F8E0000}"/>
    <cellStyle name="Total 4 4 5 2 2 2" xfId="36400" xr:uid="{00000000-0005-0000-0000-0000308E0000}"/>
    <cellStyle name="Total 4 4 5 2 2 3" xfId="36401" xr:uid="{00000000-0005-0000-0000-0000318E0000}"/>
    <cellStyle name="Total 4 4 5 2 2 4" xfId="36402" xr:uid="{00000000-0005-0000-0000-0000328E0000}"/>
    <cellStyle name="Total 4 4 5 2 3" xfId="36403" xr:uid="{00000000-0005-0000-0000-0000338E0000}"/>
    <cellStyle name="Total 4 4 5 2 4" xfId="36404" xr:uid="{00000000-0005-0000-0000-0000348E0000}"/>
    <cellStyle name="Total 4 4 5 2 5" xfId="36405" xr:uid="{00000000-0005-0000-0000-0000358E0000}"/>
    <cellStyle name="Total 4 4 5 2 6" xfId="36406" xr:uid="{00000000-0005-0000-0000-0000368E0000}"/>
    <cellStyle name="Total 4 4 5 3" xfId="36407" xr:uid="{00000000-0005-0000-0000-0000378E0000}"/>
    <cellStyle name="Total 4 4 5 3 2" xfId="36408" xr:uid="{00000000-0005-0000-0000-0000388E0000}"/>
    <cellStyle name="Total 4 4 5 3 2 2" xfId="36409" xr:uid="{00000000-0005-0000-0000-0000398E0000}"/>
    <cellStyle name="Total 4 4 5 3 2 3" xfId="36410" xr:uid="{00000000-0005-0000-0000-00003A8E0000}"/>
    <cellStyle name="Total 4 4 5 3 2 4" xfId="36411" xr:uid="{00000000-0005-0000-0000-00003B8E0000}"/>
    <cellStyle name="Total 4 4 5 3 3" xfId="36412" xr:uid="{00000000-0005-0000-0000-00003C8E0000}"/>
    <cellStyle name="Total 4 4 5 3 4" xfId="36413" xr:uid="{00000000-0005-0000-0000-00003D8E0000}"/>
    <cellStyle name="Total 4 4 5 3 5" xfId="36414" xr:uid="{00000000-0005-0000-0000-00003E8E0000}"/>
    <cellStyle name="Total 4 4 5 3 6" xfId="36415" xr:uid="{00000000-0005-0000-0000-00003F8E0000}"/>
    <cellStyle name="Total 4 4 5 4" xfId="36416" xr:uid="{00000000-0005-0000-0000-0000408E0000}"/>
    <cellStyle name="Total 4 4 5 4 2" xfId="36417" xr:uid="{00000000-0005-0000-0000-0000418E0000}"/>
    <cellStyle name="Total 4 4 5 4 2 2" xfId="36418" xr:uid="{00000000-0005-0000-0000-0000428E0000}"/>
    <cellStyle name="Total 4 4 5 4 2 3" xfId="36419" xr:uid="{00000000-0005-0000-0000-0000438E0000}"/>
    <cellStyle name="Total 4 4 5 4 2 4" xfId="36420" xr:uid="{00000000-0005-0000-0000-0000448E0000}"/>
    <cellStyle name="Total 4 4 5 4 3" xfId="36421" xr:uid="{00000000-0005-0000-0000-0000458E0000}"/>
    <cellStyle name="Total 4 4 5 4 4" xfId="36422" xr:uid="{00000000-0005-0000-0000-0000468E0000}"/>
    <cellStyle name="Total 4 4 5 4 5" xfId="36423" xr:uid="{00000000-0005-0000-0000-0000478E0000}"/>
    <cellStyle name="Total 4 4 5 4 6" xfId="36424" xr:uid="{00000000-0005-0000-0000-0000488E0000}"/>
    <cellStyle name="Total 4 4 5 5" xfId="36425" xr:uid="{00000000-0005-0000-0000-0000498E0000}"/>
    <cellStyle name="Total 4 4 5 5 2" xfId="36426" xr:uid="{00000000-0005-0000-0000-00004A8E0000}"/>
    <cellStyle name="Total 4 4 5 5 3" xfId="36427" xr:uid="{00000000-0005-0000-0000-00004B8E0000}"/>
    <cellStyle name="Total 4 4 5 5 4" xfId="36428" xr:uid="{00000000-0005-0000-0000-00004C8E0000}"/>
    <cellStyle name="Total 4 4 5 6" xfId="36429" xr:uid="{00000000-0005-0000-0000-00004D8E0000}"/>
    <cellStyle name="Total 4 4 5 6 2" xfId="36430" xr:uid="{00000000-0005-0000-0000-00004E8E0000}"/>
    <cellStyle name="Total 4 4 5 6 3" xfId="36431" xr:uid="{00000000-0005-0000-0000-00004F8E0000}"/>
    <cellStyle name="Total 4 4 5 6 4" xfId="36432" xr:uid="{00000000-0005-0000-0000-0000508E0000}"/>
    <cellStyle name="Total 4 4 5 7" xfId="36433" xr:uid="{00000000-0005-0000-0000-0000518E0000}"/>
    <cellStyle name="Total 4 4 5 8" xfId="36434" xr:uid="{00000000-0005-0000-0000-0000528E0000}"/>
    <cellStyle name="Total 4 4 5 9" xfId="36435" xr:uid="{00000000-0005-0000-0000-0000538E0000}"/>
    <cellStyle name="Total 4 4 6" xfId="36436" xr:uid="{00000000-0005-0000-0000-0000548E0000}"/>
    <cellStyle name="Total 4 4 6 2" xfId="36437" xr:uid="{00000000-0005-0000-0000-0000558E0000}"/>
    <cellStyle name="Total 4 4 6 2 2" xfId="36438" xr:uid="{00000000-0005-0000-0000-0000568E0000}"/>
    <cellStyle name="Total 4 4 6 2 2 2" xfId="36439" xr:uid="{00000000-0005-0000-0000-0000578E0000}"/>
    <cellStyle name="Total 4 4 6 2 2 3" xfId="36440" xr:uid="{00000000-0005-0000-0000-0000588E0000}"/>
    <cellStyle name="Total 4 4 6 2 2 4" xfId="36441" xr:uid="{00000000-0005-0000-0000-0000598E0000}"/>
    <cellStyle name="Total 4 4 6 2 3" xfId="36442" xr:uid="{00000000-0005-0000-0000-00005A8E0000}"/>
    <cellStyle name="Total 4 4 6 2 4" xfId="36443" xr:uid="{00000000-0005-0000-0000-00005B8E0000}"/>
    <cellStyle name="Total 4 4 6 2 5" xfId="36444" xr:uid="{00000000-0005-0000-0000-00005C8E0000}"/>
    <cellStyle name="Total 4 4 6 2 6" xfId="36445" xr:uid="{00000000-0005-0000-0000-00005D8E0000}"/>
    <cellStyle name="Total 4 4 6 3" xfId="36446" xr:uid="{00000000-0005-0000-0000-00005E8E0000}"/>
    <cellStyle name="Total 4 4 6 3 2" xfId="36447" xr:uid="{00000000-0005-0000-0000-00005F8E0000}"/>
    <cellStyle name="Total 4 4 6 3 2 2" xfId="36448" xr:uid="{00000000-0005-0000-0000-0000608E0000}"/>
    <cellStyle name="Total 4 4 6 3 2 3" xfId="36449" xr:uid="{00000000-0005-0000-0000-0000618E0000}"/>
    <cellStyle name="Total 4 4 6 3 2 4" xfId="36450" xr:uid="{00000000-0005-0000-0000-0000628E0000}"/>
    <cellStyle name="Total 4 4 6 3 3" xfId="36451" xr:uid="{00000000-0005-0000-0000-0000638E0000}"/>
    <cellStyle name="Total 4 4 6 3 4" xfId="36452" xr:uid="{00000000-0005-0000-0000-0000648E0000}"/>
    <cellStyle name="Total 4 4 6 3 5" xfId="36453" xr:uid="{00000000-0005-0000-0000-0000658E0000}"/>
    <cellStyle name="Total 4 4 6 3 6" xfId="36454" xr:uid="{00000000-0005-0000-0000-0000668E0000}"/>
    <cellStyle name="Total 4 4 6 4" xfId="36455" xr:uid="{00000000-0005-0000-0000-0000678E0000}"/>
    <cellStyle name="Total 4 4 6 4 2" xfId="36456" xr:uid="{00000000-0005-0000-0000-0000688E0000}"/>
    <cellStyle name="Total 4 4 6 4 3" xfId="36457" xr:uid="{00000000-0005-0000-0000-0000698E0000}"/>
    <cellStyle name="Total 4 4 6 4 4" xfId="36458" xr:uid="{00000000-0005-0000-0000-00006A8E0000}"/>
    <cellStyle name="Total 4 4 6 5" xfId="36459" xr:uid="{00000000-0005-0000-0000-00006B8E0000}"/>
    <cellStyle name="Total 4 4 6 5 2" xfId="36460" xr:uid="{00000000-0005-0000-0000-00006C8E0000}"/>
    <cellStyle name="Total 4 4 6 5 3" xfId="36461" xr:uid="{00000000-0005-0000-0000-00006D8E0000}"/>
    <cellStyle name="Total 4 4 6 5 4" xfId="36462" xr:uid="{00000000-0005-0000-0000-00006E8E0000}"/>
    <cellStyle name="Total 4 4 6 6" xfId="36463" xr:uid="{00000000-0005-0000-0000-00006F8E0000}"/>
    <cellStyle name="Total 4 4 6 7" xfId="36464" xr:uid="{00000000-0005-0000-0000-0000708E0000}"/>
    <cellStyle name="Total 4 4 6 8" xfId="36465" xr:uid="{00000000-0005-0000-0000-0000718E0000}"/>
    <cellStyle name="Total 4 4 7" xfId="36466" xr:uid="{00000000-0005-0000-0000-0000728E0000}"/>
    <cellStyle name="Total 4 4 7 2" xfId="36467" xr:uid="{00000000-0005-0000-0000-0000738E0000}"/>
    <cellStyle name="Total 4 4 7 2 2" xfId="36468" xr:uid="{00000000-0005-0000-0000-0000748E0000}"/>
    <cellStyle name="Total 4 4 7 2 2 2" xfId="36469" xr:uid="{00000000-0005-0000-0000-0000758E0000}"/>
    <cellStyle name="Total 4 4 7 2 2 3" xfId="36470" xr:uid="{00000000-0005-0000-0000-0000768E0000}"/>
    <cellStyle name="Total 4 4 7 2 2 4" xfId="36471" xr:uid="{00000000-0005-0000-0000-0000778E0000}"/>
    <cellStyle name="Total 4 4 7 2 3" xfId="36472" xr:uid="{00000000-0005-0000-0000-0000788E0000}"/>
    <cellStyle name="Total 4 4 7 2 4" xfId="36473" xr:uid="{00000000-0005-0000-0000-0000798E0000}"/>
    <cellStyle name="Total 4 4 7 2 5" xfId="36474" xr:uid="{00000000-0005-0000-0000-00007A8E0000}"/>
    <cellStyle name="Total 4 4 7 2 6" xfId="36475" xr:uid="{00000000-0005-0000-0000-00007B8E0000}"/>
    <cellStyle name="Total 4 4 7 3" xfId="36476" xr:uid="{00000000-0005-0000-0000-00007C8E0000}"/>
    <cellStyle name="Total 4 4 7 3 2" xfId="36477" xr:uid="{00000000-0005-0000-0000-00007D8E0000}"/>
    <cellStyle name="Total 4 4 7 3 3" xfId="36478" xr:uid="{00000000-0005-0000-0000-00007E8E0000}"/>
    <cellStyle name="Total 4 4 7 3 4" xfId="36479" xr:uid="{00000000-0005-0000-0000-00007F8E0000}"/>
    <cellStyle name="Total 4 4 7 4" xfId="36480" xr:uid="{00000000-0005-0000-0000-0000808E0000}"/>
    <cellStyle name="Total 4 4 7 5" xfId="36481" xr:uid="{00000000-0005-0000-0000-0000818E0000}"/>
    <cellStyle name="Total 4 4 7 6" xfId="36482" xr:uid="{00000000-0005-0000-0000-0000828E0000}"/>
    <cellStyle name="Total 4 4 7 7" xfId="36483" xr:uid="{00000000-0005-0000-0000-0000838E0000}"/>
    <cellStyle name="Total 4 4 8" xfId="36484" xr:uid="{00000000-0005-0000-0000-0000848E0000}"/>
    <cellStyle name="Total 4 4 8 2" xfId="36485" xr:uid="{00000000-0005-0000-0000-0000858E0000}"/>
    <cellStyle name="Total 4 4 8 2 2" xfId="36486" xr:uid="{00000000-0005-0000-0000-0000868E0000}"/>
    <cellStyle name="Total 4 4 8 2 3" xfId="36487" xr:uid="{00000000-0005-0000-0000-0000878E0000}"/>
    <cellStyle name="Total 4 4 8 2 4" xfId="36488" xr:uid="{00000000-0005-0000-0000-0000888E0000}"/>
    <cellStyle name="Total 4 4 8 3" xfId="36489" xr:uid="{00000000-0005-0000-0000-0000898E0000}"/>
    <cellStyle name="Total 4 4 8 4" xfId="36490" xr:uid="{00000000-0005-0000-0000-00008A8E0000}"/>
    <cellStyle name="Total 4 4 8 5" xfId="36491" xr:uid="{00000000-0005-0000-0000-00008B8E0000}"/>
    <cellStyle name="Total 4 4 8 6" xfId="36492" xr:uid="{00000000-0005-0000-0000-00008C8E0000}"/>
    <cellStyle name="Total 4 4 9" xfId="36493" xr:uid="{00000000-0005-0000-0000-00008D8E0000}"/>
    <cellStyle name="Total 4 4 9 2" xfId="36494" xr:uid="{00000000-0005-0000-0000-00008E8E0000}"/>
    <cellStyle name="Total 4 4 9 2 2" xfId="36495" xr:uid="{00000000-0005-0000-0000-00008F8E0000}"/>
    <cellStyle name="Total 4 4 9 2 3" xfId="36496" xr:uid="{00000000-0005-0000-0000-0000908E0000}"/>
    <cellStyle name="Total 4 4 9 2 4" xfId="36497" xr:uid="{00000000-0005-0000-0000-0000918E0000}"/>
    <cellStyle name="Total 4 4 9 3" xfId="36498" xr:uid="{00000000-0005-0000-0000-0000928E0000}"/>
    <cellStyle name="Total 4 4 9 4" xfId="36499" xr:uid="{00000000-0005-0000-0000-0000938E0000}"/>
    <cellStyle name="Total 4 4 9 5" xfId="36500" xr:uid="{00000000-0005-0000-0000-0000948E0000}"/>
    <cellStyle name="Total 4 4 9 6" xfId="36501" xr:uid="{00000000-0005-0000-0000-0000958E0000}"/>
    <cellStyle name="Total 4 5" xfId="36502" xr:uid="{00000000-0005-0000-0000-0000968E0000}"/>
    <cellStyle name="Total 4 5 2" xfId="36503" xr:uid="{00000000-0005-0000-0000-0000978E0000}"/>
    <cellStyle name="Total 4 5 2 2" xfId="36504" xr:uid="{00000000-0005-0000-0000-0000988E0000}"/>
    <cellStyle name="Total 4 5 2 3" xfId="36505" xr:uid="{00000000-0005-0000-0000-0000998E0000}"/>
    <cellStyle name="Total 4 5 2 4" xfId="36506" xr:uid="{00000000-0005-0000-0000-00009A8E0000}"/>
    <cellStyle name="Total 4 5 3" xfId="36507" xr:uid="{00000000-0005-0000-0000-00009B8E0000}"/>
    <cellStyle name="Total 4 5 4" xfId="36508" xr:uid="{00000000-0005-0000-0000-00009C8E0000}"/>
    <cellStyle name="Total 4 5 5" xfId="36509" xr:uid="{00000000-0005-0000-0000-00009D8E0000}"/>
    <cellStyle name="Total 4 5 6" xfId="36510" xr:uid="{00000000-0005-0000-0000-00009E8E0000}"/>
    <cellStyle name="Total 4 6" xfId="36511" xr:uid="{00000000-0005-0000-0000-00009F8E0000}"/>
    <cellStyle name="Total 4 6 2" xfId="36512" xr:uid="{00000000-0005-0000-0000-0000A08E0000}"/>
    <cellStyle name="Total 4 6 3" xfId="36513" xr:uid="{00000000-0005-0000-0000-0000A18E0000}"/>
    <cellStyle name="Total 4 6 4" xfId="36514" xr:uid="{00000000-0005-0000-0000-0000A28E0000}"/>
    <cellStyle name="Total 4 7" xfId="36515" xr:uid="{00000000-0005-0000-0000-0000A38E0000}"/>
    <cellStyle name="Total 4 8" xfId="36516" xr:uid="{00000000-0005-0000-0000-0000A48E0000}"/>
    <cellStyle name="Total 5" xfId="36517" xr:uid="{00000000-0005-0000-0000-0000A58E0000}"/>
    <cellStyle name="Total 5 2" xfId="36518" xr:uid="{00000000-0005-0000-0000-0000A68E0000}"/>
    <cellStyle name="Total 5 2 10" xfId="36519" xr:uid="{00000000-0005-0000-0000-0000A78E0000}"/>
    <cellStyle name="Total 5 2 10 2" xfId="36520" xr:uid="{00000000-0005-0000-0000-0000A88E0000}"/>
    <cellStyle name="Total 5 2 10 3" xfId="36521" xr:uid="{00000000-0005-0000-0000-0000A98E0000}"/>
    <cellStyle name="Total 5 2 10 4" xfId="36522" xr:uid="{00000000-0005-0000-0000-0000AA8E0000}"/>
    <cellStyle name="Total 5 2 11" xfId="36523" xr:uid="{00000000-0005-0000-0000-0000AB8E0000}"/>
    <cellStyle name="Total 5 2 11 2" xfId="36524" xr:uid="{00000000-0005-0000-0000-0000AC8E0000}"/>
    <cellStyle name="Total 5 2 11 3" xfId="36525" xr:uid="{00000000-0005-0000-0000-0000AD8E0000}"/>
    <cellStyle name="Total 5 2 11 4" xfId="36526" xr:uid="{00000000-0005-0000-0000-0000AE8E0000}"/>
    <cellStyle name="Total 5 2 12" xfId="36527" xr:uid="{00000000-0005-0000-0000-0000AF8E0000}"/>
    <cellStyle name="Total 5 2 13" xfId="36528" xr:uid="{00000000-0005-0000-0000-0000B08E0000}"/>
    <cellStyle name="Total 5 2 14" xfId="36529" xr:uid="{00000000-0005-0000-0000-0000B18E0000}"/>
    <cellStyle name="Total 5 2 2" xfId="36530" xr:uid="{00000000-0005-0000-0000-0000B28E0000}"/>
    <cellStyle name="Total 5 2 2 2" xfId="36531" xr:uid="{00000000-0005-0000-0000-0000B38E0000}"/>
    <cellStyle name="Total 5 2 2 2 2" xfId="36532" xr:uid="{00000000-0005-0000-0000-0000B48E0000}"/>
    <cellStyle name="Total 5 2 2 2 2 2" xfId="36533" xr:uid="{00000000-0005-0000-0000-0000B58E0000}"/>
    <cellStyle name="Total 5 2 2 2 2 2 2" xfId="36534" xr:uid="{00000000-0005-0000-0000-0000B68E0000}"/>
    <cellStyle name="Total 5 2 2 2 2 2 3" xfId="36535" xr:uid="{00000000-0005-0000-0000-0000B78E0000}"/>
    <cellStyle name="Total 5 2 2 2 2 2 4" xfId="36536" xr:uid="{00000000-0005-0000-0000-0000B88E0000}"/>
    <cellStyle name="Total 5 2 2 2 2 3" xfId="36537" xr:uid="{00000000-0005-0000-0000-0000B98E0000}"/>
    <cellStyle name="Total 5 2 2 2 2 4" xfId="36538" xr:uid="{00000000-0005-0000-0000-0000BA8E0000}"/>
    <cellStyle name="Total 5 2 2 2 2 5" xfId="36539" xr:uid="{00000000-0005-0000-0000-0000BB8E0000}"/>
    <cellStyle name="Total 5 2 2 2 2 6" xfId="36540" xr:uid="{00000000-0005-0000-0000-0000BC8E0000}"/>
    <cellStyle name="Total 5 2 2 2 3" xfId="36541" xr:uid="{00000000-0005-0000-0000-0000BD8E0000}"/>
    <cellStyle name="Total 5 2 2 2 3 2" xfId="36542" xr:uid="{00000000-0005-0000-0000-0000BE8E0000}"/>
    <cellStyle name="Total 5 2 2 2 3 3" xfId="36543" xr:uid="{00000000-0005-0000-0000-0000BF8E0000}"/>
    <cellStyle name="Total 5 2 2 2 3 4" xfId="36544" xr:uid="{00000000-0005-0000-0000-0000C08E0000}"/>
    <cellStyle name="Total 5 2 2 2 4" xfId="36545" xr:uid="{00000000-0005-0000-0000-0000C18E0000}"/>
    <cellStyle name="Total 5 2 2 2 5" xfId="36546" xr:uid="{00000000-0005-0000-0000-0000C28E0000}"/>
    <cellStyle name="Total 5 2 2 2 6" xfId="36547" xr:uid="{00000000-0005-0000-0000-0000C38E0000}"/>
    <cellStyle name="Total 5 2 2 2 7" xfId="36548" xr:uid="{00000000-0005-0000-0000-0000C48E0000}"/>
    <cellStyle name="Total 5 2 2 3" xfId="36549" xr:uid="{00000000-0005-0000-0000-0000C58E0000}"/>
    <cellStyle name="Total 5 2 2 3 2" xfId="36550" xr:uid="{00000000-0005-0000-0000-0000C68E0000}"/>
    <cellStyle name="Total 5 2 2 3 2 2" xfId="36551" xr:uid="{00000000-0005-0000-0000-0000C78E0000}"/>
    <cellStyle name="Total 5 2 2 3 2 3" xfId="36552" xr:uid="{00000000-0005-0000-0000-0000C88E0000}"/>
    <cellStyle name="Total 5 2 2 3 2 4" xfId="36553" xr:uid="{00000000-0005-0000-0000-0000C98E0000}"/>
    <cellStyle name="Total 5 2 2 3 3" xfId="36554" xr:uid="{00000000-0005-0000-0000-0000CA8E0000}"/>
    <cellStyle name="Total 5 2 2 3 4" xfId="36555" xr:uid="{00000000-0005-0000-0000-0000CB8E0000}"/>
    <cellStyle name="Total 5 2 2 3 5" xfId="36556" xr:uid="{00000000-0005-0000-0000-0000CC8E0000}"/>
    <cellStyle name="Total 5 2 2 3 6" xfId="36557" xr:uid="{00000000-0005-0000-0000-0000CD8E0000}"/>
    <cellStyle name="Total 5 2 2 4" xfId="36558" xr:uid="{00000000-0005-0000-0000-0000CE8E0000}"/>
    <cellStyle name="Total 5 2 2 4 2" xfId="36559" xr:uid="{00000000-0005-0000-0000-0000CF8E0000}"/>
    <cellStyle name="Total 5 2 2 4 2 2" xfId="36560" xr:uid="{00000000-0005-0000-0000-0000D08E0000}"/>
    <cellStyle name="Total 5 2 2 4 2 3" xfId="36561" xr:uid="{00000000-0005-0000-0000-0000D18E0000}"/>
    <cellStyle name="Total 5 2 2 4 2 4" xfId="36562" xr:uid="{00000000-0005-0000-0000-0000D28E0000}"/>
    <cellStyle name="Total 5 2 2 4 3" xfId="36563" xr:uid="{00000000-0005-0000-0000-0000D38E0000}"/>
    <cellStyle name="Total 5 2 2 4 4" xfId="36564" xr:uid="{00000000-0005-0000-0000-0000D48E0000}"/>
    <cellStyle name="Total 5 2 2 4 5" xfId="36565" xr:uid="{00000000-0005-0000-0000-0000D58E0000}"/>
    <cellStyle name="Total 5 2 2 4 6" xfId="36566" xr:uid="{00000000-0005-0000-0000-0000D68E0000}"/>
    <cellStyle name="Total 5 2 2 5" xfId="36567" xr:uid="{00000000-0005-0000-0000-0000D78E0000}"/>
    <cellStyle name="Total 5 2 2 5 2" xfId="36568" xr:uid="{00000000-0005-0000-0000-0000D88E0000}"/>
    <cellStyle name="Total 5 2 2 5 3" xfId="36569" xr:uid="{00000000-0005-0000-0000-0000D98E0000}"/>
    <cellStyle name="Total 5 2 2 5 4" xfId="36570" xr:uid="{00000000-0005-0000-0000-0000DA8E0000}"/>
    <cellStyle name="Total 5 2 2 6" xfId="36571" xr:uid="{00000000-0005-0000-0000-0000DB8E0000}"/>
    <cellStyle name="Total 5 2 2 6 2" xfId="36572" xr:uid="{00000000-0005-0000-0000-0000DC8E0000}"/>
    <cellStyle name="Total 5 2 2 6 3" xfId="36573" xr:uid="{00000000-0005-0000-0000-0000DD8E0000}"/>
    <cellStyle name="Total 5 2 2 6 4" xfId="36574" xr:uid="{00000000-0005-0000-0000-0000DE8E0000}"/>
    <cellStyle name="Total 5 2 2 7" xfId="36575" xr:uid="{00000000-0005-0000-0000-0000DF8E0000}"/>
    <cellStyle name="Total 5 2 2 8" xfId="36576" xr:uid="{00000000-0005-0000-0000-0000E08E0000}"/>
    <cellStyle name="Total 5 2 2 9" xfId="36577" xr:uid="{00000000-0005-0000-0000-0000E18E0000}"/>
    <cellStyle name="Total 5 2 3" xfId="36578" xr:uid="{00000000-0005-0000-0000-0000E28E0000}"/>
    <cellStyle name="Total 5 2 3 2" xfId="36579" xr:uid="{00000000-0005-0000-0000-0000E38E0000}"/>
    <cellStyle name="Total 5 2 3 2 2" xfId="36580" xr:uid="{00000000-0005-0000-0000-0000E48E0000}"/>
    <cellStyle name="Total 5 2 3 2 2 2" xfId="36581" xr:uid="{00000000-0005-0000-0000-0000E58E0000}"/>
    <cellStyle name="Total 5 2 3 2 2 3" xfId="36582" xr:uid="{00000000-0005-0000-0000-0000E68E0000}"/>
    <cellStyle name="Total 5 2 3 2 2 4" xfId="36583" xr:uid="{00000000-0005-0000-0000-0000E78E0000}"/>
    <cellStyle name="Total 5 2 3 2 3" xfId="36584" xr:uid="{00000000-0005-0000-0000-0000E88E0000}"/>
    <cellStyle name="Total 5 2 3 2 4" xfId="36585" xr:uid="{00000000-0005-0000-0000-0000E98E0000}"/>
    <cellStyle name="Total 5 2 3 2 5" xfId="36586" xr:uid="{00000000-0005-0000-0000-0000EA8E0000}"/>
    <cellStyle name="Total 5 2 3 2 6" xfId="36587" xr:uid="{00000000-0005-0000-0000-0000EB8E0000}"/>
    <cellStyle name="Total 5 2 3 3" xfId="36588" xr:uid="{00000000-0005-0000-0000-0000EC8E0000}"/>
    <cellStyle name="Total 5 2 3 3 2" xfId="36589" xr:uid="{00000000-0005-0000-0000-0000ED8E0000}"/>
    <cellStyle name="Total 5 2 3 3 2 2" xfId="36590" xr:uid="{00000000-0005-0000-0000-0000EE8E0000}"/>
    <cellStyle name="Total 5 2 3 3 2 3" xfId="36591" xr:uid="{00000000-0005-0000-0000-0000EF8E0000}"/>
    <cellStyle name="Total 5 2 3 3 2 4" xfId="36592" xr:uid="{00000000-0005-0000-0000-0000F08E0000}"/>
    <cellStyle name="Total 5 2 3 3 3" xfId="36593" xr:uid="{00000000-0005-0000-0000-0000F18E0000}"/>
    <cellStyle name="Total 5 2 3 3 4" xfId="36594" xr:uid="{00000000-0005-0000-0000-0000F28E0000}"/>
    <cellStyle name="Total 5 2 3 3 5" xfId="36595" xr:uid="{00000000-0005-0000-0000-0000F38E0000}"/>
    <cellStyle name="Total 5 2 3 3 6" xfId="36596" xr:uid="{00000000-0005-0000-0000-0000F48E0000}"/>
    <cellStyle name="Total 5 2 3 4" xfId="36597" xr:uid="{00000000-0005-0000-0000-0000F58E0000}"/>
    <cellStyle name="Total 5 2 3 4 2" xfId="36598" xr:uid="{00000000-0005-0000-0000-0000F68E0000}"/>
    <cellStyle name="Total 5 2 3 4 3" xfId="36599" xr:uid="{00000000-0005-0000-0000-0000F78E0000}"/>
    <cellStyle name="Total 5 2 3 4 4" xfId="36600" xr:uid="{00000000-0005-0000-0000-0000F88E0000}"/>
    <cellStyle name="Total 5 2 3 5" xfId="36601" xr:uid="{00000000-0005-0000-0000-0000F98E0000}"/>
    <cellStyle name="Total 5 2 3 5 2" xfId="36602" xr:uid="{00000000-0005-0000-0000-0000FA8E0000}"/>
    <cellStyle name="Total 5 2 3 5 3" xfId="36603" xr:uid="{00000000-0005-0000-0000-0000FB8E0000}"/>
    <cellStyle name="Total 5 2 3 5 4" xfId="36604" xr:uid="{00000000-0005-0000-0000-0000FC8E0000}"/>
    <cellStyle name="Total 5 2 3 6" xfId="36605" xr:uid="{00000000-0005-0000-0000-0000FD8E0000}"/>
    <cellStyle name="Total 5 2 3 7" xfId="36606" xr:uid="{00000000-0005-0000-0000-0000FE8E0000}"/>
    <cellStyle name="Total 5 2 3 8" xfId="36607" xr:uid="{00000000-0005-0000-0000-0000FF8E0000}"/>
    <cellStyle name="Total 5 2 4" xfId="36608" xr:uid="{00000000-0005-0000-0000-0000008F0000}"/>
    <cellStyle name="Total 5 2 4 2" xfId="36609" xr:uid="{00000000-0005-0000-0000-0000018F0000}"/>
    <cellStyle name="Total 5 2 4 2 2" xfId="36610" xr:uid="{00000000-0005-0000-0000-0000028F0000}"/>
    <cellStyle name="Total 5 2 4 2 2 2" xfId="36611" xr:uid="{00000000-0005-0000-0000-0000038F0000}"/>
    <cellStyle name="Total 5 2 4 2 2 3" xfId="36612" xr:uid="{00000000-0005-0000-0000-0000048F0000}"/>
    <cellStyle name="Total 5 2 4 2 2 4" xfId="36613" xr:uid="{00000000-0005-0000-0000-0000058F0000}"/>
    <cellStyle name="Total 5 2 4 2 3" xfId="36614" xr:uid="{00000000-0005-0000-0000-0000068F0000}"/>
    <cellStyle name="Total 5 2 4 2 4" xfId="36615" xr:uid="{00000000-0005-0000-0000-0000078F0000}"/>
    <cellStyle name="Total 5 2 4 2 5" xfId="36616" xr:uid="{00000000-0005-0000-0000-0000088F0000}"/>
    <cellStyle name="Total 5 2 4 2 6" xfId="36617" xr:uid="{00000000-0005-0000-0000-0000098F0000}"/>
    <cellStyle name="Total 5 2 4 3" xfId="36618" xr:uid="{00000000-0005-0000-0000-00000A8F0000}"/>
    <cellStyle name="Total 5 2 4 3 2" xfId="36619" xr:uid="{00000000-0005-0000-0000-00000B8F0000}"/>
    <cellStyle name="Total 5 2 4 3 2 2" xfId="36620" xr:uid="{00000000-0005-0000-0000-00000C8F0000}"/>
    <cellStyle name="Total 5 2 4 3 2 3" xfId="36621" xr:uid="{00000000-0005-0000-0000-00000D8F0000}"/>
    <cellStyle name="Total 5 2 4 3 2 4" xfId="36622" xr:uid="{00000000-0005-0000-0000-00000E8F0000}"/>
    <cellStyle name="Total 5 2 4 3 3" xfId="36623" xr:uid="{00000000-0005-0000-0000-00000F8F0000}"/>
    <cellStyle name="Total 5 2 4 3 4" xfId="36624" xr:uid="{00000000-0005-0000-0000-0000108F0000}"/>
    <cellStyle name="Total 5 2 4 3 5" xfId="36625" xr:uid="{00000000-0005-0000-0000-0000118F0000}"/>
    <cellStyle name="Total 5 2 4 3 6" xfId="36626" xr:uid="{00000000-0005-0000-0000-0000128F0000}"/>
    <cellStyle name="Total 5 2 4 4" xfId="36627" xr:uid="{00000000-0005-0000-0000-0000138F0000}"/>
    <cellStyle name="Total 5 2 4 4 2" xfId="36628" xr:uid="{00000000-0005-0000-0000-0000148F0000}"/>
    <cellStyle name="Total 5 2 4 4 3" xfId="36629" xr:uid="{00000000-0005-0000-0000-0000158F0000}"/>
    <cellStyle name="Total 5 2 4 4 4" xfId="36630" xr:uid="{00000000-0005-0000-0000-0000168F0000}"/>
    <cellStyle name="Total 5 2 4 5" xfId="36631" xr:uid="{00000000-0005-0000-0000-0000178F0000}"/>
    <cellStyle name="Total 5 2 4 5 2" xfId="36632" xr:uid="{00000000-0005-0000-0000-0000188F0000}"/>
    <cellStyle name="Total 5 2 4 5 3" xfId="36633" xr:uid="{00000000-0005-0000-0000-0000198F0000}"/>
    <cellStyle name="Total 5 2 4 5 4" xfId="36634" xr:uid="{00000000-0005-0000-0000-00001A8F0000}"/>
    <cellStyle name="Total 5 2 4 6" xfId="36635" xr:uid="{00000000-0005-0000-0000-00001B8F0000}"/>
    <cellStyle name="Total 5 2 4 7" xfId="36636" xr:uid="{00000000-0005-0000-0000-00001C8F0000}"/>
    <cellStyle name="Total 5 2 4 8" xfId="36637" xr:uid="{00000000-0005-0000-0000-00001D8F0000}"/>
    <cellStyle name="Total 5 2 5" xfId="36638" xr:uid="{00000000-0005-0000-0000-00001E8F0000}"/>
    <cellStyle name="Total 5 2 5 10" xfId="36639" xr:uid="{00000000-0005-0000-0000-00001F8F0000}"/>
    <cellStyle name="Total 5 2 5 2" xfId="36640" xr:uid="{00000000-0005-0000-0000-0000208F0000}"/>
    <cellStyle name="Total 5 2 5 2 2" xfId="36641" xr:uid="{00000000-0005-0000-0000-0000218F0000}"/>
    <cellStyle name="Total 5 2 5 2 2 2" xfId="36642" xr:uid="{00000000-0005-0000-0000-0000228F0000}"/>
    <cellStyle name="Total 5 2 5 2 2 3" xfId="36643" xr:uid="{00000000-0005-0000-0000-0000238F0000}"/>
    <cellStyle name="Total 5 2 5 2 2 4" xfId="36644" xr:uid="{00000000-0005-0000-0000-0000248F0000}"/>
    <cellStyle name="Total 5 2 5 2 3" xfId="36645" xr:uid="{00000000-0005-0000-0000-0000258F0000}"/>
    <cellStyle name="Total 5 2 5 2 4" xfId="36646" xr:uid="{00000000-0005-0000-0000-0000268F0000}"/>
    <cellStyle name="Total 5 2 5 2 5" xfId="36647" xr:uid="{00000000-0005-0000-0000-0000278F0000}"/>
    <cellStyle name="Total 5 2 5 2 6" xfId="36648" xr:uid="{00000000-0005-0000-0000-0000288F0000}"/>
    <cellStyle name="Total 5 2 5 3" xfId="36649" xr:uid="{00000000-0005-0000-0000-0000298F0000}"/>
    <cellStyle name="Total 5 2 5 3 2" xfId="36650" xr:uid="{00000000-0005-0000-0000-00002A8F0000}"/>
    <cellStyle name="Total 5 2 5 3 2 2" xfId="36651" xr:uid="{00000000-0005-0000-0000-00002B8F0000}"/>
    <cellStyle name="Total 5 2 5 3 2 3" xfId="36652" xr:uid="{00000000-0005-0000-0000-00002C8F0000}"/>
    <cellStyle name="Total 5 2 5 3 2 4" xfId="36653" xr:uid="{00000000-0005-0000-0000-00002D8F0000}"/>
    <cellStyle name="Total 5 2 5 3 3" xfId="36654" xr:uid="{00000000-0005-0000-0000-00002E8F0000}"/>
    <cellStyle name="Total 5 2 5 3 4" xfId="36655" xr:uid="{00000000-0005-0000-0000-00002F8F0000}"/>
    <cellStyle name="Total 5 2 5 3 5" xfId="36656" xr:uid="{00000000-0005-0000-0000-0000308F0000}"/>
    <cellStyle name="Total 5 2 5 3 6" xfId="36657" xr:uid="{00000000-0005-0000-0000-0000318F0000}"/>
    <cellStyle name="Total 5 2 5 4" xfId="36658" xr:uid="{00000000-0005-0000-0000-0000328F0000}"/>
    <cellStyle name="Total 5 2 5 4 2" xfId="36659" xr:uid="{00000000-0005-0000-0000-0000338F0000}"/>
    <cellStyle name="Total 5 2 5 4 2 2" xfId="36660" xr:uid="{00000000-0005-0000-0000-0000348F0000}"/>
    <cellStyle name="Total 5 2 5 4 2 3" xfId="36661" xr:uid="{00000000-0005-0000-0000-0000358F0000}"/>
    <cellStyle name="Total 5 2 5 4 2 4" xfId="36662" xr:uid="{00000000-0005-0000-0000-0000368F0000}"/>
    <cellStyle name="Total 5 2 5 4 3" xfId="36663" xr:uid="{00000000-0005-0000-0000-0000378F0000}"/>
    <cellStyle name="Total 5 2 5 4 4" xfId="36664" xr:uid="{00000000-0005-0000-0000-0000388F0000}"/>
    <cellStyle name="Total 5 2 5 4 5" xfId="36665" xr:uid="{00000000-0005-0000-0000-0000398F0000}"/>
    <cellStyle name="Total 5 2 5 4 6" xfId="36666" xr:uid="{00000000-0005-0000-0000-00003A8F0000}"/>
    <cellStyle name="Total 5 2 5 5" xfId="36667" xr:uid="{00000000-0005-0000-0000-00003B8F0000}"/>
    <cellStyle name="Total 5 2 5 5 2" xfId="36668" xr:uid="{00000000-0005-0000-0000-00003C8F0000}"/>
    <cellStyle name="Total 5 2 5 5 3" xfId="36669" xr:uid="{00000000-0005-0000-0000-00003D8F0000}"/>
    <cellStyle name="Total 5 2 5 5 4" xfId="36670" xr:uid="{00000000-0005-0000-0000-00003E8F0000}"/>
    <cellStyle name="Total 5 2 5 6" xfId="36671" xr:uid="{00000000-0005-0000-0000-00003F8F0000}"/>
    <cellStyle name="Total 5 2 5 6 2" xfId="36672" xr:uid="{00000000-0005-0000-0000-0000408F0000}"/>
    <cellStyle name="Total 5 2 5 6 3" xfId="36673" xr:uid="{00000000-0005-0000-0000-0000418F0000}"/>
    <cellStyle name="Total 5 2 5 6 4" xfId="36674" xr:uid="{00000000-0005-0000-0000-0000428F0000}"/>
    <cellStyle name="Total 5 2 5 7" xfId="36675" xr:uid="{00000000-0005-0000-0000-0000438F0000}"/>
    <cellStyle name="Total 5 2 5 8" xfId="36676" xr:uid="{00000000-0005-0000-0000-0000448F0000}"/>
    <cellStyle name="Total 5 2 5 9" xfId="36677" xr:uid="{00000000-0005-0000-0000-0000458F0000}"/>
    <cellStyle name="Total 5 2 6" xfId="36678" xr:uid="{00000000-0005-0000-0000-0000468F0000}"/>
    <cellStyle name="Total 5 2 6 2" xfId="36679" xr:uid="{00000000-0005-0000-0000-0000478F0000}"/>
    <cellStyle name="Total 5 2 6 2 2" xfId="36680" xr:uid="{00000000-0005-0000-0000-0000488F0000}"/>
    <cellStyle name="Total 5 2 6 2 2 2" xfId="36681" xr:uid="{00000000-0005-0000-0000-0000498F0000}"/>
    <cellStyle name="Total 5 2 6 2 2 3" xfId="36682" xr:uid="{00000000-0005-0000-0000-00004A8F0000}"/>
    <cellStyle name="Total 5 2 6 2 2 4" xfId="36683" xr:uid="{00000000-0005-0000-0000-00004B8F0000}"/>
    <cellStyle name="Total 5 2 6 2 3" xfId="36684" xr:uid="{00000000-0005-0000-0000-00004C8F0000}"/>
    <cellStyle name="Total 5 2 6 2 4" xfId="36685" xr:uid="{00000000-0005-0000-0000-00004D8F0000}"/>
    <cellStyle name="Total 5 2 6 2 5" xfId="36686" xr:uid="{00000000-0005-0000-0000-00004E8F0000}"/>
    <cellStyle name="Total 5 2 6 2 6" xfId="36687" xr:uid="{00000000-0005-0000-0000-00004F8F0000}"/>
    <cellStyle name="Total 5 2 6 3" xfId="36688" xr:uid="{00000000-0005-0000-0000-0000508F0000}"/>
    <cellStyle name="Total 5 2 6 3 2" xfId="36689" xr:uid="{00000000-0005-0000-0000-0000518F0000}"/>
    <cellStyle name="Total 5 2 6 3 2 2" xfId="36690" xr:uid="{00000000-0005-0000-0000-0000528F0000}"/>
    <cellStyle name="Total 5 2 6 3 2 3" xfId="36691" xr:uid="{00000000-0005-0000-0000-0000538F0000}"/>
    <cellStyle name="Total 5 2 6 3 2 4" xfId="36692" xr:uid="{00000000-0005-0000-0000-0000548F0000}"/>
    <cellStyle name="Total 5 2 6 3 3" xfId="36693" xr:uid="{00000000-0005-0000-0000-0000558F0000}"/>
    <cellStyle name="Total 5 2 6 3 4" xfId="36694" xr:uid="{00000000-0005-0000-0000-0000568F0000}"/>
    <cellStyle name="Total 5 2 6 3 5" xfId="36695" xr:uid="{00000000-0005-0000-0000-0000578F0000}"/>
    <cellStyle name="Total 5 2 6 3 6" xfId="36696" xr:uid="{00000000-0005-0000-0000-0000588F0000}"/>
    <cellStyle name="Total 5 2 6 4" xfId="36697" xr:uid="{00000000-0005-0000-0000-0000598F0000}"/>
    <cellStyle name="Total 5 2 6 4 2" xfId="36698" xr:uid="{00000000-0005-0000-0000-00005A8F0000}"/>
    <cellStyle name="Total 5 2 6 4 3" xfId="36699" xr:uid="{00000000-0005-0000-0000-00005B8F0000}"/>
    <cellStyle name="Total 5 2 6 4 4" xfId="36700" xr:uid="{00000000-0005-0000-0000-00005C8F0000}"/>
    <cellStyle name="Total 5 2 6 5" xfId="36701" xr:uid="{00000000-0005-0000-0000-00005D8F0000}"/>
    <cellStyle name="Total 5 2 6 5 2" xfId="36702" xr:uid="{00000000-0005-0000-0000-00005E8F0000}"/>
    <cellStyle name="Total 5 2 6 5 3" xfId="36703" xr:uid="{00000000-0005-0000-0000-00005F8F0000}"/>
    <cellStyle name="Total 5 2 6 5 4" xfId="36704" xr:uid="{00000000-0005-0000-0000-0000608F0000}"/>
    <cellStyle name="Total 5 2 6 6" xfId="36705" xr:uid="{00000000-0005-0000-0000-0000618F0000}"/>
    <cellStyle name="Total 5 2 6 7" xfId="36706" xr:uid="{00000000-0005-0000-0000-0000628F0000}"/>
    <cellStyle name="Total 5 2 6 8" xfId="36707" xr:uid="{00000000-0005-0000-0000-0000638F0000}"/>
    <cellStyle name="Total 5 2 7" xfId="36708" xr:uid="{00000000-0005-0000-0000-0000648F0000}"/>
    <cellStyle name="Total 5 2 7 2" xfId="36709" xr:uid="{00000000-0005-0000-0000-0000658F0000}"/>
    <cellStyle name="Total 5 2 7 2 2" xfId="36710" xr:uid="{00000000-0005-0000-0000-0000668F0000}"/>
    <cellStyle name="Total 5 2 7 2 2 2" xfId="36711" xr:uid="{00000000-0005-0000-0000-0000678F0000}"/>
    <cellStyle name="Total 5 2 7 2 2 3" xfId="36712" xr:uid="{00000000-0005-0000-0000-0000688F0000}"/>
    <cellStyle name="Total 5 2 7 2 2 4" xfId="36713" xr:uid="{00000000-0005-0000-0000-0000698F0000}"/>
    <cellStyle name="Total 5 2 7 2 3" xfId="36714" xr:uid="{00000000-0005-0000-0000-00006A8F0000}"/>
    <cellStyle name="Total 5 2 7 2 4" xfId="36715" xr:uid="{00000000-0005-0000-0000-00006B8F0000}"/>
    <cellStyle name="Total 5 2 7 2 5" xfId="36716" xr:uid="{00000000-0005-0000-0000-00006C8F0000}"/>
    <cellStyle name="Total 5 2 7 2 6" xfId="36717" xr:uid="{00000000-0005-0000-0000-00006D8F0000}"/>
    <cellStyle name="Total 5 2 7 3" xfId="36718" xr:uid="{00000000-0005-0000-0000-00006E8F0000}"/>
    <cellStyle name="Total 5 2 7 3 2" xfId="36719" xr:uid="{00000000-0005-0000-0000-00006F8F0000}"/>
    <cellStyle name="Total 5 2 7 3 3" xfId="36720" xr:uid="{00000000-0005-0000-0000-0000708F0000}"/>
    <cellStyle name="Total 5 2 7 3 4" xfId="36721" xr:uid="{00000000-0005-0000-0000-0000718F0000}"/>
    <cellStyle name="Total 5 2 7 4" xfId="36722" xr:uid="{00000000-0005-0000-0000-0000728F0000}"/>
    <cellStyle name="Total 5 2 7 5" xfId="36723" xr:uid="{00000000-0005-0000-0000-0000738F0000}"/>
    <cellStyle name="Total 5 2 7 6" xfId="36724" xr:uid="{00000000-0005-0000-0000-0000748F0000}"/>
    <cellStyle name="Total 5 2 7 7" xfId="36725" xr:uid="{00000000-0005-0000-0000-0000758F0000}"/>
    <cellStyle name="Total 5 2 8" xfId="36726" xr:uid="{00000000-0005-0000-0000-0000768F0000}"/>
    <cellStyle name="Total 5 2 8 2" xfId="36727" xr:uid="{00000000-0005-0000-0000-0000778F0000}"/>
    <cellStyle name="Total 5 2 8 2 2" xfId="36728" xr:uid="{00000000-0005-0000-0000-0000788F0000}"/>
    <cellStyle name="Total 5 2 8 2 3" xfId="36729" xr:uid="{00000000-0005-0000-0000-0000798F0000}"/>
    <cellStyle name="Total 5 2 8 2 4" xfId="36730" xr:uid="{00000000-0005-0000-0000-00007A8F0000}"/>
    <cellStyle name="Total 5 2 8 3" xfId="36731" xr:uid="{00000000-0005-0000-0000-00007B8F0000}"/>
    <cellStyle name="Total 5 2 8 4" xfId="36732" xr:uid="{00000000-0005-0000-0000-00007C8F0000}"/>
    <cellStyle name="Total 5 2 8 5" xfId="36733" xr:uid="{00000000-0005-0000-0000-00007D8F0000}"/>
    <cellStyle name="Total 5 2 8 6" xfId="36734" xr:uid="{00000000-0005-0000-0000-00007E8F0000}"/>
    <cellStyle name="Total 5 2 9" xfId="36735" xr:uid="{00000000-0005-0000-0000-00007F8F0000}"/>
    <cellStyle name="Total 5 2 9 2" xfId="36736" xr:uid="{00000000-0005-0000-0000-0000808F0000}"/>
    <cellStyle name="Total 5 2 9 2 2" xfId="36737" xr:uid="{00000000-0005-0000-0000-0000818F0000}"/>
    <cellStyle name="Total 5 2 9 2 3" xfId="36738" xr:uid="{00000000-0005-0000-0000-0000828F0000}"/>
    <cellStyle name="Total 5 2 9 2 4" xfId="36739" xr:uid="{00000000-0005-0000-0000-0000838F0000}"/>
    <cellStyle name="Total 5 2 9 3" xfId="36740" xr:uid="{00000000-0005-0000-0000-0000848F0000}"/>
    <cellStyle name="Total 5 2 9 4" xfId="36741" xr:uid="{00000000-0005-0000-0000-0000858F0000}"/>
    <cellStyle name="Total 5 2 9 5" xfId="36742" xr:uid="{00000000-0005-0000-0000-0000868F0000}"/>
    <cellStyle name="Total 5 2 9 6" xfId="36743" xr:uid="{00000000-0005-0000-0000-0000878F0000}"/>
    <cellStyle name="Total 5 3" xfId="36744" xr:uid="{00000000-0005-0000-0000-0000888F0000}"/>
    <cellStyle name="Total 5 3 2" xfId="36745" xr:uid="{00000000-0005-0000-0000-0000898F0000}"/>
    <cellStyle name="Total 5 3 2 2" xfId="36746" xr:uid="{00000000-0005-0000-0000-00008A8F0000}"/>
    <cellStyle name="Total 5 3 2 3" xfId="36747" xr:uid="{00000000-0005-0000-0000-00008B8F0000}"/>
    <cellStyle name="Total 5 3 2 4" xfId="36748" xr:uid="{00000000-0005-0000-0000-00008C8F0000}"/>
    <cellStyle name="Total 5 3 3" xfId="36749" xr:uid="{00000000-0005-0000-0000-00008D8F0000}"/>
    <cellStyle name="Total 5 3 4" xfId="36750" xr:uid="{00000000-0005-0000-0000-00008E8F0000}"/>
    <cellStyle name="Total 5 3 5" xfId="36751" xr:uid="{00000000-0005-0000-0000-00008F8F0000}"/>
    <cellStyle name="Total 5 3 6" xfId="36752" xr:uid="{00000000-0005-0000-0000-0000908F0000}"/>
    <cellStyle name="Total 5 4" xfId="36753" xr:uid="{00000000-0005-0000-0000-0000918F0000}"/>
    <cellStyle name="Total 5 4 2" xfId="36754" xr:uid="{00000000-0005-0000-0000-0000928F0000}"/>
    <cellStyle name="Total 5 4 3" xfId="36755" xr:uid="{00000000-0005-0000-0000-0000938F0000}"/>
    <cellStyle name="Total 5 4 4" xfId="36756" xr:uid="{00000000-0005-0000-0000-0000948F0000}"/>
    <cellStyle name="Total 5 5" xfId="36757" xr:uid="{00000000-0005-0000-0000-0000958F0000}"/>
    <cellStyle name="Total 5 6" xfId="36758" xr:uid="{00000000-0005-0000-0000-0000968F0000}"/>
    <cellStyle name="Total 6" xfId="36759" xr:uid="{00000000-0005-0000-0000-0000978F0000}"/>
    <cellStyle name="Total 6 2" xfId="36760" xr:uid="{00000000-0005-0000-0000-0000988F0000}"/>
    <cellStyle name="Total 6 2 10" xfId="36761" xr:uid="{00000000-0005-0000-0000-0000998F0000}"/>
    <cellStyle name="Total 6 2 10 2" xfId="36762" xr:uid="{00000000-0005-0000-0000-00009A8F0000}"/>
    <cellStyle name="Total 6 2 10 3" xfId="36763" xr:uid="{00000000-0005-0000-0000-00009B8F0000}"/>
    <cellStyle name="Total 6 2 10 4" xfId="36764" xr:uid="{00000000-0005-0000-0000-00009C8F0000}"/>
    <cellStyle name="Total 6 2 11" xfId="36765" xr:uid="{00000000-0005-0000-0000-00009D8F0000}"/>
    <cellStyle name="Total 6 2 11 2" xfId="36766" xr:uid="{00000000-0005-0000-0000-00009E8F0000}"/>
    <cellStyle name="Total 6 2 11 3" xfId="36767" xr:uid="{00000000-0005-0000-0000-00009F8F0000}"/>
    <cellStyle name="Total 6 2 11 4" xfId="36768" xr:uid="{00000000-0005-0000-0000-0000A08F0000}"/>
    <cellStyle name="Total 6 2 12" xfId="36769" xr:uid="{00000000-0005-0000-0000-0000A18F0000}"/>
    <cellStyle name="Total 6 2 13" xfId="36770" xr:uid="{00000000-0005-0000-0000-0000A28F0000}"/>
    <cellStyle name="Total 6 2 14" xfId="36771" xr:uid="{00000000-0005-0000-0000-0000A38F0000}"/>
    <cellStyle name="Total 6 2 2" xfId="36772" xr:uid="{00000000-0005-0000-0000-0000A48F0000}"/>
    <cellStyle name="Total 6 2 2 2" xfId="36773" xr:uid="{00000000-0005-0000-0000-0000A58F0000}"/>
    <cellStyle name="Total 6 2 2 2 2" xfId="36774" xr:uid="{00000000-0005-0000-0000-0000A68F0000}"/>
    <cellStyle name="Total 6 2 2 2 2 2" xfId="36775" xr:uid="{00000000-0005-0000-0000-0000A78F0000}"/>
    <cellStyle name="Total 6 2 2 2 2 2 2" xfId="36776" xr:uid="{00000000-0005-0000-0000-0000A88F0000}"/>
    <cellStyle name="Total 6 2 2 2 2 2 3" xfId="36777" xr:uid="{00000000-0005-0000-0000-0000A98F0000}"/>
    <cellStyle name="Total 6 2 2 2 2 2 4" xfId="36778" xr:uid="{00000000-0005-0000-0000-0000AA8F0000}"/>
    <cellStyle name="Total 6 2 2 2 2 3" xfId="36779" xr:uid="{00000000-0005-0000-0000-0000AB8F0000}"/>
    <cellStyle name="Total 6 2 2 2 2 4" xfId="36780" xr:uid="{00000000-0005-0000-0000-0000AC8F0000}"/>
    <cellStyle name="Total 6 2 2 2 2 5" xfId="36781" xr:uid="{00000000-0005-0000-0000-0000AD8F0000}"/>
    <cellStyle name="Total 6 2 2 2 2 6" xfId="36782" xr:uid="{00000000-0005-0000-0000-0000AE8F0000}"/>
    <cellStyle name="Total 6 2 2 2 3" xfId="36783" xr:uid="{00000000-0005-0000-0000-0000AF8F0000}"/>
    <cellStyle name="Total 6 2 2 2 3 2" xfId="36784" xr:uid="{00000000-0005-0000-0000-0000B08F0000}"/>
    <cellStyle name="Total 6 2 2 2 3 3" xfId="36785" xr:uid="{00000000-0005-0000-0000-0000B18F0000}"/>
    <cellStyle name="Total 6 2 2 2 3 4" xfId="36786" xr:uid="{00000000-0005-0000-0000-0000B28F0000}"/>
    <cellStyle name="Total 6 2 2 2 4" xfId="36787" xr:uid="{00000000-0005-0000-0000-0000B38F0000}"/>
    <cellStyle name="Total 6 2 2 2 5" xfId="36788" xr:uid="{00000000-0005-0000-0000-0000B48F0000}"/>
    <cellStyle name="Total 6 2 2 2 6" xfId="36789" xr:uid="{00000000-0005-0000-0000-0000B58F0000}"/>
    <cellStyle name="Total 6 2 2 2 7" xfId="36790" xr:uid="{00000000-0005-0000-0000-0000B68F0000}"/>
    <cellStyle name="Total 6 2 2 3" xfId="36791" xr:uid="{00000000-0005-0000-0000-0000B78F0000}"/>
    <cellStyle name="Total 6 2 2 3 2" xfId="36792" xr:uid="{00000000-0005-0000-0000-0000B88F0000}"/>
    <cellStyle name="Total 6 2 2 3 2 2" xfId="36793" xr:uid="{00000000-0005-0000-0000-0000B98F0000}"/>
    <cellStyle name="Total 6 2 2 3 2 3" xfId="36794" xr:uid="{00000000-0005-0000-0000-0000BA8F0000}"/>
    <cellStyle name="Total 6 2 2 3 2 4" xfId="36795" xr:uid="{00000000-0005-0000-0000-0000BB8F0000}"/>
    <cellStyle name="Total 6 2 2 3 3" xfId="36796" xr:uid="{00000000-0005-0000-0000-0000BC8F0000}"/>
    <cellStyle name="Total 6 2 2 3 4" xfId="36797" xr:uid="{00000000-0005-0000-0000-0000BD8F0000}"/>
    <cellStyle name="Total 6 2 2 3 5" xfId="36798" xr:uid="{00000000-0005-0000-0000-0000BE8F0000}"/>
    <cellStyle name="Total 6 2 2 3 6" xfId="36799" xr:uid="{00000000-0005-0000-0000-0000BF8F0000}"/>
    <cellStyle name="Total 6 2 2 4" xfId="36800" xr:uid="{00000000-0005-0000-0000-0000C08F0000}"/>
    <cellStyle name="Total 6 2 2 4 2" xfId="36801" xr:uid="{00000000-0005-0000-0000-0000C18F0000}"/>
    <cellStyle name="Total 6 2 2 4 2 2" xfId="36802" xr:uid="{00000000-0005-0000-0000-0000C28F0000}"/>
    <cellStyle name="Total 6 2 2 4 2 3" xfId="36803" xr:uid="{00000000-0005-0000-0000-0000C38F0000}"/>
    <cellStyle name="Total 6 2 2 4 2 4" xfId="36804" xr:uid="{00000000-0005-0000-0000-0000C48F0000}"/>
    <cellStyle name="Total 6 2 2 4 3" xfId="36805" xr:uid="{00000000-0005-0000-0000-0000C58F0000}"/>
    <cellStyle name="Total 6 2 2 4 4" xfId="36806" xr:uid="{00000000-0005-0000-0000-0000C68F0000}"/>
    <cellStyle name="Total 6 2 2 4 5" xfId="36807" xr:uid="{00000000-0005-0000-0000-0000C78F0000}"/>
    <cellStyle name="Total 6 2 2 4 6" xfId="36808" xr:uid="{00000000-0005-0000-0000-0000C88F0000}"/>
    <cellStyle name="Total 6 2 2 5" xfId="36809" xr:uid="{00000000-0005-0000-0000-0000C98F0000}"/>
    <cellStyle name="Total 6 2 2 5 2" xfId="36810" xr:uid="{00000000-0005-0000-0000-0000CA8F0000}"/>
    <cellStyle name="Total 6 2 2 5 3" xfId="36811" xr:uid="{00000000-0005-0000-0000-0000CB8F0000}"/>
    <cellStyle name="Total 6 2 2 5 4" xfId="36812" xr:uid="{00000000-0005-0000-0000-0000CC8F0000}"/>
    <cellStyle name="Total 6 2 2 6" xfId="36813" xr:uid="{00000000-0005-0000-0000-0000CD8F0000}"/>
    <cellStyle name="Total 6 2 2 6 2" xfId="36814" xr:uid="{00000000-0005-0000-0000-0000CE8F0000}"/>
    <cellStyle name="Total 6 2 2 6 3" xfId="36815" xr:uid="{00000000-0005-0000-0000-0000CF8F0000}"/>
    <cellStyle name="Total 6 2 2 6 4" xfId="36816" xr:uid="{00000000-0005-0000-0000-0000D08F0000}"/>
    <cellStyle name="Total 6 2 2 7" xfId="36817" xr:uid="{00000000-0005-0000-0000-0000D18F0000}"/>
    <cellStyle name="Total 6 2 2 8" xfId="36818" xr:uid="{00000000-0005-0000-0000-0000D28F0000}"/>
    <cellStyle name="Total 6 2 2 9" xfId="36819" xr:uid="{00000000-0005-0000-0000-0000D38F0000}"/>
    <cellStyle name="Total 6 2 3" xfId="36820" xr:uid="{00000000-0005-0000-0000-0000D48F0000}"/>
    <cellStyle name="Total 6 2 3 2" xfId="36821" xr:uid="{00000000-0005-0000-0000-0000D58F0000}"/>
    <cellStyle name="Total 6 2 3 2 2" xfId="36822" xr:uid="{00000000-0005-0000-0000-0000D68F0000}"/>
    <cellStyle name="Total 6 2 3 2 2 2" xfId="36823" xr:uid="{00000000-0005-0000-0000-0000D78F0000}"/>
    <cellStyle name="Total 6 2 3 2 2 3" xfId="36824" xr:uid="{00000000-0005-0000-0000-0000D88F0000}"/>
    <cellStyle name="Total 6 2 3 2 2 4" xfId="36825" xr:uid="{00000000-0005-0000-0000-0000D98F0000}"/>
    <cellStyle name="Total 6 2 3 2 3" xfId="36826" xr:uid="{00000000-0005-0000-0000-0000DA8F0000}"/>
    <cellStyle name="Total 6 2 3 2 4" xfId="36827" xr:uid="{00000000-0005-0000-0000-0000DB8F0000}"/>
    <cellStyle name="Total 6 2 3 2 5" xfId="36828" xr:uid="{00000000-0005-0000-0000-0000DC8F0000}"/>
    <cellStyle name="Total 6 2 3 2 6" xfId="36829" xr:uid="{00000000-0005-0000-0000-0000DD8F0000}"/>
    <cellStyle name="Total 6 2 3 3" xfId="36830" xr:uid="{00000000-0005-0000-0000-0000DE8F0000}"/>
    <cellStyle name="Total 6 2 3 3 2" xfId="36831" xr:uid="{00000000-0005-0000-0000-0000DF8F0000}"/>
    <cellStyle name="Total 6 2 3 3 2 2" xfId="36832" xr:uid="{00000000-0005-0000-0000-0000E08F0000}"/>
    <cellStyle name="Total 6 2 3 3 2 3" xfId="36833" xr:uid="{00000000-0005-0000-0000-0000E18F0000}"/>
    <cellStyle name="Total 6 2 3 3 2 4" xfId="36834" xr:uid="{00000000-0005-0000-0000-0000E28F0000}"/>
    <cellStyle name="Total 6 2 3 3 3" xfId="36835" xr:uid="{00000000-0005-0000-0000-0000E38F0000}"/>
    <cellStyle name="Total 6 2 3 3 4" xfId="36836" xr:uid="{00000000-0005-0000-0000-0000E48F0000}"/>
    <cellStyle name="Total 6 2 3 3 5" xfId="36837" xr:uid="{00000000-0005-0000-0000-0000E58F0000}"/>
    <cellStyle name="Total 6 2 3 3 6" xfId="36838" xr:uid="{00000000-0005-0000-0000-0000E68F0000}"/>
    <cellStyle name="Total 6 2 3 4" xfId="36839" xr:uid="{00000000-0005-0000-0000-0000E78F0000}"/>
    <cellStyle name="Total 6 2 3 4 2" xfId="36840" xr:uid="{00000000-0005-0000-0000-0000E88F0000}"/>
    <cellStyle name="Total 6 2 3 4 3" xfId="36841" xr:uid="{00000000-0005-0000-0000-0000E98F0000}"/>
    <cellStyle name="Total 6 2 3 4 4" xfId="36842" xr:uid="{00000000-0005-0000-0000-0000EA8F0000}"/>
    <cellStyle name="Total 6 2 3 5" xfId="36843" xr:uid="{00000000-0005-0000-0000-0000EB8F0000}"/>
    <cellStyle name="Total 6 2 3 5 2" xfId="36844" xr:uid="{00000000-0005-0000-0000-0000EC8F0000}"/>
    <cellStyle name="Total 6 2 3 5 3" xfId="36845" xr:uid="{00000000-0005-0000-0000-0000ED8F0000}"/>
    <cellStyle name="Total 6 2 3 5 4" xfId="36846" xr:uid="{00000000-0005-0000-0000-0000EE8F0000}"/>
    <cellStyle name="Total 6 2 3 6" xfId="36847" xr:uid="{00000000-0005-0000-0000-0000EF8F0000}"/>
    <cellStyle name="Total 6 2 3 7" xfId="36848" xr:uid="{00000000-0005-0000-0000-0000F08F0000}"/>
    <cellStyle name="Total 6 2 3 8" xfId="36849" xr:uid="{00000000-0005-0000-0000-0000F18F0000}"/>
    <cellStyle name="Total 6 2 4" xfId="36850" xr:uid="{00000000-0005-0000-0000-0000F28F0000}"/>
    <cellStyle name="Total 6 2 4 2" xfId="36851" xr:uid="{00000000-0005-0000-0000-0000F38F0000}"/>
    <cellStyle name="Total 6 2 4 2 2" xfId="36852" xr:uid="{00000000-0005-0000-0000-0000F48F0000}"/>
    <cellStyle name="Total 6 2 4 2 2 2" xfId="36853" xr:uid="{00000000-0005-0000-0000-0000F58F0000}"/>
    <cellStyle name="Total 6 2 4 2 2 3" xfId="36854" xr:uid="{00000000-0005-0000-0000-0000F68F0000}"/>
    <cellStyle name="Total 6 2 4 2 2 4" xfId="36855" xr:uid="{00000000-0005-0000-0000-0000F78F0000}"/>
    <cellStyle name="Total 6 2 4 2 3" xfId="36856" xr:uid="{00000000-0005-0000-0000-0000F88F0000}"/>
    <cellStyle name="Total 6 2 4 2 4" xfId="36857" xr:uid="{00000000-0005-0000-0000-0000F98F0000}"/>
    <cellStyle name="Total 6 2 4 2 5" xfId="36858" xr:uid="{00000000-0005-0000-0000-0000FA8F0000}"/>
    <cellStyle name="Total 6 2 4 2 6" xfId="36859" xr:uid="{00000000-0005-0000-0000-0000FB8F0000}"/>
    <cellStyle name="Total 6 2 4 3" xfId="36860" xr:uid="{00000000-0005-0000-0000-0000FC8F0000}"/>
    <cellStyle name="Total 6 2 4 3 2" xfId="36861" xr:uid="{00000000-0005-0000-0000-0000FD8F0000}"/>
    <cellStyle name="Total 6 2 4 3 2 2" xfId="36862" xr:uid="{00000000-0005-0000-0000-0000FE8F0000}"/>
    <cellStyle name="Total 6 2 4 3 2 3" xfId="36863" xr:uid="{00000000-0005-0000-0000-0000FF8F0000}"/>
    <cellStyle name="Total 6 2 4 3 2 4" xfId="36864" xr:uid="{00000000-0005-0000-0000-000000900000}"/>
    <cellStyle name="Total 6 2 4 3 3" xfId="36865" xr:uid="{00000000-0005-0000-0000-000001900000}"/>
    <cellStyle name="Total 6 2 4 3 4" xfId="36866" xr:uid="{00000000-0005-0000-0000-000002900000}"/>
    <cellStyle name="Total 6 2 4 3 5" xfId="36867" xr:uid="{00000000-0005-0000-0000-000003900000}"/>
    <cellStyle name="Total 6 2 4 3 6" xfId="36868" xr:uid="{00000000-0005-0000-0000-000004900000}"/>
    <cellStyle name="Total 6 2 4 4" xfId="36869" xr:uid="{00000000-0005-0000-0000-000005900000}"/>
    <cellStyle name="Total 6 2 4 4 2" xfId="36870" xr:uid="{00000000-0005-0000-0000-000006900000}"/>
    <cellStyle name="Total 6 2 4 4 3" xfId="36871" xr:uid="{00000000-0005-0000-0000-000007900000}"/>
    <cellStyle name="Total 6 2 4 4 4" xfId="36872" xr:uid="{00000000-0005-0000-0000-000008900000}"/>
    <cellStyle name="Total 6 2 4 5" xfId="36873" xr:uid="{00000000-0005-0000-0000-000009900000}"/>
    <cellStyle name="Total 6 2 4 5 2" xfId="36874" xr:uid="{00000000-0005-0000-0000-00000A900000}"/>
    <cellStyle name="Total 6 2 4 5 3" xfId="36875" xr:uid="{00000000-0005-0000-0000-00000B900000}"/>
    <cellStyle name="Total 6 2 4 5 4" xfId="36876" xr:uid="{00000000-0005-0000-0000-00000C900000}"/>
    <cellStyle name="Total 6 2 4 6" xfId="36877" xr:uid="{00000000-0005-0000-0000-00000D900000}"/>
    <cellStyle name="Total 6 2 4 7" xfId="36878" xr:uid="{00000000-0005-0000-0000-00000E900000}"/>
    <cellStyle name="Total 6 2 4 8" xfId="36879" xr:uid="{00000000-0005-0000-0000-00000F900000}"/>
    <cellStyle name="Total 6 2 5" xfId="36880" xr:uid="{00000000-0005-0000-0000-000010900000}"/>
    <cellStyle name="Total 6 2 5 10" xfId="36881" xr:uid="{00000000-0005-0000-0000-000011900000}"/>
    <cellStyle name="Total 6 2 5 2" xfId="36882" xr:uid="{00000000-0005-0000-0000-000012900000}"/>
    <cellStyle name="Total 6 2 5 2 2" xfId="36883" xr:uid="{00000000-0005-0000-0000-000013900000}"/>
    <cellStyle name="Total 6 2 5 2 2 2" xfId="36884" xr:uid="{00000000-0005-0000-0000-000014900000}"/>
    <cellStyle name="Total 6 2 5 2 2 3" xfId="36885" xr:uid="{00000000-0005-0000-0000-000015900000}"/>
    <cellStyle name="Total 6 2 5 2 2 4" xfId="36886" xr:uid="{00000000-0005-0000-0000-000016900000}"/>
    <cellStyle name="Total 6 2 5 2 3" xfId="36887" xr:uid="{00000000-0005-0000-0000-000017900000}"/>
    <cellStyle name="Total 6 2 5 2 4" xfId="36888" xr:uid="{00000000-0005-0000-0000-000018900000}"/>
    <cellStyle name="Total 6 2 5 2 5" xfId="36889" xr:uid="{00000000-0005-0000-0000-000019900000}"/>
    <cellStyle name="Total 6 2 5 2 6" xfId="36890" xr:uid="{00000000-0005-0000-0000-00001A900000}"/>
    <cellStyle name="Total 6 2 5 3" xfId="36891" xr:uid="{00000000-0005-0000-0000-00001B900000}"/>
    <cellStyle name="Total 6 2 5 3 2" xfId="36892" xr:uid="{00000000-0005-0000-0000-00001C900000}"/>
    <cellStyle name="Total 6 2 5 3 2 2" xfId="36893" xr:uid="{00000000-0005-0000-0000-00001D900000}"/>
    <cellStyle name="Total 6 2 5 3 2 3" xfId="36894" xr:uid="{00000000-0005-0000-0000-00001E900000}"/>
    <cellStyle name="Total 6 2 5 3 2 4" xfId="36895" xr:uid="{00000000-0005-0000-0000-00001F900000}"/>
    <cellStyle name="Total 6 2 5 3 3" xfId="36896" xr:uid="{00000000-0005-0000-0000-000020900000}"/>
    <cellStyle name="Total 6 2 5 3 4" xfId="36897" xr:uid="{00000000-0005-0000-0000-000021900000}"/>
    <cellStyle name="Total 6 2 5 3 5" xfId="36898" xr:uid="{00000000-0005-0000-0000-000022900000}"/>
    <cellStyle name="Total 6 2 5 3 6" xfId="36899" xr:uid="{00000000-0005-0000-0000-000023900000}"/>
    <cellStyle name="Total 6 2 5 4" xfId="36900" xr:uid="{00000000-0005-0000-0000-000024900000}"/>
    <cellStyle name="Total 6 2 5 4 2" xfId="36901" xr:uid="{00000000-0005-0000-0000-000025900000}"/>
    <cellStyle name="Total 6 2 5 4 2 2" xfId="36902" xr:uid="{00000000-0005-0000-0000-000026900000}"/>
    <cellStyle name="Total 6 2 5 4 2 3" xfId="36903" xr:uid="{00000000-0005-0000-0000-000027900000}"/>
    <cellStyle name="Total 6 2 5 4 2 4" xfId="36904" xr:uid="{00000000-0005-0000-0000-000028900000}"/>
    <cellStyle name="Total 6 2 5 4 3" xfId="36905" xr:uid="{00000000-0005-0000-0000-000029900000}"/>
    <cellStyle name="Total 6 2 5 4 4" xfId="36906" xr:uid="{00000000-0005-0000-0000-00002A900000}"/>
    <cellStyle name="Total 6 2 5 4 5" xfId="36907" xr:uid="{00000000-0005-0000-0000-00002B900000}"/>
    <cellStyle name="Total 6 2 5 4 6" xfId="36908" xr:uid="{00000000-0005-0000-0000-00002C900000}"/>
    <cellStyle name="Total 6 2 5 5" xfId="36909" xr:uid="{00000000-0005-0000-0000-00002D900000}"/>
    <cellStyle name="Total 6 2 5 5 2" xfId="36910" xr:uid="{00000000-0005-0000-0000-00002E900000}"/>
    <cellStyle name="Total 6 2 5 5 3" xfId="36911" xr:uid="{00000000-0005-0000-0000-00002F900000}"/>
    <cellStyle name="Total 6 2 5 5 4" xfId="36912" xr:uid="{00000000-0005-0000-0000-000030900000}"/>
    <cellStyle name="Total 6 2 5 6" xfId="36913" xr:uid="{00000000-0005-0000-0000-000031900000}"/>
    <cellStyle name="Total 6 2 5 6 2" xfId="36914" xr:uid="{00000000-0005-0000-0000-000032900000}"/>
    <cellStyle name="Total 6 2 5 6 3" xfId="36915" xr:uid="{00000000-0005-0000-0000-000033900000}"/>
    <cellStyle name="Total 6 2 5 6 4" xfId="36916" xr:uid="{00000000-0005-0000-0000-000034900000}"/>
    <cellStyle name="Total 6 2 5 7" xfId="36917" xr:uid="{00000000-0005-0000-0000-000035900000}"/>
    <cellStyle name="Total 6 2 5 8" xfId="36918" xr:uid="{00000000-0005-0000-0000-000036900000}"/>
    <cellStyle name="Total 6 2 5 9" xfId="36919" xr:uid="{00000000-0005-0000-0000-000037900000}"/>
    <cellStyle name="Total 6 2 6" xfId="36920" xr:uid="{00000000-0005-0000-0000-000038900000}"/>
    <cellStyle name="Total 6 2 6 2" xfId="36921" xr:uid="{00000000-0005-0000-0000-000039900000}"/>
    <cellStyle name="Total 6 2 6 2 2" xfId="36922" xr:uid="{00000000-0005-0000-0000-00003A900000}"/>
    <cellStyle name="Total 6 2 6 2 2 2" xfId="36923" xr:uid="{00000000-0005-0000-0000-00003B900000}"/>
    <cellStyle name="Total 6 2 6 2 2 3" xfId="36924" xr:uid="{00000000-0005-0000-0000-00003C900000}"/>
    <cellStyle name="Total 6 2 6 2 2 4" xfId="36925" xr:uid="{00000000-0005-0000-0000-00003D900000}"/>
    <cellStyle name="Total 6 2 6 2 3" xfId="36926" xr:uid="{00000000-0005-0000-0000-00003E900000}"/>
    <cellStyle name="Total 6 2 6 2 4" xfId="36927" xr:uid="{00000000-0005-0000-0000-00003F900000}"/>
    <cellStyle name="Total 6 2 6 2 5" xfId="36928" xr:uid="{00000000-0005-0000-0000-000040900000}"/>
    <cellStyle name="Total 6 2 6 2 6" xfId="36929" xr:uid="{00000000-0005-0000-0000-000041900000}"/>
    <cellStyle name="Total 6 2 6 3" xfId="36930" xr:uid="{00000000-0005-0000-0000-000042900000}"/>
    <cellStyle name="Total 6 2 6 3 2" xfId="36931" xr:uid="{00000000-0005-0000-0000-000043900000}"/>
    <cellStyle name="Total 6 2 6 3 2 2" xfId="36932" xr:uid="{00000000-0005-0000-0000-000044900000}"/>
    <cellStyle name="Total 6 2 6 3 2 3" xfId="36933" xr:uid="{00000000-0005-0000-0000-000045900000}"/>
    <cellStyle name="Total 6 2 6 3 2 4" xfId="36934" xr:uid="{00000000-0005-0000-0000-000046900000}"/>
    <cellStyle name="Total 6 2 6 3 3" xfId="36935" xr:uid="{00000000-0005-0000-0000-000047900000}"/>
    <cellStyle name="Total 6 2 6 3 4" xfId="36936" xr:uid="{00000000-0005-0000-0000-000048900000}"/>
    <cellStyle name="Total 6 2 6 3 5" xfId="36937" xr:uid="{00000000-0005-0000-0000-000049900000}"/>
    <cellStyle name="Total 6 2 6 3 6" xfId="36938" xr:uid="{00000000-0005-0000-0000-00004A900000}"/>
    <cellStyle name="Total 6 2 6 4" xfId="36939" xr:uid="{00000000-0005-0000-0000-00004B900000}"/>
    <cellStyle name="Total 6 2 6 4 2" xfId="36940" xr:uid="{00000000-0005-0000-0000-00004C900000}"/>
    <cellStyle name="Total 6 2 6 4 3" xfId="36941" xr:uid="{00000000-0005-0000-0000-00004D900000}"/>
    <cellStyle name="Total 6 2 6 4 4" xfId="36942" xr:uid="{00000000-0005-0000-0000-00004E900000}"/>
    <cellStyle name="Total 6 2 6 5" xfId="36943" xr:uid="{00000000-0005-0000-0000-00004F900000}"/>
    <cellStyle name="Total 6 2 6 5 2" xfId="36944" xr:uid="{00000000-0005-0000-0000-000050900000}"/>
    <cellStyle name="Total 6 2 6 5 3" xfId="36945" xr:uid="{00000000-0005-0000-0000-000051900000}"/>
    <cellStyle name="Total 6 2 6 5 4" xfId="36946" xr:uid="{00000000-0005-0000-0000-000052900000}"/>
    <cellStyle name="Total 6 2 6 6" xfId="36947" xr:uid="{00000000-0005-0000-0000-000053900000}"/>
    <cellStyle name="Total 6 2 6 7" xfId="36948" xr:uid="{00000000-0005-0000-0000-000054900000}"/>
    <cellStyle name="Total 6 2 6 8" xfId="36949" xr:uid="{00000000-0005-0000-0000-000055900000}"/>
    <cellStyle name="Total 6 2 7" xfId="36950" xr:uid="{00000000-0005-0000-0000-000056900000}"/>
    <cellStyle name="Total 6 2 7 2" xfId="36951" xr:uid="{00000000-0005-0000-0000-000057900000}"/>
    <cellStyle name="Total 6 2 7 2 2" xfId="36952" xr:uid="{00000000-0005-0000-0000-000058900000}"/>
    <cellStyle name="Total 6 2 7 2 2 2" xfId="36953" xr:uid="{00000000-0005-0000-0000-000059900000}"/>
    <cellStyle name="Total 6 2 7 2 2 3" xfId="36954" xr:uid="{00000000-0005-0000-0000-00005A900000}"/>
    <cellStyle name="Total 6 2 7 2 2 4" xfId="36955" xr:uid="{00000000-0005-0000-0000-00005B900000}"/>
    <cellStyle name="Total 6 2 7 2 3" xfId="36956" xr:uid="{00000000-0005-0000-0000-00005C900000}"/>
    <cellStyle name="Total 6 2 7 2 4" xfId="36957" xr:uid="{00000000-0005-0000-0000-00005D900000}"/>
    <cellStyle name="Total 6 2 7 2 5" xfId="36958" xr:uid="{00000000-0005-0000-0000-00005E900000}"/>
    <cellStyle name="Total 6 2 7 2 6" xfId="36959" xr:uid="{00000000-0005-0000-0000-00005F900000}"/>
    <cellStyle name="Total 6 2 7 3" xfId="36960" xr:uid="{00000000-0005-0000-0000-000060900000}"/>
    <cellStyle name="Total 6 2 7 3 2" xfId="36961" xr:uid="{00000000-0005-0000-0000-000061900000}"/>
    <cellStyle name="Total 6 2 7 3 3" xfId="36962" xr:uid="{00000000-0005-0000-0000-000062900000}"/>
    <cellStyle name="Total 6 2 7 3 4" xfId="36963" xr:uid="{00000000-0005-0000-0000-000063900000}"/>
    <cellStyle name="Total 6 2 7 4" xfId="36964" xr:uid="{00000000-0005-0000-0000-000064900000}"/>
    <cellStyle name="Total 6 2 7 5" xfId="36965" xr:uid="{00000000-0005-0000-0000-000065900000}"/>
    <cellStyle name="Total 6 2 7 6" xfId="36966" xr:uid="{00000000-0005-0000-0000-000066900000}"/>
    <cellStyle name="Total 6 2 7 7" xfId="36967" xr:uid="{00000000-0005-0000-0000-000067900000}"/>
    <cellStyle name="Total 6 2 8" xfId="36968" xr:uid="{00000000-0005-0000-0000-000068900000}"/>
    <cellStyle name="Total 6 2 8 2" xfId="36969" xr:uid="{00000000-0005-0000-0000-000069900000}"/>
    <cellStyle name="Total 6 2 8 2 2" xfId="36970" xr:uid="{00000000-0005-0000-0000-00006A900000}"/>
    <cellStyle name="Total 6 2 8 2 3" xfId="36971" xr:uid="{00000000-0005-0000-0000-00006B900000}"/>
    <cellStyle name="Total 6 2 8 2 4" xfId="36972" xr:uid="{00000000-0005-0000-0000-00006C900000}"/>
    <cellStyle name="Total 6 2 8 3" xfId="36973" xr:uid="{00000000-0005-0000-0000-00006D900000}"/>
    <cellStyle name="Total 6 2 8 4" xfId="36974" xr:uid="{00000000-0005-0000-0000-00006E900000}"/>
    <cellStyle name="Total 6 2 8 5" xfId="36975" xr:uid="{00000000-0005-0000-0000-00006F900000}"/>
    <cellStyle name="Total 6 2 8 6" xfId="36976" xr:uid="{00000000-0005-0000-0000-000070900000}"/>
    <cellStyle name="Total 6 2 9" xfId="36977" xr:uid="{00000000-0005-0000-0000-000071900000}"/>
    <cellStyle name="Total 6 2 9 2" xfId="36978" xr:uid="{00000000-0005-0000-0000-000072900000}"/>
    <cellStyle name="Total 6 2 9 2 2" xfId="36979" xr:uid="{00000000-0005-0000-0000-000073900000}"/>
    <cellStyle name="Total 6 2 9 2 3" xfId="36980" xr:uid="{00000000-0005-0000-0000-000074900000}"/>
    <cellStyle name="Total 6 2 9 2 4" xfId="36981" xr:uid="{00000000-0005-0000-0000-000075900000}"/>
    <cellStyle name="Total 6 2 9 3" xfId="36982" xr:uid="{00000000-0005-0000-0000-000076900000}"/>
    <cellStyle name="Total 6 2 9 4" xfId="36983" xr:uid="{00000000-0005-0000-0000-000077900000}"/>
    <cellStyle name="Total 6 2 9 5" xfId="36984" xr:uid="{00000000-0005-0000-0000-000078900000}"/>
    <cellStyle name="Total 6 2 9 6" xfId="36985" xr:uid="{00000000-0005-0000-0000-000079900000}"/>
    <cellStyle name="Total 6 3" xfId="36986" xr:uid="{00000000-0005-0000-0000-00007A900000}"/>
    <cellStyle name="Total 6 3 2" xfId="36987" xr:uid="{00000000-0005-0000-0000-00007B900000}"/>
    <cellStyle name="Total 6 3 2 2" xfId="36988" xr:uid="{00000000-0005-0000-0000-00007C900000}"/>
    <cellStyle name="Total 6 3 2 3" xfId="36989" xr:uid="{00000000-0005-0000-0000-00007D900000}"/>
    <cellStyle name="Total 6 3 2 4" xfId="36990" xr:uid="{00000000-0005-0000-0000-00007E900000}"/>
    <cellStyle name="Total 6 3 3" xfId="36991" xr:uid="{00000000-0005-0000-0000-00007F900000}"/>
    <cellStyle name="Total 6 3 4" xfId="36992" xr:uid="{00000000-0005-0000-0000-000080900000}"/>
    <cellStyle name="Total 6 3 5" xfId="36993" xr:uid="{00000000-0005-0000-0000-000081900000}"/>
    <cellStyle name="Total 6 3 6" xfId="36994" xr:uid="{00000000-0005-0000-0000-000082900000}"/>
    <cellStyle name="Total 6 4" xfId="36995" xr:uid="{00000000-0005-0000-0000-000083900000}"/>
    <cellStyle name="Total 6 4 2" xfId="36996" xr:uid="{00000000-0005-0000-0000-000084900000}"/>
    <cellStyle name="Total 6 4 3" xfId="36997" xr:uid="{00000000-0005-0000-0000-000085900000}"/>
    <cellStyle name="Total 6 4 4" xfId="36998" xr:uid="{00000000-0005-0000-0000-000086900000}"/>
    <cellStyle name="Total 6 5" xfId="36999" xr:uid="{00000000-0005-0000-0000-000087900000}"/>
    <cellStyle name="Total 6 6" xfId="37000" xr:uid="{00000000-0005-0000-0000-000088900000}"/>
    <cellStyle name="Warning Text 2" xfId="37001" xr:uid="{00000000-0005-0000-0000-000089900000}"/>
    <cellStyle name="Warning Text 2 2" xfId="37002" xr:uid="{00000000-0005-0000-0000-00008A900000}"/>
    <cellStyle name="Warning Text 2 2 2" xfId="37003" xr:uid="{00000000-0005-0000-0000-00008B900000}"/>
    <cellStyle name="Warning Text 2 2 3" xfId="37004" xr:uid="{00000000-0005-0000-0000-00008C900000}"/>
    <cellStyle name="Warning Text 2 2 4" xfId="37005" xr:uid="{00000000-0005-0000-0000-00008D900000}"/>
    <cellStyle name="Warning Text 2 3" xfId="37006" xr:uid="{00000000-0005-0000-0000-00008E900000}"/>
    <cellStyle name="Warning Text 2 3 2" xfId="37007" xr:uid="{00000000-0005-0000-0000-00008F900000}"/>
    <cellStyle name="Warning Text 2 3 3" xfId="37008" xr:uid="{00000000-0005-0000-0000-000090900000}"/>
    <cellStyle name="Warning Text 2 3 4" xfId="37009" xr:uid="{00000000-0005-0000-0000-000091900000}"/>
    <cellStyle name="Warning Text 2 4" xfId="37010" xr:uid="{00000000-0005-0000-0000-000092900000}"/>
    <cellStyle name="Warning Text 2 5" xfId="37011" xr:uid="{00000000-0005-0000-0000-000093900000}"/>
    <cellStyle name="Warning Text 2 6" xfId="37012" xr:uid="{00000000-0005-0000-0000-000094900000}"/>
    <cellStyle name="Warning Text 2 7" xfId="37013" xr:uid="{00000000-0005-0000-0000-000095900000}"/>
    <cellStyle name="Warning Text 2 8" xfId="37014" xr:uid="{00000000-0005-0000-0000-000096900000}"/>
    <cellStyle name="Warning Text 3" xfId="37015" xr:uid="{00000000-0005-0000-0000-000097900000}"/>
    <cellStyle name="Warning Text 3 2" xfId="37016" xr:uid="{00000000-0005-0000-0000-000098900000}"/>
    <cellStyle name="Warning Text 3 3" xfId="37017" xr:uid="{00000000-0005-0000-0000-000099900000}"/>
    <cellStyle name="Warning Text 3 4" xfId="37018" xr:uid="{00000000-0005-0000-0000-00009A900000}"/>
    <cellStyle name="Warning Text 4" xfId="37019" xr:uid="{00000000-0005-0000-0000-00009B900000}"/>
    <cellStyle name="Warning Text 5" xfId="37020" xr:uid="{00000000-0005-0000-0000-00009C900000}"/>
    <cellStyle name="Warning Text 6" xfId="37021" xr:uid="{00000000-0005-0000-0000-00009D900000}"/>
    <cellStyle name="Wrap Left" xfId="37022" xr:uid="{00000000-0005-0000-0000-00009E900000}"/>
    <cellStyle name="Wrap Left 2" xfId="37023" xr:uid="{00000000-0005-0000-0000-00009F900000}"/>
    <cellStyle name="Wrap Left 2 2" xfId="37024" xr:uid="{00000000-0005-0000-0000-0000A0900000}"/>
    <cellStyle name="Wrap Left 3" xfId="37025" xr:uid="{00000000-0005-0000-0000-0000A1900000}"/>
    <cellStyle name="Wrap Left 4" xfId="37026" xr:uid="{00000000-0005-0000-0000-0000A2900000}"/>
    <cellStyle name="Wrap Left_FY13 Savings ANF (2)" xfId="37027" xr:uid="{00000000-0005-0000-0000-0000A39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pivotCacheDefinition" Target="pivotCache/pivotCacheDefinition2.xml"/><Relationship Id="rId3" Type="http://schemas.openxmlformats.org/officeDocument/2006/relationships/worksheet" Target="worksheets/sheet3.xml"/><Relationship Id="rId21" Type="http://schemas.openxmlformats.org/officeDocument/2006/relationships/externalLink" Target="externalLinks/externalLink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pivotCacheDefinition" Target="pivotCache/pivotCacheDefinition1.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2.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externalLink" Target="externalLinks/externalLink11.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 Id="rId27" Type="http://schemas.openxmlformats.org/officeDocument/2006/relationships/theme" Target="theme/theme1.xml"/><Relationship Id="rId30"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83342</xdr:colOff>
      <xdr:row>1</xdr:row>
      <xdr:rowOff>23814</xdr:rowOff>
    </xdr:from>
    <xdr:to>
      <xdr:col>12</xdr:col>
      <xdr:colOff>136431</xdr:colOff>
      <xdr:row>5</xdr:row>
      <xdr:rowOff>11907</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flipH="1">
          <a:off x="14957582" y="290514"/>
          <a:ext cx="53089" cy="1054893"/>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HS-FP-BOS-081\Users\Villacorta\Downloads\FINAL%20ANALYSIS%20Counseling%20Rate%20Options%20071913..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Administrative%20Services-POS%20Policy%20Office/Rate%20Setting/Rate%20Projects/ELD%20-%20Care%20Services-%20CMR417/2022%20Rate%20Review/3.%20Proposal,%20Hearing%20&amp;%20Signoff/For%20Website/ELD%20Models%20for%20EHS%20Review%206.15%20v2.xlsx" TargetMode="External"/></Relationships>
</file>

<file path=xl/externalLinks/_rels/externalLink11.xml.rels><?xml version="1.0" encoding="UTF-8" standalone="yes"?>
<Relationships xmlns="http://schemas.openxmlformats.org/package/2006/relationships"><Relationship Id="rId2" Type="http://schemas.openxmlformats.org/officeDocument/2006/relationships/externalLinkPath" Target="file:///X:\Administrative%20Services-POS%20Policy%20Office\Rate%20Setting\Implementation%20&amp;%20Benchmarks\C.257%20%20BLS%20M2022%2053rd.xlsx" TargetMode="External"/><Relationship Id="rId1" Type="http://schemas.openxmlformats.org/officeDocument/2006/relationships/externalLinkPath" Target="/Administrative%20Services-POS%20Policy%20Office/Rate%20Setting/Implementation%20&amp;%20Benchmarks/C.257%20%20BLS%20M2022%2053rd.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MRohmann\AppData\Local\Microsoft\Windows\INetCache\Content.Outlook\NB01ZPGO\6.%20BLS%20Analysis%20May2020%20for%20Jan%20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ALLDHCFP\Shared%20Files\OSD\Don\EI\General%20Analysis%20Template%20V6.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W_Pricing\POS\Year%203%20Projects\Year%203%20Plan\Service%20Classes\Youth%20Intermediate%20Term%20Stabilization\3470%20DPH%20BSAS%20Youth%20Residential\YITS-DPH\YITS_DPH_Yr%203%20review_FY2010-2011_General%20Analysis.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HS-FP-BOS-081\Users\HNaciri\Downloads\Resi%20Rehab%203386&amp;3401%20122613%20330pm.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HS-FP-BOS-081\W_Pricing\SubAbuse\2013\Resi%20Rehab\Data\Resi%20Rehab%20_All%20Codes%20Analysis.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us_madcfrmu/MA%20DYS/RRO/2016%20Provisional%202014%20Final/2.%20Staff%20Rosters/MA%20DYS%20RO%20Time%20Study%20Staff%20Roster%20Template.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E\X\Data%20&amp;%20Reporting%20Tools\STARR%20Utilization\STARR%20Utilization%20Tool%20FY10%20Jun"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P:\JOBS\Waldinger%20Team\MA%20Chapter%20257%20Rates\Tier%203\Violence%20and%20Injury%20Prevention\DPH%20(Nathan)\3361%20Sexual%20Assualt%20Survivor%20&amp;%20Prev%20(SASP)\Analysis\old\DPH%20RCC%20Rate%20Development%20Workbook%201.19.16%20OLD.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Administrative%20Services-POS%20Policy%20Office/Rate%20Setting/Rate%20Projects/ELD%20-%20Care%20Services-%20CMR417/2022%20Rate%20Review/3.%20Proposal,%20Hearing%20&amp;%20Signoff/For%20Website/ELD%20FOIA%20Final%207.27.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JennProject"/>
      <sheetName val="Rates"/>
      <sheetName val="Descriptions"/>
      <sheetName val="OP Counseling0713"/>
      <sheetName val="Family &amp; Group 0717"/>
      <sheetName val="DayTxMulti Models"/>
      <sheetName val="DayTx 1209"/>
      <sheetName val="DayTx 0717"/>
      <sheetName val="Rec Coaching0713"/>
      <sheetName val="PsychoEd 0713"/>
      <sheetName val="Telephone0717"/>
      <sheetName val="In-Home Therapy"/>
      <sheetName val="acupuncture"/>
      <sheetName val="Sxn35_031813"/>
      <sheetName val="ad_data"/>
      <sheetName val="For Memo"/>
      <sheetName val="Hours0413"/>
      <sheetName val="Spring13CAF"/>
      <sheetName val="DCI &amp;II"/>
      <sheetName val="Support3385FY11"/>
      <sheetName val="Rate Chart"/>
      <sheetName val="Hours0213"/>
      <sheetName val="Sxn35_020513"/>
      <sheetName val="Models OP020513"/>
      <sheetName val="Family &amp; Group 020513"/>
      <sheetName val="DayTx 020513"/>
      <sheetName val="Rec Coaching020513"/>
      <sheetName val="PsychoEd 020513"/>
      <sheetName val="Telephone020513"/>
      <sheetName val="Other ProgExpNOTRAVEL"/>
      <sheetName val="Travel"/>
      <sheetName val="Hours122412"/>
      <sheetName val="Hours012913"/>
      <sheetName val="Family &amp; Group 012913"/>
      <sheetName val="Sxn35_122412"/>
      <sheetName val="Models OP122412"/>
      <sheetName val="All Srvs"/>
      <sheetName val="DayTx 012913"/>
      <sheetName val="InHomeTh"/>
      <sheetName val="Rec Coaching"/>
      <sheetName val="PsychoEd"/>
      <sheetName val="Phone Rec"/>
      <sheetName val="Clean3385"/>
      <sheetName val="CatsRevised"/>
      <sheetName val="CAF-USE!"/>
      <sheetName val="CAF1012"/>
      <sheetName val="Category Detail"/>
      <sheetName val="Admin3385"/>
      <sheetName val="AdminALL"/>
      <sheetName val="medical FTE3385"/>
      <sheetName val="medicalALL"/>
      <sheetName val="SupportALL"/>
      <sheetName val="prog mgmtALL"/>
      <sheetName val="prog mgmt3385"/>
      <sheetName val="Occ3385"/>
      <sheetName val="OtherDC3385"/>
      <sheetName val="OtherProgExp3385"/>
      <sheetName val="Clean3397"/>
      <sheetName val="Clean ALL"/>
      <sheetName val="RawDataCalcs"/>
      <sheetName val="Spring12CAF"/>
      <sheetName val="for pres"/>
      <sheetName val="Source"/>
      <sheetName val="Sheet1"/>
      <sheetName val="Sheet2"/>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row r="69">
          <cell r="L69">
            <v>0</v>
          </cell>
        </row>
        <row r="70">
          <cell r="L70">
            <v>138.34594029064516</v>
          </cell>
          <cell r="M70">
            <v>1.6121217240410697</v>
          </cell>
          <cell r="N70">
            <v>5.4201934845606958</v>
          </cell>
          <cell r="O70">
            <v>5.6051310381454744</v>
          </cell>
          <cell r="P70">
            <v>23.436665346994968</v>
          </cell>
          <cell r="Q70">
            <v>0.92053721849469439</v>
          </cell>
          <cell r="R70">
            <v>11.59497914093591</v>
          </cell>
          <cell r="S70">
            <v>8.4116592125473808</v>
          </cell>
          <cell r="T70">
            <v>0.46671774746888461</v>
          </cell>
          <cell r="U70">
            <v>3.9338161659253364E-2</v>
          </cell>
          <cell r="V70">
            <v>0.58271691190153574</v>
          </cell>
          <cell r="W70">
            <v>0</v>
          </cell>
          <cell r="X70">
            <v>0.413026454258828</v>
          </cell>
          <cell r="Y70">
            <v>0.38527440192993595</v>
          </cell>
          <cell r="Z70">
            <v>104140.81014276663</v>
          </cell>
          <cell r="AA70">
            <v>119850.46256141673</v>
          </cell>
          <cell r="AB70">
            <v>75365.537857882664</v>
          </cell>
          <cell r="AC70">
            <v>87713.345102379797</v>
          </cell>
          <cell r="AD70">
            <v>274645.34062789753</v>
          </cell>
          <cell r="AE70">
            <v>121952.79082577181</v>
          </cell>
          <cell r="AF70">
            <v>154328.03077759975</v>
          </cell>
          <cell r="AG70">
            <v>136602.72124390997</v>
          </cell>
          <cell r="AH70">
            <v>98487.179042254633</v>
          </cell>
          <cell r="AI70">
            <v>0</v>
          </cell>
          <cell r="AJ70">
            <v>0</v>
          </cell>
          <cell r="AK70">
            <v>0</v>
          </cell>
          <cell r="AL70">
            <v>0</v>
          </cell>
          <cell r="AM70">
            <v>0</v>
          </cell>
          <cell r="AN70">
            <v>0</v>
          </cell>
          <cell r="AO70">
            <v>0</v>
          </cell>
          <cell r="AP70">
            <v>0</v>
          </cell>
          <cell r="AQ70">
            <v>0</v>
          </cell>
          <cell r="AR70">
            <v>0</v>
          </cell>
          <cell r="AS70">
            <v>0</v>
          </cell>
          <cell r="AT70">
            <v>90054.432328579147</v>
          </cell>
          <cell r="AU70">
            <v>80904.917812941465</v>
          </cell>
          <cell r="AV70">
            <v>88445.472988569614</v>
          </cell>
          <cell r="AW70">
            <v>88962.667673004456</v>
          </cell>
          <cell r="AX70">
            <v>87006.455707487185</v>
          </cell>
          <cell r="AY70">
            <v>0</v>
          </cell>
          <cell r="AZ70">
            <v>92814.39611887827</v>
          </cell>
          <cell r="BA70">
            <v>89473.942823657431</v>
          </cell>
          <cell r="BB70">
            <v>44612.240694392625</v>
          </cell>
          <cell r="BC70">
            <v>64756.115162231254</v>
          </cell>
          <cell r="BD70">
            <v>106328.730294454</v>
          </cell>
          <cell r="BE70">
            <v>50740.864225570673</v>
          </cell>
          <cell r="BF70">
            <v>59950.457068107869</v>
          </cell>
          <cell r="BG70">
            <v>54804.33860692798</v>
          </cell>
          <cell r="BH70">
            <v>46138.069908205027</v>
          </cell>
          <cell r="BI70">
            <v>61613.675135025253</v>
          </cell>
          <cell r="BJ70">
            <v>0</v>
          </cell>
          <cell r="BK70">
            <v>0</v>
          </cell>
          <cell r="BL70">
            <v>72575.347538446978</v>
          </cell>
          <cell r="BM70">
            <v>45583.045099364717</v>
          </cell>
          <cell r="BN70">
            <v>101647.49540813078</v>
          </cell>
          <cell r="BO70">
            <v>230643.84677380655</v>
          </cell>
          <cell r="BP70">
            <v>78869.379225986195</v>
          </cell>
          <cell r="BQ70">
            <v>86360.302370659803</v>
          </cell>
          <cell r="BR70">
            <v>77554.0591949628</v>
          </cell>
          <cell r="BS70">
            <v>48543.721681209252</v>
          </cell>
          <cell r="BT70">
            <v>401174.62449437141</v>
          </cell>
          <cell r="BU70">
            <v>0.36734300679566534</v>
          </cell>
          <cell r="BV70">
            <v>39854.580999063852</v>
          </cell>
          <cell r="BW70">
            <v>397460.95524425292</v>
          </cell>
          <cell r="BX70">
            <v>220929.03675012017</v>
          </cell>
          <cell r="BY70">
            <v>73116.746399449621</v>
          </cell>
          <cell r="BZ70">
            <v>426731.08874848648</v>
          </cell>
          <cell r="CA70">
            <v>0</v>
          </cell>
          <cell r="CB70">
            <v>0.3754633001969977</v>
          </cell>
          <cell r="CC70">
            <v>326853.12352586945</v>
          </cell>
          <cell r="CD70">
            <v>731946.13492775045</v>
          </cell>
          <cell r="CE70">
            <v>1081621.3826737017</v>
          </cell>
          <cell r="CF70">
            <v>38284.146059391795</v>
          </cell>
          <cell r="CG70">
            <v>492556.26564952999</v>
          </cell>
          <cell r="CH70">
            <v>251715.22154656344</v>
          </cell>
          <cell r="CI70">
            <v>1847772.4943053746</v>
          </cell>
          <cell r="CJ70">
            <v>397460.95524425292</v>
          </cell>
          <cell r="CK70">
            <v>293560.85875181464</v>
          </cell>
          <cell r="CL70">
            <v>73116.746399449621</v>
          </cell>
          <cell r="CM70">
            <v>132008.85730024381</v>
          </cell>
          <cell r="CN70">
            <v>426731.08874848648</v>
          </cell>
          <cell r="CO70">
            <v>2970080.5789479301</v>
          </cell>
          <cell r="CP70">
            <v>0.80537059546179424</v>
          </cell>
          <cell r="CQ70">
            <v>0.37093975763931697</v>
          </cell>
          <cell r="CR70">
            <v>0.20574269547048349</v>
          </cell>
          <cell r="CS70">
            <v>8.3526124092440091E-2</v>
          </cell>
          <cell r="CT70">
            <v>0.11034676620508195</v>
          </cell>
          <cell r="CU70">
            <v>0.30130144809040948</v>
          </cell>
          <cell r="CV70">
            <v>159.80339991905998</v>
          </cell>
          <cell r="CW70">
            <v>21.570061984351696</v>
          </cell>
          <cell r="CX70">
            <v>28.340504505659595</v>
          </cell>
          <cell r="CY70">
            <v>8.7270938744645665</v>
          </cell>
          <cell r="CZ70">
            <v>12.861931125800801</v>
          </cell>
          <cell r="DA70">
            <v>41.329439736192214</v>
          </cell>
          <cell r="DB70">
            <v>263.99145603631479</v>
          </cell>
        </row>
      </sheetData>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art BLS"/>
      <sheetName val="8014 Basic HC Case "/>
      <sheetName val="8014 Below the line"/>
      <sheetName val="8060 ECOP CM "/>
      <sheetName val="8060 Below the line"/>
      <sheetName val="8015 Supportive Senior House"/>
      <sheetName val="8015 Below the line"/>
      <sheetName val="8042 Protective Svs"/>
      <sheetName val="8017  Congregate HSC"/>
      <sheetName val="8005  Money Mgmt"/>
      <sheetName val="8005 Below the line"/>
      <sheetName val="8010  Guardianship"/>
      <sheetName val="8010 below the line"/>
      <sheetName val="CAF"/>
      <sheetName val="Fiscal Impact"/>
      <sheetName val="CAF Spring 2021"/>
      <sheetName val="Congregate Units"/>
    </sheetNames>
    <sheetDataSet>
      <sheetData sheetId="0">
        <row r="5">
          <cell r="B5" t="str">
            <v>Direct Care (hourly)</v>
          </cell>
        </row>
      </sheetData>
      <sheetData sheetId="1">
        <row r="3">
          <cell r="H3" t="str">
            <v>Annual Units</v>
          </cell>
        </row>
        <row r="4">
          <cell r="S4" t="str">
            <v>Total FTE</v>
          </cell>
          <cell r="T4" t="str">
            <v>Salary</v>
          </cell>
          <cell r="U4" t="str">
            <v>Expense</v>
          </cell>
        </row>
        <row r="15">
          <cell r="R15" t="str">
            <v>Total Staffing</v>
          </cell>
        </row>
        <row r="17">
          <cell r="R17" t="str">
            <v>Tax &amp; Fringe</v>
          </cell>
        </row>
        <row r="20">
          <cell r="R20" t="str">
            <v>Total Occupancy</v>
          </cell>
        </row>
        <row r="21">
          <cell r="R21" t="str">
            <v>Total Program Expenses</v>
          </cell>
        </row>
        <row r="24">
          <cell r="F24" t="str">
            <v xml:space="preserve">PROGRAM TOTAL </v>
          </cell>
          <cell r="R24" t="str">
            <v>Admin Allocation</v>
          </cell>
        </row>
        <row r="25">
          <cell r="F25" t="str">
            <v>Unit Rate</v>
          </cell>
          <cell r="R25" t="str">
            <v>Rate Review CAF</v>
          </cell>
        </row>
        <row r="28">
          <cell r="R28" t="str">
            <v>Unit Rate</v>
          </cell>
        </row>
      </sheetData>
      <sheetData sheetId="2"/>
      <sheetData sheetId="3"/>
      <sheetData sheetId="4">
        <row r="5">
          <cell r="E5">
            <v>3044.4248334605463</v>
          </cell>
        </row>
      </sheetData>
      <sheetData sheetId="5"/>
      <sheetData sheetId="6"/>
      <sheetData sheetId="7">
        <row r="11">
          <cell r="P11" t="str">
            <v>PFMLA Trust Contribution</v>
          </cell>
        </row>
      </sheetData>
      <sheetData sheetId="8"/>
      <sheetData sheetId="9"/>
      <sheetData sheetId="10">
        <row r="5">
          <cell r="E5">
            <v>5653.8441684483178</v>
          </cell>
        </row>
      </sheetData>
      <sheetData sheetId="11"/>
      <sheetData sheetId="12"/>
      <sheetData sheetId="13"/>
      <sheetData sheetId="14"/>
      <sheetData sheetId="15">
        <row r="25">
          <cell r="CF25">
            <v>1.0633805350099574E-2</v>
          </cell>
        </row>
      </sheetData>
      <sheetData sheetId="16">
        <row r="2">
          <cell r="A2" t="str">
            <v>BARNSTABLE HOUSING AUTHORITY</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M2022 BLS SALARY CHART (53_PCT)"/>
      <sheetName val="M2021 BLS  SALARY CHART Median"/>
      <sheetName val="Sheet1"/>
      <sheetName val="M2021 all details"/>
      <sheetName val="DC  CNA  DC III"/>
      <sheetName val="Case Social Worker.Manager"/>
      <sheetName val="Clinical"/>
      <sheetName val="Nursing"/>
      <sheetName val="Management"/>
      <sheetName val="Therapies"/>
      <sheetName val="M2022 53_PCT"/>
    </sheetNames>
    <sheetDataSet>
      <sheetData sheetId="0"/>
      <sheetData sheetId="1"/>
      <sheetData sheetId="2"/>
      <sheetData sheetId="3"/>
      <sheetData sheetId="4">
        <row r="11">
          <cell r="I11">
            <v>19.121599999999997</v>
          </cell>
          <cell r="J11">
            <v>39772.927999999993</v>
          </cell>
        </row>
        <row r="19">
          <cell r="I19">
            <v>25.580080000000002</v>
          </cell>
        </row>
      </sheetData>
      <sheetData sheetId="5">
        <row r="4">
          <cell r="J4">
            <v>28.180799999999998</v>
          </cell>
        </row>
        <row r="11">
          <cell r="J11">
            <v>30.9283</v>
          </cell>
        </row>
      </sheetData>
      <sheetData sheetId="6">
        <row r="6">
          <cell r="J6">
            <v>38.753100000000003</v>
          </cell>
        </row>
        <row r="12">
          <cell r="J12">
            <v>48.742200000000004</v>
          </cell>
        </row>
      </sheetData>
      <sheetData sheetId="7">
        <row r="2">
          <cell r="J2">
            <v>31.575200000000002</v>
          </cell>
        </row>
        <row r="6">
          <cell r="J6">
            <v>49.162799999999997</v>
          </cell>
        </row>
        <row r="11">
          <cell r="J11">
            <v>65.162400000000005</v>
          </cell>
        </row>
      </sheetData>
      <sheetData sheetId="8">
        <row r="2">
          <cell r="J2">
            <v>38.180400000000006</v>
          </cell>
        </row>
      </sheetData>
      <sheetData sheetId="9">
        <row r="2">
          <cell r="M2">
            <v>32.740400000000001</v>
          </cell>
        </row>
        <row r="8">
          <cell r="M8">
            <v>38.017499999999998</v>
          </cell>
        </row>
        <row r="14">
          <cell r="M14">
            <v>41.25168</v>
          </cell>
        </row>
        <row r="18">
          <cell r="M18">
            <v>42.756720000000001</v>
          </cell>
        </row>
      </sheetData>
      <sheetData sheetId="10">
        <row r="33">
          <cell r="N33">
            <v>135424.64000000001</v>
          </cell>
        </row>
        <row r="34">
          <cell r="N34">
            <v>40890.303999999996</v>
          </cell>
        </row>
        <row r="35">
          <cell r="N35">
            <v>62490.688000000002</v>
          </cell>
        </row>
        <row r="36">
          <cell r="N36">
            <v>51538.240000000005</v>
          </cell>
        </row>
        <row r="37">
          <cell r="N37">
            <v>50652.160000000003</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ate_M2020_dl"/>
      <sheetName val="Field Descriptions"/>
      <sheetName val="UpdateTime"/>
      <sheetName val="Filler"/>
      <sheetName val="Sheet1"/>
      <sheetName val="Management (2)"/>
      <sheetName val="Chart"/>
      <sheetName val="DC  CNA  DC III"/>
      <sheetName val="Case Social Worker.Manager"/>
      <sheetName val="Clinical"/>
      <sheetName val="Nursing"/>
      <sheetName val="Management"/>
    </sheetNames>
    <sheetDataSet>
      <sheetData sheetId="0" refreshError="1"/>
      <sheetData sheetId="1" refreshError="1"/>
      <sheetData sheetId="2" refreshError="1"/>
      <sheetData sheetId="3" refreshError="1"/>
      <sheetData sheetId="4" refreshError="1"/>
      <sheetData sheetId="5" refreshError="1"/>
      <sheetData sheetId="6"/>
      <sheetData sheetId="7">
        <row r="7">
          <cell r="G7">
            <v>16.791999999999998</v>
          </cell>
        </row>
        <row r="11">
          <cell r="G11">
            <v>17.260000000000002</v>
          </cell>
        </row>
        <row r="20">
          <cell r="G20">
            <v>21.736000000000001</v>
          </cell>
        </row>
      </sheetData>
      <sheetData sheetId="8">
        <row r="4">
          <cell r="G4">
            <v>21.814999999999998</v>
          </cell>
        </row>
        <row r="10">
          <cell r="G10">
            <v>26.16</v>
          </cell>
        </row>
      </sheetData>
      <sheetData sheetId="9">
        <row r="5">
          <cell r="G5">
            <v>30.59</v>
          </cell>
        </row>
        <row r="9">
          <cell r="G9">
            <v>40.57</v>
          </cell>
        </row>
      </sheetData>
      <sheetData sheetId="10">
        <row r="2">
          <cell r="G2">
            <v>28.8</v>
          </cell>
        </row>
        <row r="6">
          <cell r="G6">
            <v>43.41</v>
          </cell>
        </row>
        <row r="11">
          <cell r="G11">
            <v>59.6</v>
          </cell>
        </row>
      </sheetData>
      <sheetData sheetId="11">
        <row r="2">
          <cell r="G2">
            <v>33.46153846153846</v>
          </cell>
          <cell r="H2">
            <v>69600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scalImpact"/>
      <sheetName val="RateOptions"/>
      <sheetName val="GeogVar"/>
      <sheetName val="CostDrivers"/>
      <sheetName val="CostSummary"/>
      <sheetName val="CleanData"/>
      <sheetName val="RawDataCalcs"/>
      <sheetName val="CleanData (2)"/>
      <sheetName val="RawDataCalcs (2)"/>
      <sheetName val="Lookups"/>
      <sheetName val="Source"/>
      <sheetName val="Sheet1"/>
      <sheetName val="Transposed RawDataCalcs"/>
      <sheetName val="Transposed Clean Data"/>
      <sheetName val="Transposed Source"/>
      <sheetName val="Transposed RawDataCalcs &amp; Calcs"/>
    </sheetNames>
    <sheetDataSet>
      <sheetData sheetId="0"/>
      <sheetData sheetId="1"/>
      <sheetData sheetId="2"/>
      <sheetData sheetId="3"/>
      <sheetData sheetId="4"/>
      <sheetData sheetId="5"/>
      <sheetData sheetId="6">
        <row r="4">
          <cell r="A4" t="str">
            <v>Associates For Human Services Inc</v>
          </cell>
        </row>
        <row r="34">
          <cell r="L34">
            <v>0</v>
          </cell>
          <cell r="M34">
            <v>0.79029091117448558</v>
          </cell>
          <cell r="N34">
            <v>0</v>
          </cell>
          <cell r="O34">
            <v>0</v>
          </cell>
          <cell r="P34">
            <v>0</v>
          </cell>
          <cell r="Q34">
            <v>0</v>
          </cell>
          <cell r="R34">
            <v>0</v>
          </cell>
          <cell r="S34">
            <v>0</v>
          </cell>
          <cell r="T34">
            <v>0</v>
          </cell>
          <cell r="U34">
            <v>0</v>
          </cell>
          <cell r="V34">
            <v>0</v>
          </cell>
          <cell r="W34">
            <v>0</v>
          </cell>
          <cell r="X34">
            <v>0</v>
          </cell>
          <cell r="Y34">
            <v>0</v>
          </cell>
          <cell r="Z34">
            <v>46956.620119375693</v>
          </cell>
          <cell r="AA34">
            <v>17680</v>
          </cell>
          <cell r="AB34">
            <v>39867.641875293193</v>
          </cell>
          <cell r="AC34">
            <v>41031.086504828323</v>
          </cell>
          <cell r="AD34">
            <v>0</v>
          </cell>
          <cell r="AE34">
            <v>0</v>
          </cell>
          <cell r="AF34">
            <v>0</v>
          </cell>
          <cell r="AG34">
            <v>33944.118844784767</v>
          </cell>
          <cell r="AH34">
            <v>17680</v>
          </cell>
          <cell r="AI34">
            <v>0</v>
          </cell>
          <cell r="AJ34">
            <v>29753.902816591464</v>
          </cell>
          <cell r="AK34">
            <v>30930.825880294266</v>
          </cell>
          <cell r="AL34">
            <v>18569.0381892203</v>
          </cell>
          <cell r="AM34">
            <v>18442.473919768927</v>
          </cell>
          <cell r="AN34">
            <v>38606.161015285972</v>
          </cell>
          <cell r="AO34">
            <v>27075.185897627798</v>
          </cell>
          <cell r="AP34">
            <v>0</v>
          </cell>
          <cell r="AQ34">
            <v>0</v>
          </cell>
          <cell r="AR34">
            <v>0</v>
          </cell>
          <cell r="AS34">
            <v>20355.422680841988</v>
          </cell>
          <cell r="AT34">
            <v>71628.834700450796</v>
          </cell>
          <cell r="AU34">
            <v>20461.641675358544</v>
          </cell>
          <cell r="AV34">
            <v>21763.519947861987</v>
          </cell>
          <cell r="AW34">
            <v>30028.595208686409</v>
          </cell>
          <cell r="AX34">
            <v>20500.552365271986</v>
          </cell>
          <cell r="AY34">
            <v>0</v>
          </cell>
          <cell r="AZ34">
            <v>0</v>
          </cell>
          <cell r="BA34">
            <v>26069.349097187373</v>
          </cell>
          <cell r="BB34">
            <v>17680</v>
          </cell>
          <cell r="BC34">
            <v>27212.519009187054</v>
          </cell>
          <cell r="BD34">
            <v>41756.507202167428</v>
          </cell>
          <cell r="BE34">
            <v>28667.992486020263</v>
          </cell>
          <cell r="BF34">
            <v>19660.985016893599</v>
          </cell>
          <cell r="BG34">
            <v>17680</v>
          </cell>
          <cell r="BH34">
            <v>17680</v>
          </cell>
          <cell r="BI34">
            <v>17680</v>
          </cell>
          <cell r="BJ34">
            <v>0</v>
          </cell>
          <cell r="BK34">
            <v>0</v>
          </cell>
          <cell r="BL34">
            <v>37248.882698669069</v>
          </cell>
          <cell r="BM34">
            <v>17680</v>
          </cell>
          <cell r="BN34">
            <v>37585.774536606972</v>
          </cell>
          <cell r="BO34">
            <v>33596.29852940391</v>
          </cell>
          <cell r="BP34">
            <v>25417.773521214607</v>
          </cell>
          <cell r="BQ34">
            <v>30055.921442748004</v>
          </cell>
          <cell r="BR34">
            <v>21970.169720181879</v>
          </cell>
          <cell r="BS34">
            <v>17680</v>
          </cell>
          <cell r="BT34">
            <v>-1122614.5665450124</v>
          </cell>
          <cell r="BU34">
            <v>0.13027098074394894</v>
          </cell>
          <cell r="BV34">
            <v>-16766.898501709318</v>
          </cell>
          <cell r="BW34">
            <v>-1108530.6212166082</v>
          </cell>
          <cell r="BX34">
            <v>-1474513.4431397212</v>
          </cell>
          <cell r="BY34">
            <v>-359587.75471530249</v>
          </cell>
          <cell r="BZ34">
            <v>-675414.15673018876</v>
          </cell>
          <cell r="CA34">
            <v>-10318274.104858737</v>
          </cell>
          <cell r="CB34">
            <v>3.9667448114237239E-2</v>
          </cell>
          <cell r="CC34">
            <v>-354564.67376116331</v>
          </cell>
          <cell r="CD34">
            <v>-3143047.8255827245</v>
          </cell>
          <cell r="CE34">
            <v>-597214.63617941493</v>
          </cell>
          <cell r="CF34">
            <v>-629519.18501455639</v>
          </cell>
          <cell r="CG34">
            <v>-2933297.7765657566</v>
          </cell>
          <cell r="CH34">
            <v>-312958.42871704738</v>
          </cell>
          <cell r="CI34">
            <v>-6950335.2468438176</v>
          </cell>
          <cell r="CJ34">
            <v>-1108530.6212166082</v>
          </cell>
          <cell r="CK34">
            <v>-461138.95556240936</v>
          </cell>
          <cell r="CL34">
            <v>-359587.75471530249</v>
          </cell>
          <cell r="CM34">
            <v>-293888.7390341704</v>
          </cell>
          <cell r="CN34">
            <v>-675414.15673018876</v>
          </cell>
          <cell r="CO34">
            <v>-9523712.744866835</v>
          </cell>
          <cell r="CP34">
            <v>0.53755430053228481</v>
          </cell>
          <cell r="CQ34">
            <v>8.426975069624898E-2</v>
          </cell>
          <cell r="CR34">
            <v>-4.8713603045017345E-3</v>
          </cell>
          <cell r="CS34">
            <v>9.7952431306347933E-3</v>
          </cell>
          <cell r="CT34">
            <v>-3.9893498199197908E-2</v>
          </cell>
          <cell r="CU34">
            <v>3.8691458414040758E-2</v>
          </cell>
          <cell r="CV34">
            <v>5.6665121955921194</v>
          </cell>
          <cell r="CW34">
            <v>1.0474528769120166</v>
          </cell>
          <cell r="CX34">
            <v>-0.93418082786395029</v>
          </cell>
          <cell r="CY34">
            <v>-0.56422902479690396</v>
          </cell>
          <cell r="CZ34">
            <v>-0.51027554355606819</v>
          </cell>
          <cell r="DA34">
            <v>0.50401661976240408</v>
          </cell>
          <cell r="DB34">
            <v>9.2791732149199646</v>
          </cell>
        </row>
        <row r="35">
          <cell r="L35">
            <v>325.54527652063496</v>
          </cell>
          <cell r="M35">
            <v>1.145059670647806</v>
          </cell>
          <cell r="N35">
            <v>12.658929241568668</v>
          </cell>
          <cell r="O35">
            <v>95.943355157776523</v>
          </cell>
          <cell r="P35">
            <v>25.947712752140522</v>
          </cell>
          <cell r="Q35">
            <v>33.680418140703352</v>
          </cell>
          <cell r="R35">
            <v>117.98676225403045</v>
          </cell>
          <cell r="S35">
            <v>18.677306003027208</v>
          </cell>
          <cell r="T35">
            <v>4.0568192104597958E-2</v>
          </cell>
          <cell r="U35">
            <v>0.13171437587406293</v>
          </cell>
          <cell r="V35">
            <v>5.1755918785346619E-2</v>
          </cell>
          <cell r="W35">
            <v>0.16497859077952676</v>
          </cell>
          <cell r="X35">
            <v>0.2982878564398192</v>
          </cell>
          <cell r="Y35">
            <v>5.4787394269923656E-2</v>
          </cell>
          <cell r="Z35">
            <v>91413.434936079429</v>
          </cell>
          <cell r="AA35">
            <v>171213.94858211145</v>
          </cell>
          <cell r="AB35">
            <v>71268.467153171412</v>
          </cell>
          <cell r="AC35">
            <v>67499.431340421332</v>
          </cell>
          <cell r="AD35">
            <v>0</v>
          </cell>
          <cell r="AE35">
            <v>0</v>
          </cell>
          <cell r="AF35">
            <v>0</v>
          </cell>
          <cell r="AG35">
            <v>76170.539456675135</v>
          </cell>
          <cell r="AH35">
            <v>51194.094846967935</v>
          </cell>
          <cell r="AI35">
            <v>0</v>
          </cell>
          <cell r="AJ35">
            <v>96651.607294339352</v>
          </cell>
          <cell r="AK35">
            <v>103711.82144639676</v>
          </cell>
          <cell r="AL35">
            <v>108951.50925611406</v>
          </cell>
          <cell r="AM35">
            <v>124826.37579975859</v>
          </cell>
          <cell r="AN35">
            <v>56811.862618938139</v>
          </cell>
          <cell r="AO35">
            <v>55812.854748790807</v>
          </cell>
          <cell r="AP35">
            <v>0</v>
          </cell>
          <cell r="AQ35">
            <v>0</v>
          </cell>
          <cell r="AR35">
            <v>0</v>
          </cell>
          <cell r="AS35">
            <v>25027.576232617906</v>
          </cell>
          <cell r="AT35">
            <v>93184.103761087666</v>
          </cell>
          <cell r="AU35">
            <v>97525.123689390195</v>
          </cell>
          <cell r="AV35">
            <v>84456.375281292596</v>
          </cell>
          <cell r="AW35">
            <v>57934.015020761828</v>
          </cell>
          <cell r="AX35">
            <v>101633.94724195503</v>
          </cell>
          <cell r="AY35">
            <v>0</v>
          </cell>
          <cell r="AZ35">
            <v>0</v>
          </cell>
          <cell r="BA35">
            <v>66765.076206888509</v>
          </cell>
          <cell r="BB35">
            <v>97217.62868695044</v>
          </cell>
          <cell r="BC35">
            <v>54127.822372828719</v>
          </cell>
          <cell r="BD35">
            <v>61930.062581382372</v>
          </cell>
          <cell r="BE35">
            <v>62552.309754750124</v>
          </cell>
          <cell r="BF35">
            <v>61773.475248805931</v>
          </cell>
          <cell r="BG35">
            <v>57364.818493992512</v>
          </cell>
          <cell r="BH35">
            <v>61457.801192826271</v>
          </cell>
          <cell r="BI35">
            <v>59460.337150228035</v>
          </cell>
          <cell r="BJ35">
            <v>0</v>
          </cell>
          <cell r="BK35">
            <v>0</v>
          </cell>
          <cell r="BL35">
            <v>56935.273604014816</v>
          </cell>
          <cell r="BM35">
            <v>23906.767042588603</v>
          </cell>
          <cell r="BN35">
            <v>98552.058845081687</v>
          </cell>
          <cell r="BO35">
            <v>92467.250108432359</v>
          </cell>
          <cell r="BP35">
            <v>82220.484062892225</v>
          </cell>
          <cell r="BQ35">
            <v>56623.272837053592</v>
          </cell>
          <cell r="BR35">
            <v>55887.670848124704</v>
          </cell>
          <cell r="BS35">
            <v>51288.876636076719</v>
          </cell>
          <cell r="BT35">
            <v>2112574.116174642</v>
          </cell>
          <cell r="BU35">
            <v>0.25527956514613798</v>
          </cell>
          <cell r="BV35">
            <v>23380.416398015204</v>
          </cell>
          <cell r="BW35">
            <v>2091876.652949932</v>
          </cell>
          <cell r="BX35">
            <v>2741064.8572137947</v>
          </cell>
          <cell r="BY35">
            <v>635817.59101159882</v>
          </cell>
          <cell r="BZ35">
            <v>1513613.2335450135</v>
          </cell>
          <cell r="CA35">
            <v>18919408.888917986</v>
          </cell>
          <cell r="CB35">
            <v>0.19870561791457902</v>
          </cell>
          <cell r="CC35">
            <v>806865.11746486695</v>
          </cell>
          <cell r="CD35">
            <v>5168304.2633605022</v>
          </cell>
          <cell r="CE35">
            <v>1093155.1880312669</v>
          </cell>
          <cell r="CF35">
            <v>1069094.8390886304</v>
          </cell>
          <cell r="CG35">
            <v>4684667.7461953871</v>
          </cell>
          <cell r="CH35">
            <v>617900.22797630657</v>
          </cell>
          <cell r="CI35">
            <v>12419720.103140112</v>
          </cell>
          <cell r="CJ35">
            <v>2091876.652949932</v>
          </cell>
          <cell r="CK35">
            <v>820656.7340809278</v>
          </cell>
          <cell r="CL35">
            <v>635817.59101159882</v>
          </cell>
          <cell r="CM35">
            <v>482804.03681194817</v>
          </cell>
          <cell r="CN35">
            <v>1513613.2335450135</v>
          </cell>
          <cell r="CO35">
            <v>17639305.62230387</v>
          </cell>
          <cell r="CP35">
            <v>0.76215046939141795</v>
          </cell>
          <cell r="CQ35">
            <v>0.16600060800221017</v>
          </cell>
          <cell r="CR35">
            <v>8.5226674012795239E-2</v>
          </cell>
          <cell r="CS35">
            <v>5.5898307580515283E-2</v>
          </cell>
          <cell r="CT35">
            <v>9.7875058126419362E-2</v>
          </cell>
          <cell r="CU35">
            <v>0.20945045379962196</v>
          </cell>
          <cell r="CV35">
            <v>62.28479778701265</v>
          </cell>
          <cell r="CW35">
            <v>12.10204980934472</v>
          </cell>
          <cell r="CX35">
            <v>5.3536231730866977</v>
          </cell>
          <cell r="CY35">
            <v>4.4618604338916112</v>
          </cell>
          <cell r="CZ35">
            <v>2.5061718808094016</v>
          </cell>
          <cell r="DA35">
            <v>13.087601389791917</v>
          </cell>
          <cell r="DB35">
            <v>95.726227555066657</v>
          </cell>
        </row>
      </sheetData>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scalImpact"/>
      <sheetName val="Total Expenses=YR1 rate"/>
      <sheetName val="RateOptions"/>
      <sheetName val="GeogVar"/>
      <sheetName val="CostDrivers"/>
      <sheetName val="CostSummary"/>
      <sheetName val="CleanData"/>
      <sheetName val="RawDataCalcs"/>
      <sheetName val="RawContractData"/>
      <sheetName val="Source"/>
      <sheetName val="Benchmark Statistics"/>
      <sheetName val="CleanData (2)"/>
      <sheetName val="RawDataCalcs (2)"/>
      <sheetName val="Lookups"/>
      <sheetName val="Source1"/>
    </sheetNames>
    <sheetDataSet>
      <sheetData sheetId="0"/>
      <sheetData sheetId="1"/>
      <sheetData sheetId="2"/>
      <sheetData sheetId="3"/>
      <sheetData sheetId="4"/>
      <sheetData sheetId="5"/>
      <sheetData sheetId="6">
        <row r="4">
          <cell r="Z4">
            <v>65246</v>
          </cell>
        </row>
      </sheetData>
      <sheetData sheetId="7">
        <row r="4">
          <cell r="A4" t="str">
            <v>Community Healthlink, Inc.</v>
          </cell>
        </row>
        <row r="12">
          <cell r="L12">
            <v>0</v>
          </cell>
          <cell r="M12">
            <v>0.47942206821686489</v>
          </cell>
          <cell r="N12">
            <v>0.59107516603638444</v>
          </cell>
          <cell r="O12">
            <v>0</v>
          </cell>
          <cell r="P12">
            <v>0.14716929384611976</v>
          </cell>
          <cell r="Q12">
            <v>0.77728942548679902</v>
          </cell>
          <cell r="R12">
            <v>3.9793460642052985</v>
          </cell>
          <cell r="S12">
            <v>0</v>
          </cell>
          <cell r="T12">
            <v>6.8799860627629245E-2</v>
          </cell>
          <cell r="U12">
            <v>0</v>
          </cell>
          <cell r="V12">
            <v>0</v>
          </cell>
          <cell r="W12">
            <v>5.5124194334010168E-2</v>
          </cell>
          <cell r="X12">
            <v>0.10885459283877919</v>
          </cell>
          <cell r="Y12">
            <v>2.6944466327065229E-2</v>
          </cell>
          <cell r="Z12">
            <v>37657.202763269961</v>
          </cell>
          <cell r="AA12">
            <v>41481.381742527206</v>
          </cell>
          <cell r="AB12">
            <v>0</v>
          </cell>
          <cell r="AC12">
            <v>23180.701871100842</v>
          </cell>
          <cell r="AD12">
            <v>0</v>
          </cell>
          <cell r="AE12">
            <v>0</v>
          </cell>
          <cell r="AF12">
            <v>17680</v>
          </cell>
          <cell r="AG12">
            <v>30932.575823280509</v>
          </cell>
          <cell r="AH12">
            <v>0</v>
          </cell>
          <cell r="AI12">
            <v>0</v>
          </cell>
          <cell r="AJ12">
            <v>0</v>
          </cell>
          <cell r="AK12">
            <v>0</v>
          </cell>
          <cell r="AL12">
            <v>0</v>
          </cell>
          <cell r="AM12">
            <v>0</v>
          </cell>
          <cell r="AN12">
            <v>17680</v>
          </cell>
          <cell r="AO12">
            <v>34886.084346898184</v>
          </cell>
          <cell r="AP12">
            <v>0</v>
          </cell>
          <cell r="AQ12">
            <v>0</v>
          </cell>
          <cell r="AR12">
            <v>0</v>
          </cell>
          <cell r="AS12">
            <v>0</v>
          </cell>
          <cell r="AT12">
            <v>0</v>
          </cell>
          <cell r="AU12">
            <v>0</v>
          </cell>
          <cell r="AV12">
            <v>0</v>
          </cell>
          <cell r="AW12">
            <v>29311.548012080879</v>
          </cell>
          <cell r="AX12">
            <v>24465.648402802188</v>
          </cell>
          <cell r="AY12">
            <v>0</v>
          </cell>
          <cell r="AZ12">
            <v>0</v>
          </cell>
          <cell r="BA12">
            <v>17680</v>
          </cell>
          <cell r="BB12">
            <v>0</v>
          </cell>
          <cell r="BC12">
            <v>19175.405214616003</v>
          </cell>
          <cell r="BD12">
            <v>30701.478943232476</v>
          </cell>
          <cell r="BE12">
            <v>17680</v>
          </cell>
          <cell r="BF12">
            <v>17680</v>
          </cell>
          <cell r="BG12">
            <v>20600.958294636763</v>
          </cell>
          <cell r="BH12">
            <v>17680</v>
          </cell>
          <cell r="BI12">
            <v>17680</v>
          </cell>
          <cell r="BJ12">
            <v>17680</v>
          </cell>
          <cell r="BK12">
            <v>0</v>
          </cell>
          <cell r="BL12">
            <v>26322.226006430636</v>
          </cell>
          <cell r="BM12">
            <v>17680</v>
          </cell>
          <cell r="BN12">
            <v>38685.831484193477</v>
          </cell>
          <cell r="BO12">
            <v>23961.524385988574</v>
          </cell>
          <cell r="BP12">
            <v>30587.443549548538</v>
          </cell>
          <cell r="BQ12">
            <v>30374.501516037635</v>
          </cell>
          <cell r="BR12">
            <v>24065.321450444375</v>
          </cell>
          <cell r="BS12">
            <v>17680</v>
          </cell>
          <cell r="BT12">
            <v>31503.545017618279</v>
          </cell>
          <cell r="BU12">
            <v>0.10875010040212529</v>
          </cell>
          <cell r="BV12">
            <v>-665.86045161233085</v>
          </cell>
          <cell r="BW12">
            <v>30515.853243324513</v>
          </cell>
          <cell r="BX12">
            <v>-16660.640829909837</v>
          </cell>
          <cell r="BY12">
            <v>-9135.1790957685735</v>
          </cell>
          <cell r="BZ12">
            <v>32296.395852713424</v>
          </cell>
          <cell r="CA12">
            <v>334845.21992346627</v>
          </cell>
          <cell r="CB12">
            <v>0.10234530988206607</v>
          </cell>
          <cell r="CC12">
            <v>28765.51864806415</v>
          </cell>
          <cell r="CD12">
            <v>-5284.7957360897844</v>
          </cell>
          <cell r="CE12">
            <v>-25513.097684307293</v>
          </cell>
          <cell r="CF12">
            <v>-18906.352557716724</v>
          </cell>
          <cell r="CG12">
            <v>104276.06801952093</v>
          </cell>
          <cell r="CH12">
            <v>-14888.551594883442</v>
          </cell>
          <cell r="CI12">
            <v>216681.70258684226</v>
          </cell>
          <cell r="CJ12">
            <v>30515.853243324513</v>
          </cell>
          <cell r="CK12">
            <v>37966.399759004111</v>
          </cell>
          <cell r="CL12">
            <v>-9135.1790957685735</v>
          </cell>
          <cell r="CM12">
            <v>-8350.2509393528308</v>
          </cell>
          <cell r="CN12">
            <v>32296.395852713424</v>
          </cell>
          <cell r="CO12">
            <v>349550.20301367302</v>
          </cell>
          <cell r="CP12">
            <v>0.42294613762647371</v>
          </cell>
          <cell r="CQ12">
            <v>7.35905594988258E-2</v>
          </cell>
          <cell r="CR12">
            <v>8.2962594909753024E-2</v>
          </cell>
          <cell r="CS12">
            <v>1.7892516626277867E-2</v>
          </cell>
          <cell r="CT12">
            <v>-2.4732885317140137E-3</v>
          </cell>
          <cell r="CU12">
            <v>0.10586298753888759</v>
          </cell>
          <cell r="CV12">
            <v>42.600838212563545</v>
          </cell>
          <cell r="CW12">
            <v>5.3071657252094475</v>
          </cell>
          <cell r="CX12">
            <v>9.4706980108063252</v>
          </cell>
          <cell r="CY12">
            <v>-1.1700110965968467</v>
          </cell>
          <cell r="CZ12">
            <v>0.97393317189613549</v>
          </cell>
          <cell r="DA12">
            <v>13.160797782723682</v>
          </cell>
          <cell r="DB12">
            <v>80.826561365641552</v>
          </cell>
        </row>
        <row r="13">
          <cell r="L13">
            <v>22.480065146407</v>
          </cell>
          <cell r="M13">
            <v>1.0747456362248122</v>
          </cell>
          <cell r="N13">
            <v>2.7329248339636161</v>
          </cell>
          <cell r="O13">
            <v>0.29078784028338911</v>
          </cell>
          <cell r="P13">
            <v>3.2028307061538803</v>
          </cell>
          <cell r="Q13">
            <v>1.222710574513201</v>
          </cell>
          <cell r="R13">
            <v>16.372653935794702</v>
          </cell>
          <cell r="S13">
            <v>1.8165771771769958</v>
          </cell>
          <cell r="T13">
            <v>0.2110486242208556</v>
          </cell>
          <cell r="U13">
            <v>3.4194407243989366E-2</v>
          </cell>
          <cell r="V13">
            <v>0.29486276909909559</v>
          </cell>
          <cell r="W13">
            <v>7.0209138999323156E-2</v>
          </cell>
          <cell r="X13">
            <v>1.5136605586763723</v>
          </cell>
          <cell r="Y13">
            <v>5.6085836703237808E-2</v>
          </cell>
          <cell r="Z13">
            <v>72052.353271212793</v>
          </cell>
          <cell r="AA13">
            <v>117026.19825747277</v>
          </cell>
          <cell r="AB13">
            <v>0</v>
          </cell>
          <cell r="AC13">
            <v>67914.273684454718</v>
          </cell>
          <cell r="AD13">
            <v>0</v>
          </cell>
          <cell r="AE13">
            <v>0</v>
          </cell>
          <cell r="AF13">
            <v>53455.555555555555</v>
          </cell>
          <cell r="AG13">
            <v>131907.42417671951</v>
          </cell>
          <cell r="AH13">
            <v>0</v>
          </cell>
          <cell r="AI13">
            <v>0</v>
          </cell>
          <cell r="AJ13">
            <v>0</v>
          </cell>
          <cell r="AK13">
            <v>0</v>
          </cell>
          <cell r="AL13">
            <v>0</v>
          </cell>
          <cell r="AM13">
            <v>0</v>
          </cell>
          <cell r="AN13">
            <v>33021.102040816324</v>
          </cell>
          <cell r="AO13">
            <v>40539.29362929229</v>
          </cell>
          <cell r="AP13">
            <v>0</v>
          </cell>
          <cell r="AQ13">
            <v>0</v>
          </cell>
          <cell r="AR13">
            <v>0</v>
          </cell>
          <cell r="AS13">
            <v>0</v>
          </cell>
          <cell r="AT13">
            <v>0</v>
          </cell>
          <cell r="AU13">
            <v>0</v>
          </cell>
          <cell r="AV13">
            <v>0</v>
          </cell>
          <cell r="AW13">
            <v>41423.482202344065</v>
          </cell>
          <cell r="AX13">
            <v>45416.588620337287</v>
          </cell>
          <cell r="AY13">
            <v>0</v>
          </cell>
          <cell r="AZ13">
            <v>0</v>
          </cell>
          <cell r="BA13">
            <v>46311.377761028903</v>
          </cell>
          <cell r="BB13">
            <v>0</v>
          </cell>
          <cell r="BC13">
            <v>49620.594785383997</v>
          </cell>
          <cell r="BD13">
            <v>38093.165287536744</v>
          </cell>
          <cell r="BE13">
            <v>40410.526315789473</v>
          </cell>
          <cell r="BF13">
            <v>37251.243231968059</v>
          </cell>
          <cell r="BG13">
            <v>22717.334880124985</v>
          </cell>
          <cell r="BH13">
            <v>43556.327965630728</v>
          </cell>
          <cell r="BI13">
            <v>25381.428571428572</v>
          </cell>
          <cell r="BJ13">
            <v>23444.833333333336</v>
          </cell>
          <cell r="BK13">
            <v>0</v>
          </cell>
          <cell r="BL13">
            <v>37511.068903385298</v>
          </cell>
          <cell r="BM13">
            <v>93123.892778139023</v>
          </cell>
          <cell r="BN13">
            <v>75161.12445450385</v>
          </cell>
          <cell r="BO13">
            <v>120235.51265104848</v>
          </cell>
          <cell r="BP13">
            <v>39356.546406253517</v>
          </cell>
          <cell r="BQ13">
            <v>41923.151828633563</v>
          </cell>
          <cell r="BR13">
            <v>34860.115494120335</v>
          </cell>
          <cell r="BS13">
            <v>39268.080811067135</v>
          </cell>
          <cell r="BT13">
            <v>163298.52298238172</v>
          </cell>
          <cell r="BU13">
            <v>0.30951402011544682</v>
          </cell>
          <cell r="BV13">
            <v>1049.4056009049723</v>
          </cell>
          <cell r="BW13">
            <v>163902.66960738285</v>
          </cell>
          <cell r="BX13">
            <v>33115.928829909841</v>
          </cell>
          <cell r="BY13">
            <v>128723.77509576856</v>
          </cell>
          <cell r="BZ13">
            <v>235075.35593657917</v>
          </cell>
          <cell r="CA13">
            <v>1129686.2829272412</v>
          </cell>
          <cell r="CB13">
            <v>0.26182901402968572</v>
          </cell>
          <cell r="CC13">
            <v>147377.24535193585</v>
          </cell>
          <cell r="CD13">
            <v>16435.075736089784</v>
          </cell>
          <cell r="CE13">
            <v>121361.9336843073</v>
          </cell>
          <cell r="CF13">
            <v>62410.420557716723</v>
          </cell>
          <cell r="CG13">
            <v>413661.7199804791</v>
          </cell>
          <cell r="CH13">
            <v>40855.207594883439</v>
          </cell>
          <cell r="CI13">
            <v>653868.68941315776</v>
          </cell>
          <cell r="CJ13">
            <v>163902.66960738285</v>
          </cell>
          <cell r="CK13">
            <v>142570.37624099589</v>
          </cell>
          <cell r="CL13">
            <v>128723.77509576856</v>
          </cell>
          <cell r="CM13">
            <v>42639.914939352835</v>
          </cell>
          <cell r="CN13">
            <v>235075.35593657917</v>
          </cell>
          <cell r="CO13">
            <v>1317205.4996263271</v>
          </cell>
          <cell r="CP13">
            <v>0.63910146780055677</v>
          </cell>
          <cell r="CQ13">
            <v>0.15684808047742871</v>
          </cell>
          <cell r="CR13">
            <v>0.13469498808628508</v>
          </cell>
          <cell r="CS13">
            <v>0.11500826593670618</v>
          </cell>
          <cell r="CT13">
            <v>4.1578822468167242E-2</v>
          </cell>
          <cell r="CU13">
            <v>0.2119868675623521</v>
          </cell>
          <cell r="CV13">
            <v>143.50182671064113</v>
          </cell>
          <cell r="CW13">
            <v>32.845811714322963</v>
          </cell>
          <cell r="CX13">
            <v>28.993534782884005</v>
          </cell>
          <cell r="CY13">
            <v>22.748648622541225</v>
          </cell>
          <cell r="CZ13">
            <v>4.0384890780000875</v>
          </cell>
          <cell r="DA13">
            <v>37.670291443995474</v>
          </cell>
          <cell r="DB13">
            <v>259.3154627933456</v>
          </cell>
        </row>
      </sheetData>
      <sheetData sheetId="8">
        <row r="4">
          <cell r="BO4">
            <v>1</v>
          </cell>
        </row>
      </sheetData>
      <sheetData sheetId="9">
        <row r="3">
          <cell r="A3" t="str">
            <v>Community Healthlink, Inc.</v>
          </cell>
        </row>
      </sheetData>
      <sheetData sheetId="10"/>
      <sheetData sheetId="11"/>
      <sheetData sheetId="12"/>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PPORT122413"/>
      <sheetName val="Occ 122413"/>
      <sheetName val="Profit.Loss"/>
      <sheetName val="Staffing Chart"/>
      <sheetName val="ComparativeModls"/>
      <sheetName val="Travel"/>
      <sheetName val="Resi Rehab Model 121713"/>
      <sheetName val="Staffing Add-On"/>
      <sheetName val="OthProgExp&amp;Meals"/>
      <sheetName val="CatsRevised"/>
      <sheetName val="AdminAnlys"/>
      <sheetName val="Alt Salaries"/>
      <sheetName val="Lrg Program Calcs"/>
      <sheetName val="Resi Rehab Model 120213"/>
      <sheetName val="Resi Rehab Models112213"/>
      <sheetName val="CleanData3386&amp;3401 (2)"/>
      <sheetName val="Support Staff"/>
      <sheetName val="Counselor"/>
      <sheetName val="RecSp"/>
      <sheetName val="UFR_Ut3386"/>
      <sheetName val="MMARS"/>
      <sheetName val="UFRBedSizes"/>
      <sheetName val="CleanData3386&amp;3401"/>
      <sheetName val="RawDataCalcs3386&amp;3401"/>
      <sheetName val="Source3386&amp;3401"/>
      <sheetName val="Relief"/>
      <sheetName val="CAF"/>
      <sheetName val="CostSummary"/>
      <sheetName val="CleanData (2)3386&amp;3401"/>
      <sheetName val="RawDataCalcs (2)3386&amp;3401"/>
      <sheetName val="Lookup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68">
          <cell r="L68">
            <v>72.246451723559602</v>
          </cell>
          <cell r="M68">
            <v>1.1741641405082577</v>
          </cell>
          <cell r="N68">
            <v>3.5957689647953455</v>
          </cell>
          <cell r="O68">
            <v>0.88242571469783071</v>
          </cell>
          <cell r="P68">
            <v>2.9922523651988402</v>
          </cell>
          <cell r="Q68">
            <v>0</v>
          </cell>
          <cell r="R68">
            <v>22.237316738655739</v>
          </cell>
          <cell r="S68">
            <v>7.5121299519021392</v>
          </cell>
          <cell r="T68">
            <v>2.833316630499493</v>
          </cell>
          <cell r="U68">
            <v>4.5601195749747723E-3</v>
          </cell>
          <cell r="V68">
            <v>12.069142094975193</v>
          </cell>
          <cell r="W68">
            <v>0</v>
          </cell>
          <cell r="X68">
            <v>9.4955627534237532</v>
          </cell>
          <cell r="Y68">
            <v>7.1907363691791755</v>
          </cell>
          <cell r="Z68">
            <v>91020.913854500439</v>
          </cell>
          <cell r="AA68">
            <v>124711.18739604187</v>
          </cell>
          <cell r="AB68">
            <v>64296.027527449696</v>
          </cell>
          <cell r="AC68">
            <v>83622.208514966187</v>
          </cell>
          <cell r="AD68">
            <v>0</v>
          </cell>
          <cell r="AE68">
            <v>0</v>
          </cell>
          <cell r="AF68">
            <v>167549.29408607361</v>
          </cell>
          <cell r="AG68">
            <v>75546.455144027117</v>
          </cell>
          <cell r="AH68">
            <v>0</v>
          </cell>
          <cell r="AI68">
            <v>0</v>
          </cell>
          <cell r="AJ68">
            <v>0</v>
          </cell>
          <cell r="AK68">
            <v>0</v>
          </cell>
          <cell r="AL68">
            <v>0</v>
          </cell>
          <cell r="AM68">
            <v>0</v>
          </cell>
          <cell r="AN68">
            <v>0</v>
          </cell>
          <cell r="AO68">
            <v>0</v>
          </cell>
          <cell r="AP68">
            <v>0</v>
          </cell>
          <cell r="AQ68">
            <v>0</v>
          </cell>
          <cell r="AR68">
            <v>0</v>
          </cell>
          <cell r="AS68">
            <v>0</v>
          </cell>
          <cell r="AT68">
            <v>0</v>
          </cell>
          <cell r="AU68">
            <v>0</v>
          </cell>
          <cell r="AV68">
            <v>0</v>
          </cell>
          <cell r="AW68">
            <v>115332.99841003475</v>
          </cell>
          <cell r="AX68">
            <v>90839.543238665152</v>
          </cell>
          <cell r="AY68">
            <v>0</v>
          </cell>
          <cell r="AZ68">
            <v>59076.726041829606</v>
          </cell>
          <cell r="BA68">
            <v>55249.290555402302</v>
          </cell>
          <cell r="BB68">
            <v>46993.941797087129</v>
          </cell>
          <cell r="BC68">
            <v>47942.60200592941</v>
          </cell>
          <cell r="BD68">
            <v>85107.433959006536</v>
          </cell>
          <cell r="BE68">
            <v>60150.264866991725</v>
          </cell>
          <cell r="BF68">
            <v>37107.840583638354</v>
          </cell>
          <cell r="BG68">
            <v>33991.046761281825</v>
          </cell>
          <cell r="BH68">
            <v>43836.393881035721</v>
          </cell>
          <cell r="BI68">
            <v>42463.787575819486</v>
          </cell>
          <cell r="BJ68">
            <v>36682.268470282579</v>
          </cell>
          <cell r="BK68">
            <v>0</v>
          </cell>
          <cell r="BL68">
            <v>45175.200771212883</v>
          </cell>
          <cell r="BM68">
            <v>97222.235686431435</v>
          </cell>
          <cell r="BN68">
            <v>90638.937363165183</v>
          </cell>
          <cell r="BO68">
            <v>113169.90278239301</v>
          </cell>
          <cell r="BP68">
            <v>75684.090495463184</v>
          </cell>
          <cell r="BQ68">
            <v>0</v>
          </cell>
          <cell r="BR68">
            <v>46930.592735945051</v>
          </cell>
          <cell r="BS68">
            <v>42075.312905327548</v>
          </cell>
          <cell r="BT68">
            <v>216269.62980749301</v>
          </cell>
          <cell r="BU68">
            <v>0.384094973342548</v>
          </cell>
          <cell r="BV68">
            <v>12350.994832280969</v>
          </cell>
          <cell r="BW68">
            <v>212803.87537287769</v>
          </cell>
          <cell r="BX68">
            <v>45517.148315027414</v>
          </cell>
          <cell r="BY68">
            <v>230185.59256648831</v>
          </cell>
          <cell r="BZ68">
            <v>345805.7679048095</v>
          </cell>
          <cell r="CA68">
            <v>1710199.5344424306</v>
          </cell>
          <cell r="CB68">
            <v>0.47995423579086732</v>
          </cell>
          <cell r="CC68">
            <v>178983.40179852833</v>
          </cell>
          <cell r="CD68">
            <v>14893.645073636108</v>
          </cell>
          <cell r="CE68">
            <v>69324.247411650023</v>
          </cell>
          <cell r="CF68">
            <v>0</v>
          </cell>
          <cell r="CG68">
            <v>645104.38732416462</v>
          </cell>
          <cell r="CH68">
            <v>174711.25537607726</v>
          </cell>
          <cell r="CI68">
            <v>900518.70140534756</v>
          </cell>
          <cell r="CJ68">
            <v>212803.87537287769</v>
          </cell>
          <cell r="CK68">
            <v>313764.15077518974</v>
          </cell>
          <cell r="CL68">
            <v>230185.59256648831</v>
          </cell>
          <cell r="CM68">
            <v>65003.728577768285</v>
          </cell>
          <cell r="CN68">
            <v>345805.7679048095</v>
          </cell>
          <cell r="CO68">
            <v>1960247.1389764263</v>
          </cell>
          <cell r="CP68">
            <v>0.59610019577804496</v>
          </cell>
          <cell r="CQ68">
            <v>0.15575790933640654</v>
          </cell>
          <cell r="CR68">
            <v>0.27370087615145067</v>
          </cell>
          <cell r="CS68">
            <v>0.1715322579023047</v>
          </cell>
          <cell r="CT68">
            <v>6.6756562511798637E-2</v>
          </cell>
          <cell r="CU68">
            <v>0.31925969008378724</v>
          </cell>
          <cell r="CV68">
            <v>2340.0851687041445</v>
          </cell>
          <cell r="CW68">
            <v>526.7933215540537</v>
          </cell>
          <cell r="CX68">
            <v>783.17498306080529</v>
          </cell>
          <cell r="CY68">
            <v>858.29819826216942</v>
          </cell>
          <cell r="CZ68">
            <v>35.745290086797638</v>
          </cell>
          <cell r="DA68">
            <v>2101.0606313638164</v>
          </cell>
          <cell r="DB68">
            <v>6644.8697714849759</v>
          </cell>
        </row>
      </sheetData>
      <sheetData sheetId="24"/>
      <sheetData sheetId="25"/>
      <sheetData sheetId="26"/>
      <sheetData sheetId="27"/>
      <sheetData sheetId="28"/>
      <sheetData sheetId="29"/>
      <sheetData sheetId="3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dminAnlys"/>
      <sheetName val="AdminAnlys_noPP"/>
      <sheetName val="Support"/>
      <sheetName val="CatsRevised"/>
      <sheetName val="Resi Rehab Models112213"/>
      <sheetName val="Profit.Loss"/>
      <sheetName val="Per Day Templte"/>
      <sheetName val="MMARS"/>
      <sheetName val="UFRBedSizes"/>
      <sheetName val="RateOptions"/>
      <sheetName val="CostSummary"/>
      <sheetName val="ALLCleanData"/>
      <sheetName val="ALLRawDataCalcs"/>
      <sheetName val="ALLCleanData (2)"/>
      <sheetName val="ALLRawDataCalcs (2)"/>
      <sheetName val="Lookups"/>
      <sheetName val="Source"/>
      <sheetName val="Relief"/>
      <sheetName val="CA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4">
          <cell r="A4" t="str">
            <v>Anchor House, Inc</v>
          </cell>
        </row>
        <row r="79">
          <cell r="L79">
            <v>0</v>
          </cell>
          <cell r="M79">
            <v>0.57739105381871081</v>
          </cell>
          <cell r="N79">
            <v>0</v>
          </cell>
          <cell r="O79">
            <v>0</v>
          </cell>
          <cell r="P79">
            <v>0</v>
          </cell>
          <cell r="Q79">
            <v>0</v>
          </cell>
          <cell r="R79">
            <v>0</v>
          </cell>
          <cell r="S79">
            <v>0</v>
          </cell>
          <cell r="T79">
            <v>0</v>
          </cell>
          <cell r="U79">
            <v>0</v>
          </cell>
          <cell r="V79">
            <v>0</v>
          </cell>
          <cell r="W79">
            <v>0</v>
          </cell>
          <cell r="X79">
            <v>0</v>
          </cell>
          <cell r="Y79">
            <v>0</v>
          </cell>
          <cell r="Z79">
            <v>28435.137155526689</v>
          </cell>
          <cell r="AA79">
            <v>17680</v>
          </cell>
          <cell r="AB79">
            <v>17680</v>
          </cell>
          <cell r="AC79">
            <v>17680</v>
          </cell>
          <cell r="AD79">
            <v>0</v>
          </cell>
          <cell r="AE79">
            <v>0</v>
          </cell>
          <cell r="AF79">
            <v>17680</v>
          </cell>
          <cell r="AG79">
            <v>17680</v>
          </cell>
          <cell r="AH79">
            <v>0</v>
          </cell>
          <cell r="AI79">
            <v>0</v>
          </cell>
          <cell r="AJ79">
            <v>0</v>
          </cell>
          <cell r="AK79">
            <v>0</v>
          </cell>
          <cell r="AL79">
            <v>0</v>
          </cell>
          <cell r="AM79">
            <v>0</v>
          </cell>
          <cell r="AN79">
            <v>0</v>
          </cell>
          <cell r="AO79">
            <v>0</v>
          </cell>
          <cell r="AP79">
            <v>0</v>
          </cell>
          <cell r="AQ79">
            <v>0</v>
          </cell>
          <cell r="AR79">
            <v>23859.120535267313</v>
          </cell>
          <cell r="AS79">
            <v>0</v>
          </cell>
          <cell r="AT79">
            <v>0</v>
          </cell>
          <cell r="AU79">
            <v>50802.732601898606</v>
          </cell>
          <cell r="AV79">
            <v>17680</v>
          </cell>
          <cell r="AW79">
            <v>17680</v>
          </cell>
          <cell r="AX79">
            <v>17680</v>
          </cell>
          <cell r="AY79">
            <v>0</v>
          </cell>
          <cell r="AZ79">
            <v>17680</v>
          </cell>
          <cell r="BA79">
            <v>17680</v>
          </cell>
          <cell r="BB79">
            <v>38683.69077867044</v>
          </cell>
          <cell r="BC79">
            <v>17680</v>
          </cell>
          <cell r="BD79">
            <v>17680</v>
          </cell>
          <cell r="BE79">
            <v>17680</v>
          </cell>
          <cell r="BF79">
            <v>17680</v>
          </cell>
          <cell r="BG79">
            <v>17680</v>
          </cell>
          <cell r="BH79">
            <v>19062.457831543241</v>
          </cell>
          <cell r="BI79">
            <v>17680</v>
          </cell>
          <cell r="BJ79">
            <v>17680</v>
          </cell>
          <cell r="BK79">
            <v>0</v>
          </cell>
          <cell r="BL79">
            <v>21681.305257972374</v>
          </cell>
          <cell r="BM79">
            <v>17680</v>
          </cell>
          <cell r="BN79">
            <v>27891.865159060682</v>
          </cell>
          <cell r="BO79">
            <v>17680</v>
          </cell>
          <cell r="BP79">
            <v>17680</v>
          </cell>
          <cell r="BQ79">
            <v>0</v>
          </cell>
          <cell r="BR79">
            <v>17680</v>
          </cell>
          <cell r="BS79">
            <v>17680</v>
          </cell>
          <cell r="BT79">
            <v>-33840.825207644957</v>
          </cell>
          <cell r="BU79">
            <v>9.9399320216439602E-2</v>
          </cell>
          <cell r="BV79">
            <v>-7186.0683792355921</v>
          </cell>
          <cell r="BW79">
            <v>-35177.791184608956</v>
          </cell>
          <cell r="BX79">
            <v>-35590.8564710625</v>
          </cell>
          <cell r="BY79">
            <v>-55116.908947536416</v>
          </cell>
          <cell r="BZ79">
            <v>-83307.390942615937</v>
          </cell>
          <cell r="CA79">
            <v>-273349.04756602121</v>
          </cell>
          <cell r="CB79">
            <v>-7.7547029698140868E-2</v>
          </cell>
          <cell r="CC79">
            <v>-39734.823067126941</v>
          </cell>
          <cell r="CD79">
            <v>-11517.352389708823</v>
          </cell>
          <cell r="CE79">
            <v>-46362.182866501425</v>
          </cell>
          <cell r="CF79">
            <v>0</v>
          </cell>
          <cell r="CG79">
            <v>-136501.6277690421</v>
          </cell>
          <cell r="CH79">
            <v>-90397.5729167721</v>
          </cell>
          <cell r="CI79">
            <v>-152542.56256830844</v>
          </cell>
          <cell r="CJ79">
            <v>-35177.791184608956</v>
          </cell>
          <cell r="CK79">
            <v>-55706.39251003167</v>
          </cell>
          <cell r="CL79">
            <v>-55116.908947536416</v>
          </cell>
          <cell r="CM79">
            <v>-22219.839170646766</v>
          </cell>
          <cell r="CN79">
            <v>-83307.390942615937</v>
          </cell>
          <cell r="CO79">
            <v>-300520.46157656109</v>
          </cell>
          <cell r="CP79">
            <v>0.30633124267464451</v>
          </cell>
          <cell r="CQ79">
            <v>5.7034936589832844E-2</v>
          </cell>
          <cell r="CR79">
            <v>4.4068118751284815E-2</v>
          </cell>
          <cell r="CS79">
            <v>2.7587424293530421E-2</v>
          </cell>
          <cell r="CT79">
            <v>-1.0746712977518131E-2</v>
          </cell>
          <cell r="CU79">
            <v>5.6488367741951151E-3</v>
          </cell>
          <cell r="CV79">
            <v>-2062.0561046906537</v>
          </cell>
          <cell r="CW79">
            <v>-471.57856070100786</v>
          </cell>
          <cell r="CX79">
            <v>-829.79647253395638</v>
          </cell>
          <cell r="CY79">
            <v>-702.99662310767405</v>
          </cell>
          <cell r="CZ79">
            <v>-32.286801646116025</v>
          </cell>
          <cell r="DA79">
            <v>-1727.3032736999844</v>
          </cell>
          <cell r="DB79">
            <v>-5737.0735599716909</v>
          </cell>
        </row>
        <row r="80">
          <cell r="L80">
            <v>69.284636205819837</v>
          </cell>
          <cell r="M80">
            <v>1.1771650937138902</v>
          </cell>
          <cell r="N80">
            <v>3.4122506676181943</v>
          </cell>
          <cell r="O80">
            <v>0.82069868579631511</v>
          </cell>
          <cell r="P80">
            <v>2.6508850651609546</v>
          </cell>
          <cell r="Q80">
            <v>0</v>
          </cell>
          <cell r="R80">
            <v>21.232076463903709</v>
          </cell>
          <cell r="S80">
            <v>6.938323741838091</v>
          </cell>
          <cell r="T80">
            <v>3.1186545144232269</v>
          </cell>
          <cell r="U80">
            <v>5.7442478853553091E-3</v>
          </cell>
          <cell r="V80">
            <v>10.880829883086919</v>
          </cell>
          <cell r="W80">
            <v>0</v>
          </cell>
          <cell r="X80">
            <v>13.410649962472018</v>
          </cell>
          <cell r="Y80">
            <v>6.5547543892416638</v>
          </cell>
          <cell r="Z80">
            <v>88967.234496437944</v>
          </cell>
          <cell r="AA80">
            <v>122198.93712645938</v>
          </cell>
          <cell r="AB80">
            <v>63161.328698046535</v>
          </cell>
          <cell r="AC80">
            <v>102102.1506130342</v>
          </cell>
          <cell r="AD80">
            <v>0</v>
          </cell>
          <cell r="AE80">
            <v>0</v>
          </cell>
          <cell r="AF80">
            <v>167549.29408607361</v>
          </cell>
          <cell r="AG80">
            <v>75546.455144027117</v>
          </cell>
          <cell r="AH80">
            <v>0</v>
          </cell>
          <cell r="AI80">
            <v>0</v>
          </cell>
          <cell r="AJ80">
            <v>0</v>
          </cell>
          <cell r="AK80">
            <v>0</v>
          </cell>
          <cell r="AL80">
            <v>0</v>
          </cell>
          <cell r="AM80">
            <v>0</v>
          </cell>
          <cell r="AN80">
            <v>0</v>
          </cell>
          <cell r="AO80">
            <v>0</v>
          </cell>
          <cell r="AP80">
            <v>0</v>
          </cell>
          <cell r="AQ80">
            <v>0</v>
          </cell>
          <cell r="AR80">
            <v>30239.396853710758</v>
          </cell>
          <cell r="AS80">
            <v>0</v>
          </cell>
          <cell r="AT80">
            <v>0</v>
          </cell>
          <cell r="AU80">
            <v>57141.476956924918</v>
          </cell>
          <cell r="AV80">
            <v>94785.379298349784</v>
          </cell>
          <cell r="AW80">
            <v>115332.99841003475</v>
          </cell>
          <cell r="AX80">
            <v>74232.856721660632</v>
          </cell>
          <cell r="AY80">
            <v>0</v>
          </cell>
          <cell r="AZ80">
            <v>57851.390584257657</v>
          </cell>
          <cell r="BA80">
            <v>54077.519564488088</v>
          </cell>
          <cell r="BB80">
            <v>46993.941797087129</v>
          </cell>
          <cell r="BC80">
            <v>47031.925855490001</v>
          </cell>
          <cell r="BD80">
            <v>80910.77582627043</v>
          </cell>
          <cell r="BE80">
            <v>58979.412238436635</v>
          </cell>
          <cell r="BF80">
            <v>37606.724099758874</v>
          </cell>
          <cell r="BG80">
            <v>34184.545775221428</v>
          </cell>
          <cell r="BH80">
            <v>44682.447478512273</v>
          </cell>
          <cell r="BI80">
            <v>43279.289309185209</v>
          </cell>
          <cell r="BJ80">
            <v>34764.713108452248</v>
          </cell>
          <cell r="BK80">
            <v>0</v>
          </cell>
          <cell r="BL80">
            <v>44540.726387923671</v>
          </cell>
          <cell r="BM80">
            <v>87042.359908091457</v>
          </cell>
          <cell r="BN80">
            <v>89444.929291394248</v>
          </cell>
          <cell r="BO80">
            <v>124289.8138430859</v>
          </cell>
          <cell r="BP80">
            <v>69728.324373011812</v>
          </cell>
          <cell r="BQ80">
            <v>0</v>
          </cell>
          <cell r="BR80">
            <v>45725.015042832936</v>
          </cell>
          <cell r="BS80">
            <v>42929.696587844563</v>
          </cell>
          <cell r="BT80">
            <v>208567.74314375603</v>
          </cell>
          <cell r="BU80">
            <v>0.37939257864307757</v>
          </cell>
          <cell r="BV80">
            <v>11340.46896574504</v>
          </cell>
          <cell r="BW80">
            <v>205750.30853421061</v>
          </cell>
          <cell r="BX80">
            <v>52533.215359951391</v>
          </cell>
          <cell r="BY80">
            <v>218916.6417253142</v>
          </cell>
          <cell r="BZ80">
            <v>324950.55705412541</v>
          </cell>
          <cell r="CA80">
            <v>1633627.1796378456</v>
          </cell>
          <cell r="CB80">
            <v>0.4782126529821793</v>
          </cell>
          <cell r="CC80">
            <v>171362.27445601582</v>
          </cell>
          <cell r="CD80">
            <v>13622.627111931048</v>
          </cell>
          <cell r="CE80">
            <v>68743.295088723651</v>
          </cell>
          <cell r="CF80">
            <v>0</v>
          </cell>
          <cell r="CG80">
            <v>614410.50415793085</v>
          </cell>
          <cell r="CH80">
            <v>161336.79569454989</v>
          </cell>
          <cell r="CI80">
            <v>857504.50006830844</v>
          </cell>
          <cell r="CJ80">
            <v>205750.30853421061</v>
          </cell>
          <cell r="CK80">
            <v>300031.79195447615</v>
          </cell>
          <cell r="CL80">
            <v>218916.6417253142</v>
          </cell>
          <cell r="CM80">
            <v>60845.945281757871</v>
          </cell>
          <cell r="CN80">
            <v>324950.55705412541</v>
          </cell>
          <cell r="CO80">
            <v>1864449.3208710058</v>
          </cell>
          <cell r="CP80">
            <v>0.59146570716910496</v>
          </cell>
          <cell r="CQ80">
            <v>0.1587990772116758</v>
          </cell>
          <cell r="CR80">
            <v>0.27304046663532405</v>
          </cell>
          <cell r="CS80">
            <v>0.17036991581041908</v>
          </cell>
          <cell r="CT80">
            <v>6.308030690001018E-2</v>
          </cell>
          <cell r="CU80">
            <v>0.31768181299437093</v>
          </cell>
          <cell r="CV80">
            <v>2532.7091484425123</v>
          </cell>
          <cell r="CW80">
            <v>581.11630348162896</v>
          </cell>
          <cell r="CX80">
            <v>1018.2283441433642</v>
          </cell>
          <cell r="CY80">
            <v>840.02908424611667</v>
          </cell>
          <cell r="CZ80">
            <v>43.083668282855932</v>
          </cell>
          <cell r="DA80">
            <v>2047.9481385330873</v>
          </cell>
          <cell r="DB80">
            <v>6974.1704107218638</v>
          </cell>
        </row>
      </sheetData>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FR Staff Roster"/>
      <sheetName val="Complete UFR List"/>
      <sheetName val="List of Programs"/>
    </sheetNames>
    <sheetDataSet>
      <sheetData sheetId="0"/>
      <sheetData sheetId="1"/>
      <sheetData sheetId="2">
        <row r="3">
          <cell r="B3" t="str">
            <v>Adira Academy</v>
          </cell>
        </row>
        <row r="4">
          <cell r="B4" t="str">
            <v>Alliance House</v>
          </cell>
        </row>
        <row r="5">
          <cell r="B5" t="str">
            <v>Amesbury Assessment</v>
          </cell>
        </row>
        <row r="6">
          <cell r="B6" t="str">
            <v>Brewster Treatment Program</v>
          </cell>
        </row>
        <row r="7">
          <cell r="B7" t="str">
            <v>Brockton Boys Assessment and Stabilizaton</v>
          </cell>
        </row>
        <row r="8">
          <cell r="B8" t="str">
            <v>Brockton Revocation</v>
          </cell>
        </row>
        <row r="9">
          <cell r="B9" t="str">
            <v>Douglas Academy</v>
          </cell>
        </row>
        <row r="10">
          <cell r="B10" t="str">
            <v>Eliot Pearl Hill Academy</v>
          </cell>
        </row>
        <row r="11">
          <cell r="B11" t="str">
            <v>Eliot Short-term Treatment</v>
          </cell>
        </row>
        <row r="12">
          <cell r="B12" t="str">
            <v>Harvard House</v>
          </cell>
        </row>
        <row r="13">
          <cell r="B13" t="str">
            <v>Bright Futures</v>
          </cell>
        </row>
        <row r="14">
          <cell r="B14" t="str">
            <v>New River Academy</v>
          </cell>
        </row>
        <row r="15">
          <cell r="B15" t="str">
            <v xml:space="preserve">Our House </v>
          </cell>
        </row>
        <row r="16">
          <cell r="B16" t="str">
            <v>South Hadley Girls</v>
          </cell>
        </row>
        <row r="17">
          <cell r="B17" t="str">
            <v>Spectrum REACH</v>
          </cell>
        </row>
        <row r="18">
          <cell r="B18" t="str">
            <v>Strive</v>
          </cell>
        </row>
        <row r="19">
          <cell r="B19" t="str">
            <v>Teamworks</v>
          </cell>
        </row>
        <row r="24">
          <cell r="A24" t="str">
            <v>Eliot Community Human Services</v>
          </cell>
        </row>
        <row r="25">
          <cell r="A25" t="str">
            <v>Northeast Family Institute</v>
          </cell>
        </row>
        <row r="26">
          <cell r="A26" t="str">
            <v>Old Colony YMCA</v>
          </cell>
        </row>
        <row r="27">
          <cell r="A27" t="str">
            <v>Spectrum Health Systems, Inc.</v>
          </cell>
        </row>
        <row r="28">
          <cell r="A28" t="str">
            <v>Key Program, Inc.</v>
          </cell>
        </row>
        <row r="29">
          <cell r="A29" t="str">
            <v>RFK Girls</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verview"/>
      <sheetName val="Provider Summary"/>
      <sheetName val="Provider Graph"/>
      <sheetName val="LOS Analysis"/>
      <sheetName val="LOS Data"/>
      <sheetName val="Area Sort"/>
      <sheetName val="Regional Sort"/>
      <sheetName val="Regional Graph"/>
      <sheetName val="Regional FTE Data"/>
      <sheetName val="FTE Data"/>
      <sheetName val="Regional Contracts"/>
      <sheetName val="Site Capacity"/>
      <sheetName val="UTIL GAP BY PROV"/>
      <sheetName val="UTIL GAP BY REG"/>
      <sheetName val="Lists"/>
    </sheetNames>
    <sheetDataSet>
      <sheetData sheetId="0"/>
      <sheetData sheetId="1"/>
      <sheetData sheetId="2" refreshError="1"/>
      <sheetData sheetId="3"/>
      <sheetData sheetId="4"/>
      <sheetData sheetId="5"/>
      <sheetData sheetId="6"/>
      <sheetData sheetId="7" refreshError="1"/>
      <sheetData sheetId="8"/>
      <sheetData sheetId="9">
        <row r="3">
          <cell r="A3" t="str">
            <v>Bay State CS / Plymouth / 475 State</v>
          </cell>
          <cell r="L3">
            <v>9.6774193548387094E-2</v>
          </cell>
          <cell r="M3">
            <v>5.7</v>
          </cell>
          <cell r="N3">
            <v>8.7096774193548381</v>
          </cell>
          <cell r="O3">
            <v>8</v>
          </cell>
          <cell r="P3">
            <v>5.0333333333333323</v>
          </cell>
          <cell r="Q3">
            <v>10.451612903225808</v>
          </cell>
          <cell r="R3">
            <v>11.366666666666667</v>
          </cell>
          <cell r="S3">
            <v>10.61290322580645</v>
          </cell>
          <cell r="T3">
            <v>10.903225806451612</v>
          </cell>
          <cell r="U3">
            <v>8.862068965517242</v>
          </cell>
          <cell r="V3">
            <v>10.870967741935482</v>
          </cell>
          <cell r="W3">
            <v>12.066666666666666</v>
          </cell>
          <cell r="X3">
            <v>10.258064516129032</v>
          </cell>
          <cell r="Y3">
            <v>11.333333333333332</v>
          </cell>
          <cell r="Z3">
            <v>10.451612903225806</v>
          </cell>
          <cell r="AA3">
            <v>10.516129032258064</v>
          </cell>
          <cell r="AB3">
            <v>10.933333333333334</v>
          </cell>
          <cell r="AC3">
            <v>10.903225806451614</v>
          </cell>
          <cell r="AD3">
            <v>10.033333333333331</v>
          </cell>
          <cell r="AE3">
            <v>11.290322580645162</v>
          </cell>
          <cell r="AF3">
            <v>10.870967741935484</v>
          </cell>
          <cell r="AG3">
            <v>8.4285714285714288</v>
          </cell>
          <cell r="AH3">
            <v>9.4838709677419342</v>
          </cell>
          <cell r="AI3">
            <v>10.766666666666666</v>
          </cell>
          <cell r="AJ3">
            <v>8.8387096774193559</v>
          </cell>
          <cell r="AK3">
            <v>9.7333333333333325</v>
          </cell>
          <cell r="AL3">
            <v>7.1290322580645142</v>
          </cell>
          <cell r="AM3">
            <v>9.4838709677419377</v>
          </cell>
          <cell r="AN3">
            <v>9.6999999999999993</v>
          </cell>
          <cell r="AO3">
            <v>10.096774193548388</v>
          </cell>
          <cell r="AP3">
            <v>8.8333333333333339</v>
          </cell>
          <cell r="AQ3">
            <v>8.9032258064516139</v>
          </cell>
          <cell r="AR3">
            <v>8.9032258064516121</v>
          </cell>
          <cell r="AS3">
            <v>9.3214285714285712</v>
          </cell>
          <cell r="AT3">
            <v>6.5483870967741931</v>
          </cell>
          <cell r="AU3">
            <v>7.333333333333333</v>
          </cell>
          <cell r="AV3">
            <v>11.451612903225808</v>
          </cell>
          <cell r="AW3">
            <v>11.5</v>
          </cell>
        </row>
        <row r="4">
          <cell r="A4" t="str">
            <v>Bay State CS / S.Weymouth/ 911 Main</v>
          </cell>
          <cell r="D4">
            <v>5.9666666666666668</v>
          </cell>
          <cell r="E4">
            <v>6.0645161290322571</v>
          </cell>
          <cell r="F4">
            <v>8.2666666666666675</v>
          </cell>
          <cell r="G4">
            <v>7.6774193548387091</v>
          </cell>
          <cell r="H4">
            <v>7.4516129032258052</v>
          </cell>
          <cell r="I4">
            <v>6.6785714285714288</v>
          </cell>
          <cell r="J4">
            <v>7.8064516129032242</v>
          </cell>
          <cell r="K4">
            <v>8.6333333333333329</v>
          </cell>
          <cell r="L4">
            <v>7.67741935483871</v>
          </cell>
          <cell r="M4">
            <v>8.3333333333333321</v>
          </cell>
          <cell r="N4">
            <v>7.9677419354838692</v>
          </cell>
          <cell r="O4">
            <v>8.258064516129032</v>
          </cell>
          <cell r="P4">
            <v>7.6</v>
          </cell>
          <cell r="Q4">
            <v>8.0967741935483861</v>
          </cell>
          <cell r="R4">
            <v>8.8000000000000007</v>
          </cell>
          <cell r="S4">
            <v>8.612903225806452</v>
          </cell>
          <cell r="T4">
            <v>8.4516129032258078</v>
          </cell>
          <cell r="U4">
            <v>7.3103448275862073</v>
          </cell>
          <cell r="V4">
            <v>7.0645161290322562</v>
          </cell>
          <cell r="W4">
            <v>7.6333333333333346</v>
          </cell>
          <cell r="X4">
            <v>7.4516129032258052</v>
          </cell>
          <cell r="Y4">
            <v>7.6333333333333329</v>
          </cell>
          <cell r="Z4">
            <v>8.6129032258064537</v>
          </cell>
          <cell r="AA4">
            <v>5.4838709677419359</v>
          </cell>
          <cell r="AB4">
            <v>5.6333333333333329</v>
          </cell>
          <cell r="AC4">
            <v>7.774193548387097</v>
          </cell>
          <cell r="AD4">
            <v>8.6999999999999993</v>
          </cell>
          <cell r="AE4">
            <v>7.935483870967742</v>
          </cell>
          <cell r="AF4">
            <v>7.8064516129032242</v>
          </cell>
          <cell r="AG4">
            <v>6.5714285714285703</v>
          </cell>
          <cell r="AH4">
            <v>8.0967741935483861</v>
          </cell>
          <cell r="AI4">
            <v>8.8666666666666654</v>
          </cell>
          <cell r="AJ4">
            <v>6.0645161290322571</v>
          </cell>
          <cell r="AK4">
            <v>8.0666666666666647</v>
          </cell>
          <cell r="AL4">
            <v>6.32258064516129</v>
          </cell>
          <cell r="AM4">
            <v>5.161290322580645</v>
          </cell>
          <cell r="AN4">
            <v>8.6</v>
          </cell>
          <cell r="AO4">
            <v>6.3548387096774182</v>
          </cell>
          <cell r="AP4">
            <v>7.8333333333333348</v>
          </cell>
          <cell r="AQ4">
            <v>6.870967741935484</v>
          </cell>
          <cell r="AR4">
            <v>5.2258064516129021</v>
          </cell>
          <cell r="AS4">
            <v>7.7142857142857153</v>
          </cell>
          <cell r="AT4">
            <v>7.5161290322580641</v>
          </cell>
          <cell r="AU4">
            <v>6.9333333333333336</v>
          </cell>
          <cell r="AV4">
            <v>5.2580645161290311</v>
          </cell>
          <cell r="AW4">
            <v>7.7666666666666666</v>
          </cell>
        </row>
        <row r="5">
          <cell r="A5" t="str">
            <v>Brandon/Natick/27Winter St</v>
          </cell>
          <cell r="D5">
            <v>3.3</v>
          </cell>
          <cell r="E5">
            <v>5.612903225806452</v>
          </cell>
          <cell r="F5">
            <v>4.0333333333333332</v>
          </cell>
          <cell r="G5">
            <v>5.580645161290323</v>
          </cell>
          <cell r="H5">
            <v>5.129032258064516</v>
          </cell>
          <cell r="I5">
            <v>5.2857142857142856</v>
          </cell>
          <cell r="J5">
            <v>5.161290322580645</v>
          </cell>
          <cell r="K5">
            <v>4.4333333333333336</v>
          </cell>
          <cell r="L5">
            <v>5.4838709677419351</v>
          </cell>
          <cell r="M5">
            <v>5.9333333333333336</v>
          </cell>
          <cell r="N5">
            <v>5.7741935483870961</v>
          </cell>
          <cell r="O5">
            <v>5.0967741935483879</v>
          </cell>
          <cell r="P5">
            <v>4.8</v>
          </cell>
          <cell r="Q5">
            <v>5.064516129032258</v>
          </cell>
          <cell r="R5">
            <v>5.8</v>
          </cell>
          <cell r="S5">
            <v>5.67741935483871</v>
          </cell>
          <cell r="T5">
            <v>5.870967741935484</v>
          </cell>
          <cell r="U5">
            <v>5.7586206896551726</v>
          </cell>
          <cell r="V5">
            <v>5.838709677419355</v>
          </cell>
          <cell r="W5">
            <v>5.6333333333333337</v>
          </cell>
          <cell r="X5">
            <v>4.7419354838709671</v>
          </cell>
          <cell r="Y5">
            <v>5.5333333333333332</v>
          </cell>
          <cell r="Z5">
            <v>5.9354838709677411</v>
          </cell>
          <cell r="AA5">
            <v>5.5161290322580649</v>
          </cell>
          <cell r="AB5">
            <v>5</v>
          </cell>
          <cell r="AC5">
            <v>4.6774193548387091</v>
          </cell>
          <cell r="AD5">
            <v>5.6666666666666661</v>
          </cell>
          <cell r="AE5">
            <v>5.354838709677419</v>
          </cell>
          <cell r="AF5">
            <v>5.2258064516129021</v>
          </cell>
          <cell r="AG5">
            <v>5.75</v>
          </cell>
          <cell r="AH5">
            <v>5.096774193548387</v>
          </cell>
          <cell r="AI5">
            <v>5.6666666666666661</v>
          </cell>
          <cell r="AJ5">
            <v>5.741935483870968</v>
          </cell>
          <cell r="AK5">
            <v>5.7333333333333334</v>
          </cell>
          <cell r="AL5">
            <v>4.7741935483870961</v>
          </cell>
          <cell r="AM5">
            <v>5.387096774193548</v>
          </cell>
          <cell r="AN5">
            <v>5.7666666666666666</v>
          </cell>
          <cell r="AO5">
            <v>6</v>
          </cell>
          <cell r="AP5">
            <v>5.5</v>
          </cell>
          <cell r="AQ5">
            <v>4.6451612903225801</v>
          </cell>
          <cell r="AR5">
            <v>5.6774193548387091</v>
          </cell>
          <cell r="AS5">
            <v>4.7857142857142847</v>
          </cell>
          <cell r="AT5">
            <v>5.870967741935484</v>
          </cell>
          <cell r="AU5">
            <v>5.9</v>
          </cell>
          <cell r="AV5">
            <v>5.1612903225806441</v>
          </cell>
          <cell r="AW5">
            <v>5.7333333333333334</v>
          </cell>
        </row>
        <row r="6">
          <cell r="A6" t="str">
            <v>Caritas St Mary's /Dorch /90Cushing</v>
          </cell>
          <cell r="B6">
            <v>10</v>
          </cell>
          <cell r="C6">
            <v>9.935483870967742</v>
          </cell>
          <cell r="D6">
            <v>9.9333333333333336</v>
          </cell>
          <cell r="E6">
            <v>9.9032258064516121</v>
          </cell>
          <cell r="F6">
            <v>9.8666666666666671</v>
          </cell>
          <cell r="G6">
            <v>7.193548387096774</v>
          </cell>
          <cell r="H6">
            <v>9.2903225806451584</v>
          </cell>
          <cell r="I6">
            <v>8.9642857142857117</v>
          </cell>
          <cell r="J6">
            <v>9.4838709677419342</v>
          </cell>
          <cell r="K6">
            <v>12.9</v>
          </cell>
          <cell r="L6">
            <v>6.1612903225806432</v>
          </cell>
          <cell r="M6">
            <v>9.1666666666666661</v>
          </cell>
          <cell r="N6">
            <v>9.4516129032258061</v>
          </cell>
          <cell r="O6">
            <v>7.9354838709677411</v>
          </cell>
          <cell r="P6">
            <v>10.866666666666665</v>
          </cell>
          <cell r="Q6">
            <v>9.2580645161290338</v>
          </cell>
          <cell r="R6">
            <v>7.8</v>
          </cell>
          <cell r="S6">
            <v>8.064516129032258</v>
          </cell>
          <cell r="T6">
            <v>8.3548387096774182</v>
          </cell>
          <cell r="U6">
            <v>8.8965517241379306</v>
          </cell>
          <cell r="V6">
            <v>8.7741935483870979</v>
          </cell>
          <cell r="W6">
            <v>9.3333333333333339</v>
          </cell>
          <cell r="X6">
            <v>10.03225806451613</v>
          </cell>
          <cell r="Y6">
            <v>9.8666666666666671</v>
          </cell>
          <cell r="Z6">
            <v>8.0322580645161281</v>
          </cell>
          <cell r="AA6">
            <v>7.5161290322580632</v>
          </cell>
          <cell r="AB6">
            <v>7.0333333333333341</v>
          </cell>
          <cell r="AC6">
            <v>9.2258064516129039</v>
          </cell>
          <cell r="AD6">
            <v>7.666666666666667</v>
          </cell>
          <cell r="AE6">
            <v>6.5806451612903221</v>
          </cell>
          <cell r="AF6">
            <v>11.354838709677418</v>
          </cell>
          <cell r="AG6">
            <v>7.6785714285714288</v>
          </cell>
          <cell r="AH6">
            <v>9.4838709677419359</v>
          </cell>
          <cell r="AI6">
            <v>11.366666666666667</v>
          </cell>
          <cell r="AJ6">
            <v>9.6451612903225801</v>
          </cell>
          <cell r="AK6">
            <v>6.2333333333333325</v>
          </cell>
          <cell r="AL6">
            <v>7.870967741935484</v>
          </cell>
          <cell r="AM6">
            <v>7.935483870967742</v>
          </cell>
          <cell r="AN6">
            <v>8.3666666666666654</v>
          </cell>
          <cell r="AO6">
            <v>10.35483870967742</v>
          </cell>
          <cell r="AP6">
            <v>7.7666666666666666</v>
          </cell>
          <cell r="AQ6">
            <v>6.935483870967742</v>
          </cell>
          <cell r="AR6">
            <v>8.7741935483870979</v>
          </cell>
          <cell r="AS6">
            <v>10.571428571428569</v>
          </cell>
          <cell r="AT6">
            <v>9.258064516129032</v>
          </cell>
          <cell r="AU6">
            <v>6.6</v>
          </cell>
          <cell r="AV6">
            <v>8.1290322580645142</v>
          </cell>
          <cell r="AW6">
            <v>7.4333333333333327</v>
          </cell>
        </row>
        <row r="7">
          <cell r="A7" t="str">
            <v>CFP / Dorchester / 31 Athelwold St</v>
          </cell>
          <cell r="AQ7">
            <v>3.32258064516129</v>
          </cell>
          <cell r="AR7">
            <v>6.4516129032258052</v>
          </cell>
          <cell r="AS7">
            <v>6.8571428571428577</v>
          </cell>
          <cell r="AT7">
            <v>6.7096774193548381</v>
          </cell>
          <cell r="AU7">
            <v>7.2</v>
          </cell>
          <cell r="AV7">
            <v>8.064516129032258</v>
          </cell>
          <cell r="AW7">
            <v>6.3</v>
          </cell>
        </row>
        <row r="8">
          <cell r="A8" t="str">
            <v>Communities For People</v>
          </cell>
          <cell r="AP8">
            <v>1.5</v>
          </cell>
          <cell r="AQ8">
            <v>3.967741935483871</v>
          </cell>
          <cell r="AR8">
            <v>1.032258064516129</v>
          </cell>
        </row>
        <row r="9">
          <cell r="A9" t="str">
            <v>Community Care/S.Attleboro/543Newpo</v>
          </cell>
          <cell r="E9">
            <v>4.064516129032258</v>
          </cell>
          <cell r="F9">
            <v>10.566666666666666</v>
          </cell>
          <cell r="G9">
            <v>10.354838709677418</v>
          </cell>
          <cell r="H9">
            <v>11.09677419354839</v>
          </cell>
          <cell r="I9">
            <v>10.857142857142858</v>
          </cell>
          <cell r="J9">
            <v>11.193548387096774</v>
          </cell>
          <cell r="K9">
            <v>10</v>
          </cell>
          <cell r="L9">
            <v>11.032258064516128</v>
          </cell>
          <cell r="M9">
            <v>11.3</v>
          </cell>
          <cell r="N9">
            <v>10.451612903225808</v>
          </cell>
          <cell r="O9">
            <v>11.64516129032258</v>
          </cell>
          <cell r="P9">
            <v>10.6</v>
          </cell>
          <cell r="Q9">
            <v>10.96774193548387</v>
          </cell>
          <cell r="R9">
            <v>10.8</v>
          </cell>
          <cell r="S9">
            <v>10.129032258064516</v>
          </cell>
          <cell r="T9">
            <v>9.0967741935483879</v>
          </cell>
          <cell r="U9">
            <v>11.448275862068966</v>
          </cell>
          <cell r="V9">
            <v>11.032258064516128</v>
          </cell>
          <cell r="W9">
            <v>11.666666666666668</v>
          </cell>
          <cell r="X9">
            <v>10.580645161290322</v>
          </cell>
          <cell r="Y9">
            <v>11.766666666666667</v>
          </cell>
          <cell r="Z9">
            <v>10.903225806451614</v>
          </cell>
          <cell r="AA9">
            <v>10.290322580645162</v>
          </cell>
          <cell r="AB9">
            <v>9.5</v>
          </cell>
          <cell r="AC9">
            <v>10.290322580645162</v>
          </cell>
          <cell r="AD9">
            <v>9.5333333333333332</v>
          </cell>
          <cell r="AE9">
            <v>8.4193548387096762</v>
          </cell>
          <cell r="AF9">
            <v>11.774193548387096</v>
          </cell>
          <cell r="AG9">
            <v>10.071428571428571</v>
          </cell>
          <cell r="AH9">
            <v>10.193548387096776</v>
          </cell>
          <cell r="AI9">
            <v>10.166666666666666</v>
          </cell>
          <cell r="AJ9">
            <v>9.1612903225806477</v>
          </cell>
          <cell r="AK9">
            <v>9.8000000000000007</v>
          </cell>
          <cell r="AL9">
            <v>9.32258064516129</v>
          </cell>
          <cell r="AM9">
            <v>10.193548387096776</v>
          </cell>
          <cell r="AN9">
            <v>8.4333333333333336</v>
          </cell>
          <cell r="AO9">
            <v>11</v>
          </cell>
          <cell r="AP9">
            <v>9.3666666666666654</v>
          </cell>
          <cell r="AQ9">
            <v>8.4838709677419342</v>
          </cell>
          <cell r="AR9">
            <v>9.806451612903226</v>
          </cell>
          <cell r="AS9">
            <v>8.5</v>
          </cell>
          <cell r="AT9">
            <v>9.2903225806451619</v>
          </cell>
          <cell r="AU9">
            <v>10.7</v>
          </cell>
          <cell r="AV9">
            <v>10.709677419354838</v>
          </cell>
          <cell r="AW9">
            <v>9.3000000000000007</v>
          </cell>
        </row>
        <row r="10">
          <cell r="A10" t="str">
            <v>EliotCommunityHS / Waltham/ 130Dale</v>
          </cell>
          <cell r="D10">
            <v>4.5</v>
          </cell>
          <cell r="E10">
            <v>3.4516129032258065</v>
          </cell>
          <cell r="F10">
            <v>2.1</v>
          </cell>
          <cell r="G10">
            <v>4.7096774193548381</v>
          </cell>
          <cell r="H10">
            <v>3.967741935483871</v>
          </cell>
          <cell r="I10">
            <v>4.7857142857142865</v>
          </cell>
          <cell r="J10">
            <v>5.709677419354839</v>
          </cell>
          <cell r="K10">
            <v>5.4</v>
          </cell>
          <cell r="L10">
            <v>4.838709677419355</v>
          </cell>
          <cell r="M10">
            <v>4.666666666666667</v>
          </cell>
          <cell r="N10">
            <v>3.7096774193548381</v>
          </cell>
          <cell r="O10">
            <v>4.2258064516129039</v>
          </cell>
          <cell r="P10">
            <v>3.8333333333333335</v>
          </cell>
          <cell r="Q10">
            <v>3.129032258064516</v>
          </cell>
          <cell r="R10">
            <v>4.1333333333333329</v>
          </cell>
          <cell r="S10">
            <v>3.096774193548387</v>
          </cell>
          <cell r="T10">
            <v>4.709677419354839</v>
          </cell>
          <cell r="U10">
            <v>4.3793103448275863</v>
          </cell>
          <cell r="V10">
            <v>4.935483870967742</v>
          </cell>
          <cell r="W10">
            <v>4.5</v>
          </cell>
          <cell r="X10">
            <v>4.8064516129032251</v>
          </cell>
          <cell r="Y10">
            <v>4.8666666666666671</v>
          </cell>
          <cell r="Z10">
            <v>4.870967741935484</v>
          </cell>
          <cell r="AA10">
            <v>3.225806451612903</v>
          </cell>
          <cell r="AB10">
            <v>4.5333333333333332</v>
          </cell>
          <cell r="AC10">
            <v>4.5161290322580649</v>
          </cell>
          <cell r="AD10">
            <v>4.9333333333333336</v>
          </cell>
          <cell r="AE10">
            <v>3.096774193548387</v>
          </cell>
          <cell r="AF10">
            <v>3.838709677419355</v>
          </cell>
          <cell r="AG10">
            <v>4.2142857142857144</v>
          </cell>
          <cell r="AH10">
            <v>4.258064516129032</v>
          </cell>
          <cell r="AI10">
            <v>3.9666666666666668</v>
          </cell>
          <cell r="AJ10">
            <v>3.6129032258064515</v>
          </cell>
          <cell r="AK10">
            <v>4.833333333333333</v>
          </cell>
          <cell r="AL10">
            <v>4.67741935483871</v>
          </cell>
          <cell r="AM10">
            <v>4.5483870967741939</v>
          </cell>
          <cell r="AN10">
            <v>3.3</v>
          </cell>
          <cell r="AO10">
            <v>4.32258064516129</v>
          </cell>
          <cell r="AP10">
            <v>4.8333333333333339</v>
          </cell>
          <cell r="AQ10">
            <v>4.2903225806451619</v>
          </cell>
          <cell r="AR10">
            <v>3.3870967741935485</v>
          </cell>
          <cell r="AS10">
            <v>3.5357142857142856</v>
          </cell>
          <cell r="AT10">
            <v>5</v>
          </cell>
          <cell r="AU10">
            <v>4.3666666666666671</v>
          </cell>
          <cell r="AV10">
            <v>5</v>
          </cell>
          <cell r="AW10">
            <v>4.2</v>
          </cell>
        </row>
        <row r="11">
          <cell r="A11" t="str">
            <v>EliotCommunityHS/Arling/734-736Mass</v>
          </cell>
          <cell r="E11">
            <v>3.741935483870968</v>
          </cell>
          <cell r="F11">
            <v>4</v>
          </cell>
          <cell r="G11">
            <v>4.774193548387097</v>
          </cell>
          <cell r="H11">
            <v>5.4838709677419351</v>
          </cell>
          <cell r="I11">
            <v>5.5357142857142856</v>
          </cell>
          <cell r="J11">
            <v>2.225806451612903</v>
          </cell>
          <cell r="K11">
            <v>4.7666666666666657</v>
          </cell>
          <cell r="L11">
            <v>5.935483870967742</v>
          </cell>
          <cell r="M11">
            <v>5.7666666666666675</v>
          </cell>
          <cell r="N11">
            <v>4.9677419354838701</v>
          </cell>
          <cell r="O11">
            <v>4.225806451612903</v>
          </cell>
          <cell r="P11">
            <v>3.9333333333333336</v>
          </cell>
          <cell r="Q11">
            <v>2.4516129032258065</v>
          </cell>
          <cell r="R11">
            <v>5.1333333333333329</v>
          </cell>
          <cell r="S11">
            <v>3.225806451612903</v>
          </cell>
          <cell r="T11">
            <v>4.3870967741935489</v>
          </cell>
          <cell r="U11">
            <v>5.1379310344827589</v>
          </cell>
          <cell r="V11">
            <v>5.0322580645161281</v>
          </cell>
          <cell r="W11">
            <v>5.833333333333333</v>
          </cell>
          <cell r="X11">
            <v>5</v>
          </cell>
          <cell r="Y11">
            <v>5.3</v>
          </cell>
          <cell r="Z11">
            <v>3.7741935483870965</v>
          </cell>
          <cell r="AA11">
            <v>2.0322580645161286</v>
          </cell>
          <cell r="AB11">
            <v>3.4666666666666668</v>
          </cell>
          <cell r="AC11">
            <v>4.3548387096774199</v>
          </cell>
          <cell r="AD11">
            <v>4.5</v>
          </cell>
          <cell r="AE11">
            <v>4.387096774193548</v>
          </cell>
          <cell r="AF11">
            <v>4.741935483870968</v>
          </cell>
          <cell r="AG11">
            <v>5.2857142857142856</v>
          </cell>
          <cell r="AH11">
            <v>5.032258064516129</v>
          </cell>
          <cell r="AI11">
            <v>5.9</v>
          </cell>
          <cell r="AJ11">
            <v>5.8709677419354831</v>
          </cell>
          <cell r="AK11">
            <v>5.5333333333333341</v>
          </cell>
          <cell r="AL11">
            <v>5.387096774193548</v>
          </cell>
          <cell r="AM11">
            <v>6.1935483870967731</v>
          </cell>
          <cell r="AN11">
            <v>4.8333333333333339</v>
          </cell>
          <cell r="AO11">
            <v>5.6774193548387091</v>
          </cell>
          <cell r="AP11">
            <v>5.9333333333333336</v>
          </cell>
          <cell r="AQ11">
            <v>4.8709677419354831</v>
          </cell>
          <cell r="AR11">
            <v>5.870967741935484</v>
          </cell>
          <cell r="AS11">
            <v>5.5357142857142856</v>
          </cell>
          <cell r="AT11">
            <v>5.5806451612903221</v>
          </cell>
          <cell r="AU11">
            <v>4.9666666666666659</v>
          </cell>
          <cell r="AV11">
            <v>5.709677419354839</v>
          </cell>
          <cell r="AW11">
            <v>5.6</v>
          </cell>
        </row>
        <row r="12">
          <cell r="A12" t="str">
            <v>EliotCommunityHS/Dedham/20Harvey</v>
          </cell>
          <cell r="D12">
            <v>4</v>
          </cell>
          <cell r="E12">
            <v>3.8709677419354835</v>
          </cell>
          <cell r="F12">
            <v>4.2666666666666666</v>
          </cell>
          <cell r="G12">
            <v>4.096774193548387</v>
          </cell>
          <cell r="H12">
            <v>2.7741935483870965</v>
          </cell>
          <cell r="I12">
            <v>4.3214285714285712</v>
          </cell>
          <cell r="J12">
            <v>3.4838709677419355</v>
          </cell>
          <cell r="K12">
            <v>3.7</v>
          </cell>
          <cell r="L12">
            <v>4.5483870967741939</v>
          </cell>
          <cell r="M12">
            <v>5.9333333333333336</v>
          </cell>
          <cell r="N12">
            <v>5.5161290322580649</v>
          </cell>
          <cell r="O12">
            <v>5.4516129032258061</v>
          </cell>
          <cell r="P12">
            <v>4.9000000000000004</v>
          </cell>
          <cell r="Q12">
            <v>4.193548387096774</v>
          </cell>
          <cell r="R12">
            <v>5.4</v>
          </cell>
          <cell r="S12">
            <v>6</v>
          </cell>
          <cell r="T12">
            <v>4.5806451612903221</v>
          </cell>
          <cell r="U12">
            <v>4.7586206896551726</v>
          </cell>
          <cell r="V12">
            <v>5.193548387096774</v>
          </cell>
          <cell r="W12">
            <v>5.2</v>
          </cell>
          <cell r="X12">
            <v>5.709677419354839</v>
          </cell>
          <cell r="Y12">
            <v>5.3</v>
          </cell>
          <cell r="Z12">
            <v>5.096774193548387</v>
          </cell>
          <cell r="AA12">
            <v>5.096774193548387</v>
          </cell>
          <cell r="AB12">
            <v>4.666666666666667</v>
          </cell>
          <cell r="AC12">
            <v>5.4516129032258061</v>
          </cell>
          <cell r="AD12">
            <v>6</v>
          </cell>
          <cell r="AE12">
            <v>5.2580645161290311</v>
          </cell>
          <cell r="AF12">
            <v>4.741935483870968</v>
          </cell>
          <cell r="AG12">
            <v>5.1785714285714279</v>
          </cell>
          <cell r="AH12">
            <v>5.5483870967741939</v>
          </cell>
          <cell r="AI12">
            <v>5.5333333333333332</v>
          </cell>
          <cell r="AJ12">
            <v>5.806451612903226</v>
          </cell>
          <cell r="AK12">
            <v>5.9333333333333336</v>
          </cell>
          <cell r="AL12">
            <v>5.258064516129032</v>
          </cell>
          <cell r="AM12">
            <v>4.967741935483871</v>
          </cell>
          <cell r="AN12">
            <v>2.7</v>
          </cell>
          <cell r="AO12">
            <v>3.5161290322580649</v>
          </cell>
          <cell r="AP12">
            <v>4.5</v>
          </cell>
          <cell r="AQ12">
            <v>4.032258064516129</v>
          </cell>
          <cell r="AR12">
            <v>2.903225806451613</v>
          </cell>
          <cell r="AS12">
            <v>2.8214285714285712</v>
          </cell>
          <cell r="AT12">
            <v>2.8387096774193545</v>
          </cell>
          <cell r="AU12">
            <v>4.5</v>
          </cell>
          <cell r="AV12">
            <v>5.4838709677419359</v>
          </cell>
          <cell r="AW12">
            <v>5.4666666666666668</v>
          </cell>
        </row>
        <row r="13">
          <cell r="A13" t="str">
            <v>EliotCommunityHS/JamPlain/281HydePk</v>
          </cell>
          <cell r="B13">
            <v>5</v>
          </cell>
          <cell r="C13">
            <v>7.258064516129032</v>
          </cell>
          <cell r="D13">
            <v>9.3666666666666654</v>
          </cell>
          <cell r="E13">
            <v>5.838709677419355</v>
          </cell>
          <cell r="F13">
            <v>9.5</v>
          </cell>
          <cell r="G13">
            <v>6.6451612903225792</v>
          </cell>
          <cell r="H13">
            <v>5.2580645161290311</v>
          </cell>
          <cell r="I13">
            <v>9.928571428571427</v>
          </cell>
          <cell r="J13">
            <v>10.935483870967742</v>
          </cell>
          <cell r="K13">
            <v>8.5666666666666664</v>
          </cell>
          <cell r="L13">
            <v>11.258064516129032</v>
          </cell>
          <cell r="M13">
            <v>11.066666666666666</v>
          </cell>
          <cell r="N13">
            <v>10.387096774193548</v>
          </cell>
          <cell r="O13">
            <v>10.290322580645162</v>
          </cell>
          <cell r="P13">
            <v>9.6999999999999993</v>
          </cell>
          <cell r="Q13">
            <v>11.548387096774194</v>
          </cell>
          <cell r="R13">
            <v>3.5333333333333337</v>
          </cell>
          <cell r="S13">
            <v>9.0322580645161299</v>
          </cell>
          <cell r="T13">
            <v>10.161290322580644</v>
          </cell>
          <cell r="U13">
            <v>11.620689655172416</v>
          </cell>
          <cell r="V13">
            <v>8.6451612903225836</v>
          </cell>
          <cell r="W13">
            <v>0.53333333333333333</v>
          </cell>
        </row>
        <row r="14">
          <cell r="A14" t="str">
            <v>EliotCommunityHS/Lynn/12OrchardSt</v>
          </cell>
          <cell r="C14">
            <v>3.129032258064516</v>
          </cell>
          <cell r="D14">
            <v>3.4333333333333331</v>
          </cell>
          <cell r="E14">
            <v>4.2258064516129039</v>
          </cell>
          <cell r="F14">
            <v>4.8</v>
          </cell>
          <cell r="G14">
            <v>4.709677419354839</v>
          </cell>
          <cell r="H14">
            <v>3.741935483870968</v>
          </cell>
          <cell r="I14">
            <v>5.7142857142857135</v>
          </cell>
          <cell r="J14">
            <v>5.6451612903225801</v>
          </cell>
          <cell r="K14">
            <v>4.5333333333333332</v>
          </cell>
          <cell r="L14">
            <v>4.4516129032258061</v>
          </cell>
          <cell r="M14">
            <v>4.666666666666667</v>
          </cell>
          <cell r="N14">
            <v>3.967741935483871</v>
          </cell>
          <cell r="O14">
            <v>4.3548387096774199</v>
          </cell>
          <cell r="P14">
            <v>2.9666666666666663</v>
          </cell>
          <cell r="Q14">
            <v>5.935483870967742</v>
          </cell>
          <cell r="R14">
            <v>4</v>
          </cell>
          <cell r="S14">
            <v>3.064516129032258</v>
          </cell>
          <cell r="T14">
            <v>3.935483870967742</v>
          </cell>
          <cell r="U14">
            <v>2.2758620689655173</v>
          </cell>
          <cell r="V14">
            <v>3.064516129032258</v>
          </cell>
          <cell r="W14">
            <v>3.0333333333333332</v>
          </cell>
          <cell r="X14">
            <v>2.6774193548387095</v>
          </cell>
          <cell r="Y14">
            <v>4.8666666666666671</v>
          </cell>
          <cell r="Z14">
            <v>3.935483870967742</v>
          </cell>
          <cell r="AA14">
            <v>3.5806451612903225</v>
          </cell>
          <cell r="AB14">
            <v>4.5333333333333332</v>
          </cell>
          <cell r="AC14">
            <v>5.32258064516129</v>
          </cell>
          <cell r="AD14">
            <v>3.0666666666666669</v>
          </cell>
          <cell r="AE14">
            <v>2</v>
          </cell>
          <cell r="AF14">
            <v>4.129032258064516</v>
          </cell>
          <cell r="AG14">
            <v>4.4285714285714288</v>
          </cell>
          <cell r="AH14">
            <v>5</v>
          </cell>
          <cell r="AI14">
            <v>4.4333333333333336</v>
          </cell>
          <cell r="AJ14">
            <v>5.5161290322580641</v>
          </cell>
          <cell r="AK14">
            <v>3.333333333333333</v>
          </cell>
          <cell r="AL14">
            <v>4.774193548387097</v>
          </cell>
          <cell r="AM14">
            <v>4.6774193548387091</v>
          </cell>
          <cell r="AN14">
            <v>5.3</v>
          </cell>
          <cell r="AO14">
            <v>4.6451612903225801</v>
          </cell>
          <cell r="AP14">
            <v>3.5</v>
          </cell>
          <cell r="AQ14">
            <v>2.6129032258064515</v>
          </cell>
          <cell r="AR14">
            <v>5.6129032258064511</v>
          </cell>
          <cell r="AS14">
            <v>2.7857142857142856</v>
          </cell>
          <cell r="AT14">
            <v>4.096774193548387</v>
          </cell>
          <cell r="AU14">
            <v>4.7666666666666666</v>
          </cell>
          <cell r="AV14">
            <v>5.5806451612903221</v>
          </cell>
          <cell r="AW14">
            <v>4.0666666666666673</v>
          </cell>
        </row>
        <row r="15">
          <cell r="A15" t="str">
            <v>EliotCommunityHS/Medford/159Allston</v>
          </cell>
          <cell r="B15">
            <v>5.6451612903225801</v>
          </cell>
          <cell r="C15">
            <v>6.8387096774193541</v>
          </cell>
          <cell r="D15">
            <v>3.9666666666666668</v>
          </cell>
          <cell r="E15">
            <v>5.129032258064516</v>
          </cell>
          <cell r="F15">
            <v>7.0333333333333341</v>
          </cell>
          <cell r="G15">
            <v>7.1290322580645151</v>
          </cell>
          <cell r="H15">
            <v>6.4516129032258052</v>
          </cell>
          <cell r="I15">
            <v>6.5357142857142865</v>
          </cell>
          <cell r="J15">
            <v>7.838709677419355</v>
          </cell>
          <cell r="K15">
            <v>7.3666666666666671</v>
          </cell>
          <cell r="L15">
            <v>6.8064516129032251</v>
          </cell>
          <cell r="M15">
            <v>7.2</v>
          </cell>
          <cell r="N15">
            <v>7.129032258064516</v>
          </cell>
          <cell r="O15">
            <v>6.5483870967741931</v>
          </cell>
          <cell r="P15">
            <v>4.5</v>
          </cell>
          <cell r="Q15">
            <v>5.9677419354838701</v>
          </cell>
          <cell r="R15">
            <v>5.166666666666667</v>
          </cell>
          <cell r="S15">
            <v>6.8387096774193541</v>
          </cell>
          <cell r="T15">
            <v>7.1612903225806459</v>
          </cell>
          <cell r="U15">
            <v>3</v>
          </cell>
          <cell r="V15">
            <v>6.064516129032258</v>
          </cell>
          <cell r="W15">
            <v>6.9666666666666668</v>
          </cell>
          <cell r="X15">
            <v>7.1290322580645169</v>
          </cell>
          <cell r="Y15">
            <v>6.2</v>
          </cell>
          <cell r="Z15">
            <v>5.8709677419354831</v>
          </cell>
          <cell r="AA15">
            <v>7.8709677419354849</v>
          </cell>
          <cell r="AB15">
            <v>7.0333333333333332</v>
          </cell>
          <cell r="AC15">
            <v>5.5806451612903221</v>
          </cell>
          <cell r="AD15">
            <v>4.0666666666666664</v>
          </cell>
          <cell r="AE15">
            <v>5.935483870967742</v>
          </cell>
          <cell r="AF15">
            <v>6.903225806451613</v>
          </cell>
          <cell r="AG15">
            <v>6.0714285714285712</v>
          </cell>
          <cell r="AH15">
            <v>7.3870967741935489</v>
          </cell>
          <cell r="AI15">
            <v>6.8</v>
          </cell>
          <cell r="AJ15">
            <v>7.806451612903226</v>
          </cell>
          <cell r="AK15">
            <v>6.3333333333333321</v>
          </cell>
          <cell r="AL15">
            <v>7.1290322580645151</v>
          </cell>
          <cell r="AM15">
            <v>6.6129032258064511</v>
          </cell>
          <cell r="AN15">
            <v>5</v>
          </cell>
          <cell r="AO15">
            <v>7.5483870967741931</v>
          </cell>
          <cell r="AP15">
            <v>6.8666666666666663</v>
          </cell>
          <cell r="AQ15">
            <v>6.8064516129032269</v>
          </cell>
          <cell r="AR15">
            <v>6.8064516129032242</v>
          </cell>
          <cell r="AS15">
            <v>7.2857142857142865</v>
          </cell>
          <cell r="AT15">
            <v>4.9677419354838701</v>
          </cell>
          <cell r="AU15">
            <v>6.2</v>
          </cell>
          <cell r="AV15">
            <v>6.032258064516129</v>
          </cell>
          <cell r="AW15">
            <v>7.166666666666667</v>
          </cell>
        </row>
        <row r="16">
          <cell r="A16" t="str">
            <v>EliotCommunityHS/NewBedford/163Coun</v>
          </cell>
          <cell r="E16">
            <v>0.61290322580645151</v>
          </cell>
          <cell r="F16">
            <v>6.4333333333333336</v>
          </cell>
          <cell r="G16">
            <v>6.9677419354838719</v>
          </cell>
          <cell r="H16">
            <v>5.5161290322580649</v>
          </cell>
          <cell r="I16">
            <v>5.9642857142857144</v>
          </cell>
          <cell r="J16">
            <v>7.1935483870967749</v>
          </cell>
          <cell r="K16">
            <v>7.4333333333333336</v>
          </cell>
          <cell r="L16">
            <v>4.935483870967742</v>
          </cell>
          <cell r="M16">
            <v>5.4333333333333336</v>
          </cell>
          <cell r="N16">
            <v>7.064516129032258</v>
          </cell>
          <cell r="O16">
            <v>7.645161290322581</v>
          </cell>
          <cell r="P16">
            <v>8.0333333333333332</v>
          </cell>
          <cell r="Q16">
            <v>7</v>
          </cell>
          <cell r="R16">
            <v>7.1</v>
          </cell>
          <cell r="S16">
            <v>6.935483870967742</v>
          </cell>
          <cell r="T16">
            <v>7.4838709677419351</v>
          </cell>
          <cell r="U16">
            <v>6.6896551724137927</v>
          </cell>
          <cell r="V16">
            <v>6.6129032258064511</v>
          </cell>
          <cell r="W16">
            <v>6.7333333333333325</v>
          </cell>
          <cell r="X16">
            <v>7.9354838709677429</v>
          </cell>
          <cell r="Y16">
            <v>7.7</v>
          </cell>
          <cell r="Z16">
            <v>6.7096774193548381</v>
          </cell>
          <cell r="AA16">
            <v>7.806451612903226</v>
          </cell>
          <cell r="AB16">
            <v>7.9</v>
          </cell>
          <cell r="AC16">
            <v>7.5161290322580649</v>
          </cell>
          <cell r="AD16">
            <v>5.7</v>
          </cell>
          <cell r="AE16">
            <v>4.838709677419355</v>
          </cell>
          <cell r="AF16">
            <v>6.5161290322580649</v>
          </cell>
          <cell r="AG16">
            <v>7.0714285714285703</v>
          </cell>
          <cell r="AH16">
            <v>7.161290322580645</v>
          </cell>
          <cell r="AI16">
            <v>6.833333333333333</v>
          </cell>
          <cell r="AJ16">
            <v>6</v>
          </cell>
          <cell r="AK16">
            <v>7.5333333333333332</v>
          </cell>
          <cell r="AL16">
            <v>7.580645161290323</v>
          </cell>
          <cell r="AM16">
            <v>5.9032258064516121</v>
          </cell>
          <cell r="AN16">
            <v>5.8666666666666671</v>
          </cell>
          <cell r="AO16">
            <v>5.32258064516129</v>
          </cell>
          <cell r="AP16">
            <v>5.8333333333333339</v>
          </cell>
          <cell r="AQ16">
            <v>5.903225806451613</v>
          </cell>
          <cell r="AR16">
            <v>6.5483870967741931</v>
          </cell>
          <cell r="AS16">
            <v>7</v>
          </cell>
          <cell r="AT16">
            <v>6.0322580645161281</v>
          </cell>
          <cell r="AU16">
            <v>5.4666666666666659</v>
          </cell>
          <cell r="AV16">
            <v>6.6451612903225801</v>
          </cell>
          <cell r="AW16">
            <v>7.333333333333333</v>
          </cell>
        </row>
        <row r="17">
          <cell r="A17" t="str">
            <v>EliotCommunityHS/Wakefield/18 Lafay</v>
          </cell>
          <cell r="F17">
            <v>0.93333333333333335</v>
          </cell>
          <cell r="G17">
            <v>4.129032258064516</v>
          </cell>
          <cell r="H17">
            <v>3.6129032258064511</v>
          </cell>
          <cell r="I17">
            <v>4.2142857142857144</v>
          </cell>
          <cell r="J17">
            <v>4.2580645161290329</v>
          </cell>
          <cell r="K17">
            <v>4.0666666666666664</v>
          </cell>
          <cell r="L17">
            <v>3.8387096774193545</v>
          </cell>
          <cell r="M17">
            <v>4.166666666666667</v>
          </cell>
          <cell r="N17">
            <v>4.741935483870968</v>
          </cell>
          <cell r="O17">
            <v>4</v>
          </cell>
          <cell r="P17">
            <v>3.9333333333333336</v>
          </cell>
          <cell r="Q17">
            <v>4.064516129032258</v>
          </cell>
          <cell r="R17">
            <v>4.7</v>
          </cell>
          <cell r="S17">
            <v>3.967741935483871</v>
          </cell>
          <cell r="T17">
            <v>4.225806451612903</v>
          </cell>
          <cell r="U17">
            <v>4.9655172413793105</v>
          </cell>
          <cell r="V17">
            <v>3.8709677419354835</v>
          </cell>
          <cell r="W17">
            <v>4.833333333333333</v>
          </cell>
          <cell r="X17">
            <v>3.3548387096774195</v>
          </cell>
          <cell r="Y17">
            <v>4.4333333333333336</v>
          </cell>
          <cell r="Z17">
            <v>5.8064516129032251</v>
          </cell>
          <cell r="AA17">
            <v>4.032258064516129</v>
          </cell>
          <cell r="AB17">
            <v>2.9333333333333336</v>
          </cell>
          <cell r="AC17">
            <v>4.741935483870968</v>
          </cell>
          <cell r="AD17">
            <v>4.3666666666666671</v>
          </cell>
          <cell r="AE17">
            <v>4.290322580645161</v>
          </cell>
          <cell r="AF17">
            <v>4.225806451612903</v>
          </cell>
          <cell r="AG17">
            <v>3.5</v>
          </cell>
          <cell r="AH17">
            <v>4.5483870967741939</v>
          </cell>
          <cell r="AI17">
            <v>3.7666666666666666</v>
          </cell>
          <cell r="AJ17">
            <v>4.4838709677419359</v>
          </cell>
          <cell r="AK17">
            <v>3.9333333333333336</v>
          </cell>
          <cell r="AL17">
            <v>4.032258064516129</v>
          </cell>
          <cell r="AM17">
            <v>2.9032258064516125</v>
          </cell>
          <cell r="AN17">
            <v>3.6333333333333333</v>
          </cell>
          <cell r="AO17">
            <v>4.709677419354839</v>
          </cell>
          <cell r="AP17">
            <v>4.1666666666666661</v>
          </cell>
          <cell r="AQ17">
            <v>4.258064516129032</v>
          </cell>
          <cell r="AR17">
            <v>3.7096774193548385</v>
          </cell>
          <cell r="AS17">
            <v>4.2857142857142856</v>
          </cell>
          <cell r="AT17">
            <v>4.290322580645161</v>
          </cell>
          <cell r="AU17">
            <v>4.3</v>
          </cell>
          <cell r="AV17">
            <v>4.5161290322580641</v>
          </cell>
          <cell r="AW17">
            <v>4.5</v>
          </cell>
        </row>
        <row r="18">
          <cell r="A18" t="str">
            <v>Gandara / Greenfield / 107 Conway</v>
          </cell>
          <cell r="F18">
            <v>2.2333333333333334</v>
          </cell>
          <cell r="G18">
            <v>1.129032258064516</v>
          </cell>
          <cell r="H18">
            <v>0.5161290322580645</v>
          </cell>
          <cell r="I18">
            <v>1.75</v>
          </cell>
          <cell r="J18">
            <v>5.387096774193548</v>
          </cell>
          <cell r="K18">
            <v>6.8</v>
          </cell>
          <cell r="L18">
            <v>5.8709677419354831</v>
          </cell>
          <cell r="M18">
            <v>4.8666666666666671</v>
          </cell>
          <cell r="N18">
            <v>7.9032258064516112</v>
          </cell>
          <cell r="O18">
            <v>8.7741935483870961</v>
          </cell>
          <cell r="P18">
            <v>9.1333333333333329</v>
          </cell>
          <cell r="Q18">
            <v>9.2903225806451601</v>
          </cell>
          <cell r="R18">
            <v>10.633333333333335</v>
          </cell>
          <cell r="S18">
            <v>10.096774193548388</v>
          </cell>
          <cell r="T18">
            <v>9.1612903225806441</v>
          </cell>
          <cell r="U18">
            <v>9.4482758620689662</v>
          </cell>
          <cell r="V18">
            <v>10.935483870967742</v>
          </cell>
          <cell r="W18">
            <v>9.7666666666666657</v>
          </cell>
          <cell r="X18">
            <v>10.516129032258064</v>
          </cell>
          <cell r="Y18">
            <v>10.4</v>
          </cell>
          <cell r="Z18">
            <v>10.70967741935484</v>
          </cell>
          <cell r="AA18">
            <v>11.35483870967742</v>
          </cell>
          <cell r="AB18">
            <v>10.166666666666664</v>
          </cell>
          <cell r="AC18">
            <v>10.677419354838708</v>
          </cell>
          <cell r="AD18">
            <v>10.733333333333336</v>
          </cell>
          <cell r="AE18">
            <v>10.806451612903224</v>
          </cell>
          <cell r="AF18">
            <v>10.64516129032258</v>
          </cell>
          <cell r="AG18">
            <v>9.2142857142857153</v>
          </cell>
          <cell r="AH18">
            <v>9.193548387096774</v>
          </cell>
          <cell r="AI18">
            <v>10.733333333333333</v>
          </cell>
          <cell r="AJ18">
            <v>11.483870967741936</v>
          </cell>
          <cell r="AK18">
            <v>9.0333333333333332</v>
          </cell>
          <cell r="AL18">
            <v>8.7741935483870961</v>
          </cell>
          <cell r="AM18">
            <v>9.7096774193548399</v>
          </cell>
          <cell r="AN18">
            <v>9.6333333333333329</v>
          </cell>
          <cell r="AO18">
            <v>10.580645161290322</v>
          </cell>
          <cell r="AP18">
            <v>10.766666666666667</v>
          </cell>
          <cell r="AQ18">
            <v>10</v>
          </cell>
          <cell r="AR18">
            <v>9.32258064516129</v>
          </cell>
          <cell r="AS18">
            <v>10.535714285714285</v>
          </cell>
          <cell r="AT18">
            <v>11.387096774193548</v>
          </cell>
          <cell r="AU18">
            <v>13.666666666666668</v>
          </cell>
          <cell r="AV18">
            <v>11.709677419354838</v>
          </cell>
          <cell r="AW18">
            <v>13.8</v>
          </cell>
        </row>
        <row r="19">
          <cell r="A19" t="str">
            <v>Gandara / Holyoke / 27-29 Canby St</v>
          </cell>
          <cell r="F19">
            <v>2.8333333333333335</v>
          </cell>
          <cell r="G19">
            <v>2.774193548387097</v>
          </cell>
          <cell r="H19">
            <v>2.161290322580645</v>
          </cell>
          <cell r="I19">
            <v>3.3571428571428572</v>
          </cell>
          <cell r="J19">
            <v>6.9354838709677411</v>
          </cell>
          <cell r="K19">
            <v>11.433333333333332</v>
          </cell>
          <cell r="L19">
            <v>9.4193548387096744</v>
          </cell>
          <cell r="M19">
            <v>11.533333333333335</v>
          </cell>
          <cell r="N19">
            <v>10.838709677419354</v>
          </cell>
          <cell r="O19">
            <v>10.612903225806454</v>
          </cell>
          <cell r="P19">
            <v>10.733333333333336</v>
          </cell>
          <cell r="Q19">
            <v>11.064516129032256</v>
          </cell>
          <cell r="R19">
            <v>11.5</v>
          </cell>
          <cell r="S19">
            <v>11.806451612903224</v>
          </cell>
          <cell r="T19">
            <v>11.806451612903226</v>
          </cell>
          <cell r="U19">
            <v>11.724137931034482</v>
          </cell>
          <cell r="V19">
            <v>11.774193548387094</v>
          </cell>
          <cell r="W19">
            <v>11.7</v>
          </cell>
          <cell r="X19">
            <v>11.70967741935484</v>
          </cell>
          <cell r="Y19">
            <v>10.933333333333332</v>
          </cell>
          <cell r="Z19">
            <v>11.548387096774192</v>
          </cell>
          <cell r="AA19">
            <v>11.451612903225806</v>
          </cell>
          <cell r="AB19">
            <v>11.366666666666665</v>
          </cell>
          <cell r="AC19">
            <v>11.935483870967742</v>
          </cell>
          <cell r="AD19">
            <v>12.3</v>
          </cell>
          <cell r="AE19">
            <v>11.451612903225806</v>
          </cell>
          <cell r="AF19">
            <v>10.838709677419354</v>
          </cell>
          <cell r="AG19">
            <v>10.821428571428571</v>
          </cell>
          <cell r="AH19">
            <v>10.870967741935484</v>
          </cell>
          <cell r="AI19">
            <v>9.1</v>
          </cell>
          <cell r="AJ19">
            <v>10.838709677419354</v>
          </cell>
          <cell r="AK19">
            <v>10.3</v>
          </cell>
          <cell r="AL19">
            <v>11.41935483870968</v>
          </cell>
          <cell r="AM19">
            <v>11.03225806451613</v>
          </cell>
          <cell r="AN19">
            <v>10.666666666666666</v>
          </cell>
          <cell r="AO19">
            <v>11</v>
          </cell>
          <cell r="AP19">
            <v>11.4</v>
          </cell>
          <cell r="AQ19">
            <v>9.4838709677419359</v>
          </cell>
          <cell r="AR19">
            <v>10.774193548387096</v>
          </cell>
          <cell r="AS19">
            <v>10.607142857142858</v>
          </cell>
          <cell r="AT19">
            <v>12</v>
          </cell>
          <cell r="AU19">
            <v>13.5</v>
          </cell>
          <cell r="AV19">
            <v>13.129032258064516</v>
          </cell>
          <cell r="AW19">
            <v>13.166666666666666</v>
          </cell>
        </row>
        <row r="20">
          <cell r="A20" t="str">
            <v>Gandara / Springfield / 25 Moorland</v>
          </cell>
          <cell r="G20">
            <v>2</v>
          </cell>
          <cell r="H20">
            <v>7.6129032258064511</v>
          </cell>
          <cell r="I20">
            <v>7.4285714285714288</v>
          </cell>
          <cell r="J20">
            <v>8.870967741935484</v>
          </cell>
          <cell r="K20">
            <v>8.5</v>
          </cell>
          <cell r="L20">
            <v>6.0645161290322589</v>
          </cell>
          <cell r="M20">
            <v>6.9333333333333327</v>
          </cell>
          <cell r="N20">
            <v>6.258064516129032</v>
          </cell>
          <cell r="O20">
            <v>7.1612903225806441</v>
          </cell>
          <cell r="P20">
            <v>9.4666666666666668</v>
          </cell>
          <cell r="Q20">
            <v>8.1612903225806459</v>
          </cell>
          <cell r="R20">
            <v>7.8333333333333348</v>
          </cell>
          <cell r="S20">
            <v>8.0645161290322598</v>
          </cell>
          <cell r="T20">
            <v>8</v>
          </cell>
          <cell r="U20">
            <v>7.9655172413793114</v>
          </cell>
          <cell r="V20">
            <v>7.6451612903225792</v>
          </cell>
          <cell r="W20">
            <v>8.1333333333333329</v>
          </cell>
          <cell r="X20">
            <v>8.7741935483870961</v>
          </cell>
          <cell r="Y20">
            <v>8.2666666666666657</v>
          </cell>
          <cell r="Z20">
            <v>7.419354838709677</v>
          </cell>
          <cell r="AA20">
            <v>8.0322580645161281</v>
          </cell>
          <cell r="AB20">
            <v>8.5</v>
          </cell>
          <cell r="AC20">
            <v>9.8387096774193559</v>
          </cell>
          <cell r="AD20">
            <v>9.3666666666666671</v>
          </cell>
          <cell r="AE20">
            <v>8.0322580645161281</v>
          </cell>
          <cell r="AF20">
            <v>6.354838709677419</v>
          </cell>
          <cell r="AG20">
            <v>7.5714285714285703</v>
          </cell>
          <cell r="AH20">
            <v>7.032258064516129</v>
          </cell>
          <cell r="AI20">
            <v>8.2666666666666675</v>
          </cell>
          <cell r="AJ20">
            <v>8.3548387096774199</v>
          </cell>
          <cell r="AK20">
            <v>9.9333333333333336</v>
          </cell>
          <cell r="AL20">
            <v>8.9032258064516121</v>
          </cell>
          <cell r="AM20">
            <v>8.6451612903225801</v>
          </cell>
          <cell r="AN20">
            <v>8.4</v>
          </cell>
          <cell r="AO20">
            <v>8.5483870967741939</v>
          </cell>
          <cell r="AP20">
            <v>7.5333333333333332</v>
          </cell>
          <cell r="AQ20">
            <v>7.354838709677419</v>
          </cell>
          <cell r="AR20">
            <v>7.0967741935483861</v>
          </cell>
          <cell r="AS20">
            <v>6.3928571428571423</v>
          </cell>
          <cell r="AT20">
            <v>7.4838709677419359</v>
          </cell>
          <cell r="AU20">
            <v>8.3333333333333321</v>
          </cell>
          <cell r="AV20">
            <v>7.6774193548387091</v>
          </cell>
          <cell r="AW20">
            <v>7.3666666666666663</v>
          </cell>
        </row>
        <row r="21">
          <cell r="A21" t="str">
            <v>Gandara / Springfield / 353 MapleSt</v>
          </cell>
          <cell r="F21">
            <v>5.2</v>
          </cell>
          <cell r="G21">
            <v>8.935483870967742</v>
          </cell>
          <cell r="H21">
            <v>10.903225806451612</v>
          </cell>
          <cell r="I21">
            <v>9.3571428571428577</v>
          </cell>
          <cell r="J21">
            <v>7.4516129032258061</v>
          </cell>
          <cell r="K21">
            <v>10.9</v>
          </cell>
          <cell r="L21">
            <v>10.677419354838712</v>
          </cell>
          <cell r="M21">
            <v>13.3</v>
          </cell>
          <cell r="N21">
            <v>13.612903225806452</v>
          </cell>
          <cell r="O21">
            <v>14.03225806451613</v>
          </cell>
          <cell r="P21">
            <v>14.633333333333335</v>
          </cell>
          <cell r="Q21">
            <v>14.838709677419354</v>
          </cell>
          <cell r="R21">
            <v>14.666666666666666</v>
          </cell>
          <cell r="S21">
            <v>10.903225806451612</v>
          </cell>
          <cell r="T21">
            <v>12.774193548387094</v>
          </cell>
          <cell r="U21">
            <v>14.310344827586206</v>
          </cell>
          <cell r="V21">
            <v>14.548387096774192</v>
          </cell>
          <cell r="W21">
            <v>14.9</v>
          </cell>
          <cell r="X21">
            <v>14.935483870967742</v>
          </cell>
          <cell r="Y21">
            <v>14.933333333333334</v>
          </cell>
          <cell r="Z21">
            <v>14.96774193548387</v>
          </cell>
          <cell r="AA21">
            <v>14.322580645161288</v>
          </cell>
          <cell r="AB21">
            <v>14.566666666666668</v>
          </cell>
          <cell r="AC21">
            <v>14.258064516129032</v>
          </cell>
          <cell r="AD21">
            <v>13.933333333333334</v>
          </cell>
          <cell r="AE21">
            <v>14.64516129032258</v>
          </cell>
          <cell r="AF21">
            <v>14.193548387096776</v>
          </cell>
          <cell r="AG21">
            <v>14.321428571428571</v>
          </cell>
          <cell r="AH21">
            <v>14.483870967741934</v>
          </cell>
          <cell r="AI21">
            <v>14.766666666666667</v>
          </cell>
          <cell r="AJ21">
            <v>14.483870967741934</v>
          </cell>
          <cell r="AK21">
            <v>14.866666666666669</v>
          </cell>
          <cell r="AL21">
            <v>14.967741935483872</v>
          </cell>
          <cell r="AM21">
            <v>14.870967741935484</v>
          </cell>
          <cell r="AN21">
            <v>14.333333333333332</v>
          </cell>
          <cell r="AO21">
            <v>14.58064516129032</v>
          </cell>
          <cell r="AP21">
            <v>13.833333333333336</v>
          </cell>
          <cell r="AQ21">
            <v>13.2258064516129</v>
          </cell>
          <cell r="AR21">
            <v>12.903225806451612</v>
          </cell>
          <cell r="AS21">
            <v>14.428571428571429</v>
          </cell>
          <cell r="AT21">
            <v>16.290322580645164</v>
          </cell>
          <cell r="AU21">
            <v>17.733333333333338</v>
          </cell>
          <cell r="AV21">
            <v>16.838709677419356</v>
          </cell>
          <cell r="AW21">
            <v>17.5</v>
          </cell>
        </row>
        <row r="22">
          <cell r="A22" t="str">
            <v>GermaineLawrence/Arlington/18Clarem</v>
          </cell>
          <cell r="D22">
            <v>7.6333333333333337</v>
          </cell>
          <cell r="E22">
            <v>8.4193548387096779</v>
          </cell>
          <cell r="F22">
            <v>7.8666666666666671</v>
          </cell>
          <cell r="G22">
            <v>7.2903225806451619</v>
          </cell>
          <cell r="H22">
            <v>8.5483870967741922</v>
          </cell>
          <cell r="I22">
            <v>8.1071428571428577</v>
          </cell>
          <cell r="J22">
            <v>8.935483870967742</v>
          </cell>
          <cell r="K22">
            <v>9.0333333333333332</v>
          </cell>
          <cell r="L22">
            <v>11.354838709677422</v>
          </cell>
          <cell r="M22">
            <v>11.9</v>
          </cell>
          <cell r="N22">
            <v>12.096774193548386</v>
          </cell>
          <cell r="O22">
            <v>11.709677419354838</v>
          </cell>
          <cell r="P22">
            <v>7.6</v>
          </cell>
          <cell r="Q22">
            <v>11.67741935483871</v>
          </cell>
          <cell r="R22">
            <v>10.9</v>
          </cell>
          <cell r="S22">
            <v>11</v>
          </cell>
          <cell r="T22">
            <v>10.935483870967742</v>
          </cell>
          <cell r="U22">
            <v>11.862068965517238</v>
          </cell>
          <cell r="V22">
            <v>11.483870967741938</v>
          </cell>
          <cell r="W22">
            <v>12.2</v>
          </cell>
          <cell r="X22">
            <v>10.935483870967742</v>
          </cell>
          <cell r="Y22">
            <v>10.366666666666667</v>
          </cell>
          <cell r="Z22">
            <v>11.74193548387097</v>
          </cell>
          <cell r="AA22">
            <v>12.32258064516129</v>
          </cell>
          <cell r="AB22">
            <v>10.266666666666666</v>
          </cell>
          <cell r="AC22">
            <v>9.7419354838709697</v>
          </cell>
          <cell r="AD22">
            <v>10.866666666666667</v>
          </cell>
          <cell r="AE22">
            <v>9.2258064516129039</v>
          </cell>
          <cell r="AF22">
            <v>10.61290322580645</v>
          </cell>
          <cell r="AG22">
            <v>9.6785714285714288</v>
          </cell>
          <cell r="AH22">
            <v>11.903225806451614</v>
          </cell>
          <cell r="AI22">
            <v>12.233333333333333</v>
          </cell>
          <cell r="AJ22">
            <v>12.483870967741934</v>
          </cell>
          <cell r="AK22">
            <v>11.633333333333333</v>
          </cell>
          <cell r="AL22">
            <v>12.032258064516128</v>
          </cell>
          <cell r="AM22">
            <v>10.419354838709676</v>
          </cell>
          <cell r="AN22">
            <v>10.466666666666669</v>
          </cell>
          <cell r="AO22">
            <v>11.548387096774196</v>
          </cell>
          <cell r="AP22">
            <v>10.6</v>
          </cell>
          <cell r="AQ22">
            <v>11.64516129032258</v>
          </cell>
          <cell r="AR22">
            <v>11.35483870967742</v>
          </cell>
          <cell r="AS22">
            <v>12</v>
          </cell>
          <cell r="AT22">
            <v>11.483870967741936</v>
          </cell>
          <cell r="AU22">
            <v>11.4</v>
          </cell>
          <cell r="AV22">
            <v>12.161290322580644</v>
          </cell>
          <cell r="AW22">
            <v>11.7</v>
          </cell>
        </row>
        <row r="23">
          <cell r="A23" t="str">
            <v>Harbor Schools/ Merrimac /100W.Main</v>
          </cell>
          <cell r="C23">
            <v>0.35483870967741937</v>
          </cell>
          <cell r="D23">
            <v>5.3</v>
          </cell>
          <cell r="E23">
            <v>7.064516129032258</v>
          </cell>
          <cell r="F23">
            <v>7.5</v>
          </cell>
          <cell r="G23">
            <v>6.6451612903225801</v>
          </cell>
          <cell r="H23">
            <v>8.6451612903225801</v>
          </cell>
          <cell r="I23">
            <v>6.5714285714285721</v>
          </cell>
          <cell r="J23">
            <v>9.3225806451612883</v>
          </cell>
          <cell r="K23">
            <v>10.666666666666668</v>
          </cell>
          <cell r="L23">
            <v>11.258064516129032</v>
          </cell>
          <cell r="M23">
            <v>9.5666666666666664</v>
          </cell>
          <cell r="N23">
            <v>10.903225806451614</v>
          </cell>
          <cell r="O23">
            <v>10.451612903225804</v>
          </cell>
          <cell r="P23">
            <v>10.5</v>
          </cell>
          <cell r="Q23">
            <v>9.387096774193548</v>
          </cell>
          <cell r="R23">
            <v>10.766666666666666</v>
          </cell>
          <cell r="S23">
            <v>9.7741935483870961</v>
          </cell>
          <cell r="T23">
            <v>10.258064516129034</v>
          </cell>
          <cell r="U23">
            <v>10.827586206896553</v>
          </cell>
          <cell r="V23">
            <v>11.064516129032258</v>
          </cell>
          <cell r="W23">
            <v>11.066666666666666</v>
          </cell>
          <cell r="X23">
            <v>11.516129032258064</v>
          </cell>
          <cell r="Y23">
            <v>11.533333333333333</v>
          </cell>
          <cell r="Z23">
            <v>11.129032258064516</v>
          </cell>
          <cell r="AA23">
            <v>10.709677419354838</v>
          </cell>
          <cell r="AB23">
            <v>11.466666666666667</v>
          </cell>
          <cell r="AC23">
            <v>11.741935483870968</v>
          </cell>
          <cell r="AD23">
            <v>11.5</v>
          </cell>
          <cell r="AE23">
            <v>11.645161290322582</v>
          </cell>
          <cell r="AF23">
            <v>11.096774193548388</v>
          </cell>
          <cell r="AG23">
            <v>11.75</v>
          </cell>
          <cell r="AH23">
            <v>11.258064516129034</v>
          </cell>
          <cell r="AI23">
            <v>11.666666666666666</v>
          </cell>
          <cell r="AJ23">
            <v>11.580645161290322</v>
          </cell>
          <cell r="AK23">
            <v>11.3</v>
          </cell>
          <cell r="AL23">
            <v>11.903225806451614</v>
          </cell>
          <cell r="AM23">
            <v>11.516129032258066</v>
          </cell>
          <cell r="AN23">
            <v>11.566666666666666</v>
          </cell>
          <cell r="AO23">
            <v>10.225806451612904</v>
          </cell>
          <cell r="AP23">
            <v>10.6</v>
          </cell>
          <cell r="AQ23">
            <v>9.870967741935484</v>
          </cell>
          <cell r="AR23">
            <v>8.064516129032258</v>
          </cell>
          <cell r="AS23">
            <v>10.928571428571429</v>
          </cell>
          <cell r="AT23">
            <v>10.774193548387098</v>
          </cell>
          <cell r="AU23">
            <v>10.566666666666666</v>
          </cell>
          <cell r="AV23">
            <v>11</v>
          </cell>
          <cell r="AW23">
            <v>10.199999999999999</v>
          </cell>
        </row>
        <row r="24">
          <cell r="A24" t="str">
            <v>Health and Education Services</v>
          </cell>
          <cell r="AR24">
            <v>6.4516129032258063E-2</v>
          </cell>
        </row>
        <row r="25">
          <cell r="A25" t="str">
            <v>HES / Beverly / 6 Echo Ave.</v>
          </cell>
          <cell r="B25">
            <v>3.4838709677419351</v>
          </cell>
          <cell r="C25">
            <v>8.4516129032258061</v>
          </cell>
          <cell r="D25">
            <v>8.4666666666666668</v>
          </cell>
          <cell r="E25">
            <v>8.6451612903225801</v>
          </cell>
          <cell r="F25">
            <v>10.6</v>
          </cell>
          <cell r="G25">
            <v>10.129032258064516</v>
          </cell>
          <cell r="H25">
            <v>11.32258064516129</v>
          </cell>
          <cell r="I25">
            <v>9.5714285714285712</v>
          </cell>
          <cell r="J25">
            <v>10.258064516129034</v>
          </cell>
          <cell r="K25">
            <v>9.6333333333333329</v>
          </cell>
          <cell r="L25">
            <v>10.93548387096774</v>
          </cell>
          <cell r="M25">
            <v>9.3333333333333321</v>
          </cell>
          <cell r="N25">
            <v>10.516129032258066</v>
          </cell>
          <cell r="O25">
            <v>10.516129032258064</v>
          </cell>
          <cell r="P25">
            <v>7.6333333333333337</v>
          </cell>
          <cell r="Q25">
            <v>9.3548387096774182</v>
          </cell>
          <cell r="R25">
            <v>7.5</v>
          </cell>
          <cell r="S25">
            <v>9.387096774193548</v>
          </cell>
          <cell r="T25">
            <v>8.258064516129032</v>
          </cell>
          <cell r="U25">
            <v>8.8965517241379288</v>
          </cell>
          <cell r="V25">
            <v>6.5161290322580641</v>
          </cell>
          <cell r="W25">
            <v>8.5</v>
          </cell>
          <cell r="X25">
            <v>9.935483870967742</v>
          </cell>
          <cell r="Y25">
            <v>8.1666666666666679</v>
          </cell>
          <cell r="Z25">
            <v>9.1935483870967758</v>
          </cell>
          <cell r="AA25">
            <v>10.548387096774192</v>
          </cell>
          <cell r="AB25">
            <v>11.533333333333331</v>
          </cell>
          <cell r="AC25">
            <v>8.5806451612903221</v>
          </cell>
          <cell r="AD25">
            <v>10.433333333333334</v>
          </cell>
          <cell r="AE25">
            <v>9.3870967741935498</v>
          </cell>
          <cell r="AF25">
            <v>8.8064516129032242</v>
          </cell>
          <cell r="AG25">
            <v>10.392857142857144</v>
          </cell>
          <cell r="AH25">
            <v>9.2903225806451601</v>
          </cell>
          <cell r="AI25">
            <v>10.3</v>
          </cell>
          <cell r="AJ25">
            <v>10.06451612903226</v>
          </cell>
          <cell r="AK25">
            <v>8.1666666666666661</v>
          </cell>
          <cell r="AL25">
            <v>9.7096774193548381</v>
          </cell>
          <cell r="AM25">
            <v>0.5161290322580645</v>
          </cell>
        </row>
        <row r="26">
          <cell r="A26" t="str">
            <v>HES / Haverhill / 8-10 Howard St</v>
          </cell>
          <cell r="I26">
            <v>1.4285714285714284</v>
          </cell>
          <cell r="J26">
            <v>6.5161290322580649</v>
          </cell>
          <cell r="K26">
            <v>7.5333333333333332</v>
          </cell>
          <cell r="L26">
            <v>5.6774193548387082</v>
          </cell>
          <cell r="M26">
            <v>7.4</v>
          </cell>
          <cell r="N26">
            <v>6.967741935483871</v>
          </cell>
          <cell r="O26">
            <v>6.6451612903225801</v>
          </cell>
          <cell r="P26">
            <v>3.9</v>
          </cell>
          <cell r="Q26">
            <v>3.5483870967741935</v>
          </cell>
          <cell r="R26">
            <v>3.9</v>
          </cell>
          <cell r="S26">
            <v>5.064516129032258</v>
          </cell>
          <cell r="T26">
            <v>6.870967741935484</v>
          </cell>
          <cell r="U26">
            <v>5.5862068965517242</v>
          </cell>
          <cell r="V26">
            <v>6</v>
          </cell>
          <cell r="W26">
            <v>5.9666666666666659</v>
          </cell>
          <cell r="X26">
            <v>5.161290322580645</v>
          </cell>
          <cell r="Y26">
            <v>5.3333333333333339</v>
          </cell>
          <cell r="Z26">
            <v>4.967741935483871</v>
          </cell>
          <cell r="AA26">
            <v>4.7096774193548381</v>
          </cell>
          <cell r="AB26">
            <v>5.0999999999999996</v>
          </cell>
          <cell r="AC26">
            <v>5.774193548387097</v>
          </cell>
          <cell r="AD26">
            <v>2.2999999999999998</v>
          </cell>
        </row>
        <row r="27">
          <cell r="A27" t="str">
            <v>HES / Salem / 39 1/2 Mason St</v>
          </cell>
          <cell r="AL27">
            <v>0.80645161290322576</v>
          </cell>
          <cell r="AM27">
            <v>9.741935483870968</v>
          </cell>
          <cell r="AN27">
            <v>7.1333333333333329</v>
          </cell>
          <cell r="AO27">
            <v>7.7096774193548372</v>
          </cell>
          <cell r="AP27">
            <v>9.4</v>
          </cell>
          <cell r="AQ27">
            <v>8.870967741935484</v>
          </cell>
          <cell r="AR27">
            <v>8.5806451612903203</v>
          </cell>
          <cell r="AS27">
            <v>8.9285714285714306</v>
          </cell>
          <cell r="AT27">
            <v>7.2258064516129021</v>
          </cell>
          <cell r="AU27">
            <v>9.9333333333333318</v>
          </cell>
          <cell r="AV27">
            <v>8.4516129032258043</v>
          </cell>
          <cell r="AW27">
            <v>9.6666666666666643</v>
          </cell>
        </row>
        <row r="28">
          <cell r="A28" t="str">
            <v>ItalianHome/E. Freetown/9PinewoodCt</v>
          </cell>
          <cell r="C28">
            <v>0.12903225806451613</v>
          </cell>
          <cell r="D28">
            <v>2.9333333333333336</v>
          </cell>
          <cell r="E28">
            <v>2.5161290322580645</v>
          </cell>
          <cell r="F28">
            <v>3.8333333333333335</v>
          </cell>
          <cell r="G28">
            <v>6</v>
          </cell>
          <cell r="H28">
            <v>8.129032258064516</v>
          </cell>
          <cell r="I28">
            <v>7.0714285714285712</v>
          </cell>
          <cell r="J28">
            <v>7.4516129032258069</v>
          </cell>
          <cell r="K28">
            <v>5.5333333333333332</v>
          </cell>
          <cell r="L28">
            <v>4.064516129032258</v>
          </cell>
          <cell r="M28">
            <v>4.7</v>
          </cell>
          <cell r="N28">
            <v>4.387096774193548</v>
          </cell>
          <cell r="O28">
            <v>7.5483870967741922</v>
          </cell>
          <cell r="P28">
            <v>7.2333333333333334</v>
          </cell>
          <cell r="Q28">
            <v>5.5161290322580649</v>
          </cell>
          <cell r="R28">
            <v>4.5333333333333332</v>
          </cell>
          <cell r="S28">
            <v>3.4193548387096775</v>
          </cell>
          <cell r="T28">
            <v>4.741935483870968</v>
          </cell>
          <cell r="U28">
            <v>9.4137931034482758</v>
          </cell>
          <cell r="V28">
            <v>7.5806451612903212</v>
          </cell>
          <cell r="W28">
            <v>7.333333333333333</v>
          </cell>
          <cell r="X28">
            <v>7.354838709677419</v>
          </cell>
          <cell r="Y28">
            <v>6.833333333333333</v>
          </cell>
          <cell r="Z28">
            <v>6.935483870967742</v>
          </cell>
          <cell r="AA28">
            <v>7.161290322580645</v>
          </cell>
          <cell r="AB28">
            <v>6.333333333333333</v>
          </cell>
          <cell r="AC28">
            <v>7.806451612903226</v>
          </cell>
          <cell r="AD28">
            <v>7.7333333333333325</v>
          </cell>
          <cell r="AE28">
            <v>6.7096774193548381</v>
          </cell>
          <cell r="AF28">
            <v>6.258064516129032</v>
          </cell>
          <cell r="AG28">
            <v>7.3214285714285721</v>
          </cell>
          <cell r="AH28">
            <v>5.741935483870968</v>
          </cell>
          <cell r="AI28">
            <v>7</v>
          </cell>
          <cell r="AJ28">
            <v>5.032258064516129</v>
          </cell>
          <cell r="AK28">
            <v>6.166666666666667</v>
          </cell>
          <cell r="AL28">
            <v>7.225806451612903</v>
          </cell>
          <cell r="AM28">
            <v>5.32258064516129</v>
          </cell>
          <cell r="AN28">
            <v>3.9</v>
          </cell>
          <cell r="AO28">
            <v>5.1290322580645169</v>
          </cell>
          <cell r="AP28">
            <v>6.7333333333333334</v>
          </cell>
          <cell r="AQ28">
            <v>5.67741935483871</v>
          </cell>
          <cell r="AR28">
            <v>5.774193548387097</v>
          </cell>
          <cell r="AS28">
            <v>8.3571428571428577</v>
          </cell>
          <cell r="AT28">
            <v>5.967741935483871</v>
          </cell>
          <cell r="AU28">
            <v>7.4333333333333336</v>
          </cell>
          <cell r="AV28">
            <v>7.064516129032258</v>
          </cell>
          <cell r="AW28">
            <v>8.1666666666666661</v>
          </cell>
        </row>
        <row r="29">
          <cell r="A29" t="str">
            <v>ItalianHome/JamPl/1125CentreSt</v>
          </cell>
          <cell r="B29">
            <v>3.2258064516129031E-2</v>
          </cell>
          <cell r="C29">
            <v>1.4516129032258065</v>
          </cell>
          <cell r="D29">
            <v>2</v>
          </cell>
          <cell r="E29">
            <v>1</v>
          </cell>
          <cell r="F29">
            <v>1.4333333333333331</v>
          </cell>
          <cell r="G29">
            <v>0.64516129032258063</v>
          </cell>
          <cell r="H29">
            <v>0.77419354838709675</v>
          </cell>
          <cell r="I29">
            <v>1.5</v>
          </cell>
          <cell r="J29">
            <v>1.6129032258064515</v>
          </cell>
          <cell r="K29">
            <v>1.7666666666666666</v>
          </cell>
          <cell r="L29">
            <v>0.45161290322580644</v>
          </cell>
          <cell r="M29">
            <v>0.93333333333333335</v>
          </cell>
          <cell r="N29">
            <v>1.903225806451613</v>
          </cell>
          <cell r="O29">
            <v>1.3870967741935485</v>
          </cell>
          <cell r="P29">
            <v>1.8666666666666667</v>
          </cell>
          <cell r="Q29">
            <v>1.2903225806451613</v>
          </cell>
          <cell r="R29">
            <v>1.1666666666666667</v>
          </cell>
          <cell r="S29">
            <v>1.9032258064516128</v>
          </cell>
          <cell r="T29">
            <v>1.1935483870967742</v>
          </cell>
          <cell r="U29">
            <v>1.6206896551724137</v>
          </cell>
          <cell r="V29">
            <v>1.064516129032258</v>
          </cell>
          <cell r="W29">
            <v>2</v>
          </cell>
          <cell r="X29">
            <v>1.903225806451613</v>
          </cell>
          <cell r="Y29">
            <v>1.8</v>
          </cell>
          <cell r="Z29">
            <v>1.2580645161290323</v>
          </cell>
          <cell r="AA29">
            <v>1.6451612903225805</v>
          </cell>
          <cell r="AB29">
            <v>0.6</v>
          </cell>
          <cell r="AC29">
            <v>1.1935483870967742</v>
          </cell>
          <cell r="AD29">
            <v>2</v>
          </cell>
          <cell r="AE29">
            <v>1.6451612903225805</v>
          </cell>
          <cell r="AF29">
            <v>2</v>
          </cell>
          <cell r="AG29">
            <v>2</v>
          </cell>
          <cell r="AH29">
            <v>1.3870967741935483</v>
          </cell>
          <cell r="AI29">
            <v>1.1000000000000001</v>
          </cell>
          <cell r="AJ29">
            <v>1.5806451612903225</v>
          </cell>
          <cell r="AK29">
            <v>1.6</v>
          </cell>
          <cell r="AL29">
            <v>1.2903225806451613</v>
          </cell>
          <cell r="AM29">
            <v>0.77419354838709675</v>
          </cell>
          <cell r="AN29">
            <v>2</v>
          </cell>
          <cell r="AO29">
            <v>1.2903225806451615</v>
          </cell>
          <cell r="AP29">
            <v>1.8666666666666667</v>
          </cell>
          <cell r="AQ29">
            <v>6.4516129032258063E-2</v>
          </cell>
        </row>
        <row r="30">
          <cell r="A30" t="str">
            <v>Key / Fall River / 62 County St</v>
          </cell>
          <cell r="B30">
            <v>5.4838709677419342</v>
          </cell>
          <cell r="C30">
            <v>6.0322580645161299</v>
          </cell>
          <cell r="D30">
            <v>5.7</v>
          </cell>
          <cell r="E30">
            <v>5.5483870967741939</v>
          </cell>
          <cell r="F30">
            <v>9.2333333333333343</v>
          </cell>
          <cell r="G30">
            <v>11.774193548387096</v>
          </cell>
          <cell r="H30">
            <v>10.451612903225806</v>
          </cell>
          <cell r="I30">
            <v>10.785714285714285</v>
          </cell>
          <cell r="J30">
            <v>10.322580645161294</v>
          </cell>
          <cell r="K30">
            <v>12.8</v>
          </cell>
          <cell r="L30">
            <v>12.419354838709678</v>
          </cell>
          <cell r="M30">
            <v>12.066666666666668</v>
          </cell>
          <cell r="N30">
            <v>12.806451612903226</v>
          </cell>
          <cell r="O30">
            <v>14.451612903225808</v>
          </cell>
          <cell r="P30">
            <v>14.533333333333335</v>
          </cell>
          <cell r="Q30">
            <v>14.387096774193548</v>
          </cell>
          <cell r="R30">
            <v>14.6</v>
          </cell>
          <cell r="S30">
            <v>14.741935483870966</v>
          </cell>
          <cell r="T30">
            <v>14.967741935483872</v>
          </cell>
          <cell r="U30">
            <v>14.827586206896553</v>
          </cell>
          <cell r="V30">
            <v>14.838709677419356</v>
          </cell>
          <cell r="W30">
            <v>14.8</v>
          </cell>
          <cell r="X30">
            <v>15</v>
          </cell>
          <cell r="Y30">
            <v>14.533333333333335</v>
          </cell>
          <cell r="Z30">
            <v>14.870967741935484</v>
          </cell>
          <cell r="AA30">
            <v>14.70967741935484</v>
          </cell>
          <cell r="AB30">
            <v>14.2</v>
          </cell>
          <cell r="AC30">
            <v>13</v>
          </cell>
          <cell r="AD30">
            <v>14.3</v>
          </cell>
          <cell r="AE30">
            <v>13.516129032258064</v>
          </cell>
          <cell r="AF30">
            <v>13.645161290322582</v>
          </cell>
          <cell r="AG30">
            <v>11.428571428571431</v>
          </cell>
          <cell r="AH30">
            <v>12.064516129032258</v>
          </cell>
          <cell r="AI30">
            <v>14.266666666666667</v>
          </cell>
          <cell r="AJ30">
            <v>13.06451612903226</v>
          </cell>
          <cell r="AK30">
            <v>14.4</v>
          </cell>
          <cell r="AL30">
            <v>14.645161290322584</v>
          </cell>
          <cell r="AM30">
            <v>13.064516129032258</v>
          </cell>
          <cell r="AN30">
            <v>12.3</v>
          </cell>
          <cell r="AO30">
            <v>14.258064516129034</v>
          </cell>
          <cell r="AP30">
            <v>14.233333333333333</v>
          </cell>
          <cell r="AQ30">
            <v>12.35483870967742</v>
          </cell>
          <cell r="AR30">
            <v>12.774193548387094</v>
          </cell>
          <cell r="AS30">
            <v>14.035714285714286</v>
          </cell>
          <cell r="AT30">
            <v>14.225806451612904</v>
          </cell>
          <cell r="AU30">
            <v>14.533333333333331</v>
          </cell>
          <cell r="AV30">
            <v>14.451612903225808</v>
          </cell>
          <cell r="AW30">
            <v>14.7</v>
          </cell>
        </row>
        <row r="31">
          <cell r="A31" t="str">
            <v>Key / Methuen / 175 Lowell St</v>
          </cell>
          <cell r="B31">
            <v>11.35483870967742</v>
          </cell>
          <cell r="C31">
            <v>11.064516129032258</v>
          </cell>
          <cell r="D31">
            <v>9.9333333333333336</v>
          </cell>
          <cell r="E31">
            <v>9.4838709677419359</v>
          </cell>
          <cell r="F31">
            <v>9.8666666666666671</v>
          </cell>
          <cell r="G31">
            <v>10.548387096774194</v>
          </cell>
          <cell r="H31">
            <v>10.58064516129032</v>
          </cell>
          <cell r="I31">
            <v>9.4285714285714288</v>
          </cell>
          <cell r="J31">
            <v>10</v>
          </cell>
          <cell r="K31">
            <v>11.5</v>
          </cell>
          <cell r="L31">
            <v>10.741935483870966</v>
          </cell>
          <cell r="M31">
            <v>9.9666666666666668</v>
          </cell>
          <cell r="N31">
            <v>10.61290322580645</v>
          </cell>
          <cell r="O31">
            <v>10.548387096774196</v>
          </cell>
          <cell r="P31">
            <v>9.1</v>
          </cell>
          <cell r="Q31">
            <v>9.5161290322580641</v>
          </cell>
          <cell r="R31">
            <v>10.7</v>
          </cell>
          <cell r="S31">
            <v>9.064516129032258</v>
          </cell>
          <cell r="T31">
            <v>5</v>
          </cell>
          <cell r="U31">
            <v>5.6206896551724128</v>
          </cell>
          <cell r="V31">
            <v>4.6774193548387091</v>
          </cell>
          <cell r="W31">
            <v>4.8333333333333339</v>
          </cell>
          <cell r="X31">
            <v>4.4193548387096779</v>
          </cell>
          <cell r="Y31">
            <v>5.166666666666667</v>
          </cell>
          <cell r="Z31">
            <v>3.870967741935484</v>
          </cell>
          <cell r="AA31">
            <v>3.8387096774193545</v>
          </cell>
          <cell r="AB31">
            <v>1.8333333333333333</v>
          </cell>
          <cell r="AC31">
            <v>4.7741935483870961</v>
          </cell>
          <cell r="AD31">
            <v>5.1333333333333329</v>
          </cell>
          <cell r="AE31">
            <v>5.354838709677419</v>
          </cell>
          <cell r="AF31">
            <v>3.3870967741935489</v>
          </cell>
          <cell r="AG31">
            <v>5.75</v>
          </cell>
          <cell r="AH31">
            <v>4.67741935483871</v>
          </cell>
          <cell r="AI31">
            <v>4.5</v>
          </cell>
          <cell r="AJ31">
            <v>5.6129032258064511</v>
          </cell>
          <cell r="AK31">
            <v>5.3</v>
          </cell>
          <cell r="AL31">
            <v>4.8064516129032251</v>
          </cell>
          <cell r="AM31">
            <v>5.838709677419355</v>
          </cell>
          <cell r="AN31">
            <v>4.4000000000000004</v>
          </cell>
          <cell r="AO31">
            <v>5.354838709677419</v>
          </cell>
          <cell r="AP31">
            <v>5.0999999999999996</v>
          </cell>
          <cell r="AQ31">
            <v>4.7096774193548381</v>
          </cell>
          <cell r="AR31">
            <v>4.903225806451613</v>
          </cell>
          <cell r="AS31">
            <v>3.964285714285714</v>
          </cell>
          <cell r="AT31">
            <v>4.838709677419355</v>
          </cell>
          <cell r="AU31">
            <v>5.8666666666666663</v>
          </cell>
          <cell r="AV31">
            <v>5.903225806451613</v>
          </cell>
          <cell r="AW31">
            <v>5.3</v>
          </cell>
        </row>
        <row r="32">
          <cell r="A32" t="str">
            <v>Key / Methuen / 19 Mystic St</v>
          </cell>
          <cell r="S32">
            <v>0.80645161290322576</v>
          </cell>
          <cell r="T32">
            <v>5.5161290322580649</v>
          </cell>
          <cell r="U32">
            <v>5.5862068965517242</v>
          </cell>
          <cell r="V32">
            <v>5.5483870967741939</v>
          </cell>
          <cell r="W32">
            <v>5.7666666666666666</v>
          </cell>
          <cell r="X32">
            <v>4.9677419354838701</v>
          </cell>
          <cell r="Y32">
            <v>6.3</v>
          </cell>
          <cell r="Z32">
            <v>4.258064516129032</v>
          </cell>
          <cell r="AA32">
            <v>5.612903225806452</v>
          </cell>
          <cell r="AB32">
            <v>5.8</v>
          </cell>
          <cell r="AC32">
            <v>6</v>
          </cell>
          <cell r="AD32">
            <v>4.5333333333333341</v>
          </cell>
          <cell r="AE32">
            <v>5.1290322580645169</v>
          </cell>
          <cell r="AF32">
            <v>5.129032258064516</v>
          </cell>
          <cell r="AG32">
            <v>5</v>
          </cell>
          <cell r="AH32">
            <v>4.4838709677419351</v>
          </cell>
          <cell r="AI32">
            <v>4.0666666666666664</v>
          </cell>
          <cell r="AJ32">
            <v>5.4838709677419351</v>
          </cell>
          <cell r="AK32">
            <v>4.5333333333333332</v>
          </cell>
          <cell r="AL32">
            <v>3.6451612903225805</v>
          </cell>
          <cell r="AM32">
            <v>5.6451612903225801</v>
          </cell>
          <cell r="AN32">
            <v>5.333333333333333</v>
          </cell>
          <cell r="AO32">
            <v>4</v>
          </cell>
          <cell r="AP32">
            <v>4.6333333333333329</v>
          </cell>
          <cell r="AQ32">
            <v>5.4838709677419351</v>
          </cell>
          <cell r="AR32">
            <v>4.1612903225806441</v>
          </cell>
          <cell r="AS32">
            <v>4.9285714285714279</v>
          </cell>
          <cell r="AT32">
            <v>4.4838709677419351</v>
          </cell>
          <cell r="AU32">
            <v>5.3666666666666671</v>
          </cell>
          <cell r="AV32">
            <v>5.6774193548387091</v>
          </cell>
          <cell r="AW32">
            <v>5.8666666666666663</v>
          </cell>
        </row>
        <row r="33">
          <cell r="A33" t="str">
            <v>Key / Pittsfield / 369 West St</v>
          </cell>
          <cell r="B33">
            <v>9.387096774193548</v>
          </cell>
          <cell r="C33">
            <v>10.838709677419354</v>
          </cell>
          <cell r="D33">
            <v>9.8666666666666671</v>
          </cell>
          <cell r="E33">
            <v>11</v>
          </cell>
          <cell r="F33">
            <v>10.3</v>
          </cell>
          <cell r="G33">
            <v>10.096774193548388</v>
          </cell>
          <cell r="H33">
            <v>11.387096774193544</v>
          </cell>
          <cell r="I33">
            <v>11.428571428571429</v>
          </cell>
          <cell r="J33">
            <v>11.451612903225806</v>
          </cell>
          <cell r="K33">
            <v>10.1</v>
          </cell>
          <cell r="L33">
            <v>11.096774193548388</v>
          </cell>
          <cell r="M33">
            <v>9.5333333333333314</v>
          </cell>
          <cell r="N33">
            <v>11.580645161290322</v>
          </cell>
          <cell r="O33">
            <v>11.354838709677416</v>
          </cell>
          <cell r="P33">
            <v>11.5</v>
          </cell>
          <cell r="Q33">
            <v>11.677419354838708</v>
          </cell>
          <cell r="R33">
            <v>11.266666666666667</v>
          </cell>
          <cell r="S33">
            <v>11.741935483870966</v>
          </cell>
          <cell r="T33">
            <v>11.838709677419354</v>
          </cell>
          <cell r="U33">
            <v>11.931034482758621</v>
          </cell>
          <cell r="V33">
            <v>12.032258064516128</v>
          </cell>
          <cell r="W33">
            <v>12.033333333333333</v>
          </cell>
          <cell r="X33">
            <v>12</v>
          </cell>
          <cell r="Y33">
            <v>11.966666666666667</v>
          </cell>
          <cell r="Z33">
            <v>11.67741935483871</v>
          </cell>
          <cell r="AA33">
            <v>11.322580645161288</v>
          </cell>
          <cell r="AB33">
            <v>11.466666666666667</v>
          </cell>
          <cell r="AC33">
            <v>11.35483870967742</v>
          </cell>
          <cell r="AD33">
            <v>10.766666666666666</v>
          </cell>
          <cell r="AE33">
            <v>11.032258064516128</v>
          </cell>
          <cell r="AF33">
            <v>11.354838709677418</v>
          </cell>
          <cell r="AG33">
            <v>11.5</v>
          </cell>
          <cell r="AH33">
            <v>11.70967741935484</v>
          </cell>
          <cell r="AI33">
            <v>11.766666666666666</v>
          </cell>
          <cell r="AJ33">
            <v>11.741935483870966</v>
          </cell>
          <cell r="AK33">
            <v>11.866666666666667</v>
          </cell>
          <cell r="AL33">
            <v>10.806451612903228</v>
          </cell>
          <cell r="AM33">
            <v>11.193548387096776</v>
          </cell>
          <cell r="AN33">
            <v>11.333333333333332</v>
          </cell>
          <cell r="AO33">
            <v>11.580645161290322</v>
          </cell>
          <cell r="AP33">
            <v>11.466666666666665</v>
          </cell>
          <cell r="AQ33">
            <v>11.67741935483871</v>
          </cell>
          <cell r="AR33">
            <v>11.161290322580644</v>
          </cell>
          <cell r="AS33">
            <v>11.607142857142856</v>
          </cell>
          <cell r="AT33">
            <v>12.838709677419358</v>
          </cell>
          <cell r="AU33">
            <v>13.266666666666666</v>
          </cell>
          <cell r="AV33">
            <v>12.516129032258066</v>
          </cell>
          <cell r="AW33">
            <v>12.8</v>
          </cell>
        </row>
        <row r="34">
          <cell r="A34" t="str">
            <v>Key / Worcester / 2 Norton St</v>
          </cell>
          <cell r="B34">
            <v>7.9354838709677429</v>
          </cell>
          <cell r="C34">
            <v>8.129032258064516</v>
          </cell>
          <cell r="D34">
            <v>7.0666666666666664</v>
          </cell>
          <cell r="E34">
            <v>7.7741935483870979</v>
          </cell>
          <cell r="F34">
            <v>7</v>
          </cell>
          <cell r="G34">
            <v>8.2903225806451619</v>
          </cell>
          <cell r="H34">
            <v>8.9032258064516121</v>
          </cell>
          <cell r="I34">
            <v>8.4642857142857153</v>
          </cell>
          <cell r="J34">
            <v>8.6774193548387117</v>
          </cell>
          <cell r="K34">
            <v>9.1333333333333329</v>
          </cell>
          <cell r="L34">
            <v>9.935483870967742</v>
          </cell>
          <cell r="M34">
            <v>9.3000000000000007</v>
          </cell>
          <cell r="N34">
            <v>6.4838709677419342</v>
          </cell>
          <cell r="O34">
            <v>8.3225806451612883</v>
          </cell>
          <cell r="P34">
            <v>9.5666666666666664</v>
          </cell>
          <cell r="Q34">
            <v>9.1935483870967758</v>
          </cell>
          <cell r="R34">
            <v>9.9333333333333336</v>
          </cell>
          <cell r="S34">
            <v>9.4838709677419377</v>
          </cell>
          <cell r="T34">
            <v>9.4838709677419359</v>
          </cell>
          <cell r="U34">
            <v>9.9655172413793096</v>
          </cell>
          <cell r="V34">
            <v>9.9032258064516139</v>
          </cell>
          <cell r="W34">
            <v>9.5</v>
          </cell>
          <cell r="X34">
            <v>9.806451612903226</v>
          </cell>
          <cell r="Y34">
            <v>9.6333333333333329</v>
          </cell>
          <cell r="Z34">
            <v>9.387096774193548</v>
          </cell>
          <cell r="AA34">
            <v>9.5483870967741939</v>
          </cell>
          <cell r="AB34">
            <v>9.4</v>
          </cell>
          <cell r="AC34">
            <v>7.870967741935484</v>
          </cell>
          <cell r="AD34">
            <v>6.6</v>
          </cell>
          <cell r="AE34">
            <v>8.0322580645161299</v>
          </cell>
          <cell r="AF34">
            <v>7.5483870967741939</v>
          </cell>
          <cell r="AG34">
            <v>7.6785714285714288</v>
          </cell>
          <cell r="AH34">
            <v>7.258064516129032</v>
          </cell>
          <cell r="AI34">
            <v>9.3333333333333321</v>
          </cell>
          <cell r="AJ34">
            <v>9.6129032258064502</v>
          </cell>
          <cell r="AK34">
            <v>9.1666666666666679</v>
          </cell>
          <cell r="AL34">
            <v>9.2258064516129039</v>
          </cell>
          <cell r="AM34">
            <v>7.8709677419354831</v>
          </cell>
          <cell r="AN34">
            <v>7.833333333333333</v>
          </cell>
          <cell r="AO34">
            <v>9.67741935483871</v>
          </cell>
          <cell r="AP34">
            <v>9.3333333333333339</v>
          </cell>
          <cell r="AQ34">
            <v>7.7741935483870961</v>
          </cell>
          <cell r="AR34">
            <v>8.3548387096774199</v>
          </cell>
          <cell r="AS34">
            <v>9.6428571428571423</v>
          </cell>
          <cell r="AT34">
            <v>7.67741935483871</v>
          </cell>
          <cell r="AU34">
            <v>9.3666666666666654</v>
          </cell>
          <cell r="AV34">
            <v>9.870967741935484</v>
          </cell>
          <cell r="AW34">
            <v>9.9333333333333353</v>
          </cell>
        </row>
        <row r="35">
          <cell r="A35" t="str">
            <v>LUK / Fitchburg / 101 South St</v>
          </cell>
          <cell r="B35">
            <v>5.5161290322580641</v>
          </cell>
          <cell r="C35">
            <v>6.161290322580645</v>
          </cell>
          <cell r="D35">
            <v>5.666666666666667</v>
          </cell>
          <cell r="E35">
            <v>5.7419354838709671</v>
          </cell>
          <cell r="F35">
            <v>6.5333333333333332</v>
          </cell>
          <cell r="G35">
            <v>6.0322580645161299</v>
          </cell>
          <cell r="H35">
            <v>5.4193548387096779</v>
          </cell>
          <cell r="I35">
            <v>5.1785714285714288</v>
          </cell>
          <cell r="J35">
            <v>5.2580645161290329</v>
          </cell>
          <cell r="K35">
            <v>5.5</v>
          </cell>
          <cell r="L35">
            <v>3.967741935483871</v>
          </cell>
          <cell r="M35">
            <v>5.4666666666666668</v>
          </cell>
          <cell r="N35">
            <v>6.5483870967741939</v>
          </cell>
          <cell r="O35">
            <v>7.290322580645161</v>
          </cell>
          <cell r="P35">
            <v>7.0666666666666664</v>
          </cell>
          <cell r="Q35">
            <v>6.4838709677419351</v>
          </cell>
          <cell r="R35">
            <v>6.0333333333333332</v>
          </cell>
          <cell r="S35">
            <v>6.967741935483871</v>
          </cell>
          <cell r="T35">
            <v>6.258064516129032</v>
          </cell>
          <cell r="U35">
            <v>7</v>
          </cell>
          <cell r="V35">
            <v>6.741935483870968</v>
          </cell>
          <cell r="W35">
            <v>6.7666666666666666</v>
          </cell>
          <cell r="X35">
            <v>6.032258064516129</v>
          </cell>
          <cell r="Y35">
            <v>6.1666666666666661</v>
          </cell>
          <cell r="Z35">
            <v>6.741935483870968</v>
          </cell>
          <cell r="AA35">
            <v>6.7741935483870961</v>
          </cell>
          <cell r="AB35">
            <v>6.7333333333333343</v>
          </cell>
          <cell r="AC35">
            <v>7.096774193548387</v>
          </cell>
          <cell r="AD35">
            <v>5.7333333333333334</v>
          </cell>
          <cell r="AE35">
            <v>6.225806451612903</v>
          </cell>
          <cell r="AF35">
            <v>6.387096774193548</v>
          </cell>
          <cell r="AG35">
            <v>7</v>
          </cell>
          <cell r="AH35">
            <v>5.838709677419355</v>
          </cell>
          <cell r="AI35">
            <v>5.166666666666667</v>
          </cell>
          <cell r="AJ35">
            <v>6.3870967741935472</v>
          </cell>
          <cell r="AK35">
            <v>4.7666666666666666</v>
          </cell>
          <cell r="AL35">
            <v>4.354838709677419</v>
          </cell>
          <cell r="AM35">
            <v>5.935483870967742</v>
          </cell>
          <cell r="AN35">
            <v>5.1333333333333337</v>
          </cell>
          <cell r="AO35">
            <v>5.161290322580645</v>
          </cell>
          <cell r="AP35">
            <v>5.833333333333333</v>
          </cell>
          <cell r="AQ35">
            <v>6.419354838709677</v>
          </cell>
          <cell r="AR35">
            <v>6.2903225806451619</v>
          </cell>
          <cell r="AS35">
            <v>3.25</v>
          </cell>
          <cell r="AT35">
            <v>4.193548387096774</v>
          </cell>
          <cell r="AU35">
            <v>5.3666666666666663</v>
          </cell>
          <cell r="AV35">
            <v>6.354838709677419</v>
          </cell>
          <cell r="AW35">
            <v>6.6666666666666679</v>
          </cell>
        </row>
        <row r="36">
          <cell r="A36" t="str">
            <v>LUK / Fitchburg / 102 Day Street</v>
          </cell>
          <cell r="B36">
            <v>2.032258064516129</v>
          </cell>
          <cell r="C36">
            <v>2.32258064516129</v>
          </cell>
          <cell r="D36">
            <v>3.1333333333333337</v>
          </cell>
          <cell r="E36">
            <v>2.6451612903225801</v>
          </cell>
          <cell r="F36">
            <v>4</v>
          </cell>
          <cell r="G36">
            <v>3.4838709677419355</v>
          </cell>
          <cell r="H36">
            <v>3.774193548387097</v>
          </cell>
          <cell r="I36">
            <v>3.25</v>
          </cell>
          <cell r="J36">
            <v>3.806451612903226</v>
          </cell>
          <cell r="K36">
            <v>3.6666666666666665</v>
          </cell>
          <cell r="L36">
            <v>4.4193548387096779</v>
          </cell>
          <cell r="M36">
            <v>3.666666666666667</v>
          </cell>
          <cell r="N36">
            <v>3.5483870967741935</v>
          </cell>
          <cell r="O36">
            <v>3.7096774193548385</v>
          </cell>
          <cell r="P36">
            <v>3.4666666666666668</v>
          </cell>
          <cell r="Q36">
            <v>4.064516129032258</v>
          </cell>
          <cell r="R36">
            <v>4.8</v>
          </cell>
          <cell r="S36">
            <v>4.6451612903225801</v>
          </cell>
          <cell r="T36">
            <v>4.9677419354838701</v>
          </cell>
          <cell r="U36">
            <v>4.4137931034482758</v>
          </cell>
          <cell r="V36">
            <v>1.2903225806451613</v>
          </cell>
          <cell r="W36">
            <v>2.1666666666666665</v>
          </cell>
          <cell r="X36">
            <v>4.193548387096774</v>
          </cell>
          <cell r="Y36">
            <v>5.6333333333333329</v>
          </cell>
          <cell r="Z36">
            <v>6.0967741935483861</v>
          </cell>
          <cell r="AA36">
            <v>6.709677419354839</v>
          </cell>
          <cell r="AB36">
            <v>6.2</v>
          </cell>
          <cell r="AC36">
            <v>8.2903225806451601</v>
          </cell>
          <cell r="AD36">
            <v>8.6</v>
          </cell>
          <cell r="AE36">
            <v>7.967741935483871</v>
          </cell>
          <cell r="AF36">
            <v>6.935483870967742</v>
          </cell>
          <cell r="AG36">
            <v>7.5714285714285721</v>
          </cell>
          <cell r="AH36">
            <v>8.129032258064516</v>
          </cell>
          <cell r="AI36">
            <v>7.6333333333333337</v>
          </cell>
          <cell r="AJ36">
            <v>6.580645161290323</v>
          </cell>
          <cell r="AK36">
            <v>6.4</v>
          </cell>
          <cell r="AL36">
            <v>6.4516129032258069</v>
          </cell>
          <cell r="AM36">
            <v>3.774193548387097</v>
          </cell>
          <cell r="AN36">
            <v>1</v>
          </cell>
          <cell r="AO36">
            <v>1</v>
          </cell>
          <cell r="AP36">
            <v>0.5</v>
          </cell>
        </row>
        <row r="37">
          <cell r="A37" t="str">
            <v>LUK / Fitchburg / 27 Myrtle Ave</v>
          </cell>
          <cell r="B37">
            <v>5.2880645161290323</v>
          </cell>
          <cell r="C37">
            <v>6.7741935483870961</v>
          </cell>
          <cell r="D37">
            <v>7.4333333333333336</v>
          </cell>
          <cell r="E37">
            <v>7.354838709677419</v>
          </cell>
          <cell r="F37">
            <v>8</v>
          </cell>
          <cell r="G37">
            <v>8.0967741935483861</v>
          </cell>
          <cell r="H37">
            <v>8.5483870967741939</v>
          </cell>
          <cell r="I37">
            <v>6.8214285714285712</v>
          </cell>
          <cell r="J37">
            <v>7.612903225806452</v>
          </cell>
          <cell r="K37">
            <v>8.9666666666666686</v>
          </cell>
          <cell r="L37">
            <v>8.9677419354838701</v>
          </cell>
          <cell r="M37">
            <v>8.6999999999999993</v>
          </cell>
          <cell r="N37">
            <v>9.2903225806451619</v>
          </cell>
          <cell r="O37">
            <v>9.0967741935483861</v>
          </cell>
          <cell r="P37">
            <v>9.4</v>
          </cell>
          <cell r="Q37">
            <v>8.741935483870968</v>
          </cell>
          <cell r="R37">
            <v>8.6999999999999993</v>
          </cell>
          <cell r="S37">
            <v>9.0322580645161299</v>
          </cell>
          <cell r="T37">
            <v>8.9032258064516121</v>
          </cell>
          <cell r="U37">
            <v>8.6896551724137936</v>
          </cell>
          <cell r="V37">
            <v>9.0322580645161299</v>
          </cell>
          <cell r="W37">
            <v>8.8666666666666654</v>
          </cell>
          <cell r="X37">
            <v>8.7096774193548381</v>
          </cell>
          <cell r="Y37">
            <v>7.4666666666666668</v>
          </cell>
          <cell r="Z37">
            <v>6.258064516129032</v>
          </cell>
          <cell r="AA37">
            <v>6.096774193548387</v>
          </cell>
          <cell r="AB37">
            <v>4.7333333333333334</v>
          </cell>
          <cell r="AC37">
            <v>4.225806451612903</v>
          </cell>
          <cell r="AD37">
            <v>4.0666666666666664</v>
          </cell>
          <cell r="AE37">
            <v>5.064516129032258</v>
          </cell>
          <cell r="AF37">
            <v>6.290322580645161</v>
          </cell>
          <cell r="AG37">
            <v>5.7142857142857144</v>
          </cell>
          <cell r="AH37">
            <v>5.225806451612903</v>
          </cell>
          <cell r="AI37">
            <v>5.7</v>
          </cell>
          <cell r="AJ37">
            <v>7.096774193548387</v>
          </cell>
          <cell r="AK37">
            <v>6.8666666666666663</v>
          </cell>
          <cell r="AL37">
            <v>5.4838709677419359</v>
          </cell>
          <cell r="AM37">
            <v>6.6129032258064511</v>
          </cell>
          <cell r="AN37">
            <v>6.4666666666666668</v>
          </cell>
          <cell r="AO37">
            <v>6.193548387096774</v>
          </cell>
          <cell r="AP37">
            <v>3.7666666666666662</v>
          </cell>
          <cell r="AQ37">
            <v>4.193548387096774</v>
          </cell>
          <cell r="AR37">
            <v>5.806451612903226</v>
          </cell>
          <cell r="AS37">
            <v>6.75</v>
          </cell>
          <cell r="AT37">
            <v>5.2903225806451601</v>
          </cell>
          <cell r="AU37">
            <v>3.833333333333333</v>
          </cell>
          <cell r="AV37">
            <v>3.6451612903225805</v>
          </cell>
          <cell r="AW37">
            <v>4.833333333333333</v>
          </cell>
        </row>
        <row r="38">
          <cell r="A38" t="str">
            <v>LUK / Fitchburg / 846 Westminster</v>
          </cell>
          <cell r="AM38">
            <v>0.5161290322580645</v>
          </cell>
          <cell r="AN38">
            <v>4.8666666666666671</v>
          </cell>
          <cell r="AO38">
            <v>5.774193548387097</v>
          </cell>
          <cell r="AP38">
            <v>5.5</v>
          </cell>
          <cell r="AQ38">
            <v>5.419354838709677</v>
          </cell>
          <cell r="AR38">
            <v>5.064516129032258</v>
          </cell>
          <cell r="AS38">
            <v>6.3214285714285721</v>
          </cell>
          <cell r="AT38">
            <v>7.741935483870968</v>
          </cell>
          <cell r="AU38">
            <v>8.3666666666666654</v>
          </cell>
          <cell r="AV38">
            <v>8.0322580645161281</v>
          </cell>
          <cell r="AW38">
            <v>6.9</v>
          </cell>
        </row>
        <row r="39">
          <cell r="A39" t="str">
            <v>NFI / Arlington /23 Maple St</v>
          </cell>
          <cell r="D39">
            <v>4.2666666666666666</v>
          </cell>
          <cell r="E39">
            <v>5.096774193548387</v>
          </cell>
          <cell r="F39">
            <v>5.6</v>
          </cell>
          <cell r="G39">
            <v>5.5483870967741931</v>
          </cell>
          <cell r="H39">
            <v>5.419354838709677</v>
          </cell>
          <cell r="I39">
            <v>5.1071428571428577</v>
          </cell>
          <cell r="J39">
            <v>5.32258064516129</v>
          </cell>
          <cell r="K39">
            <v>5.7</v>
          </cell>
          <cell r="L39">
            <v>5.7096774193548381</v>
          </cell>
          <cell r="M39">
            <v>5.5666666666666664</v>
          </cell>
          <cell r="N39">
            <v>5.387096774193548</v>
          </cell>
          <cell r="O39">
            <v>5.6774193548387091</v>
          </cell>
          <cell r="P39">
            <v>3.8</v>
          </cell>
          <cell r="Q39">
            <v>3.193548387096774</v>
          </cell>
          <cell r="R39">
            <v>5.2666666666666675</v>
          </cell>
          <cell r="S39">
            <v>4.8709677419354831</v>
          </cell>
          <cell r="T39">
            <v>5.5483870967741939</v>
          </cell>
          <cell r="U39">
            <v>5.8965517241379306</v>
          </cell>
          <cell r="V39">
            <v>5.32258064516129</v>
          </cell>
          <cell r="W39">
            <v>5.3</v>
          </cell>
          <cell r="X39">
            <v>5.6451612903225801</v>
          </cell>
          <cell r="Y39">
            <v>5.2333333333333343</v>
          </cell>
          <cell r="Z39">
            <v>5.354838709677419</v>
          </cell>
          <cell r="AA39">
            <v>3.5161290322580645</v>
          </cell>
          <cell r="AB39">
            <v>2.3333333333333339</v>
          </cell>
          <cell r="AC39">
            <v>5.387096774193548</v>
          </cell>
          <cell r="AD39">
            <v>5.5333333333333332</v>
          </cell>
          <cell r="AE39">
            <v>4.9032258064516121</v>
          </cell>
          <cell r="AF39">
            <v>4.903225806451613</v>
          </cell>
          <cell r="AG39">
            <v>4.1785714285714279</v>
          </cell>
          <cell r="AH39">
            <v>5.645161290322581</v>
          </cell>
          <cell r="AI39">
            <v>5.2666666666666666</v>
          </cell>
          <cell r="AJ39">
            <v>5.7419354838709671</v>
          </cell>
          <cell r="AK39">
            <v>5.3</v>
          </cell>
          <cell r="AL39">
            <v>5.935483870967742</v>
          </cell>
          <cell r="AM39">
            <v>4.8709677419354849</v>
          </cell>
          <cell r="AN39">
            <v>4.6333333333333337</v>
          </cell>
          <cell r="AO39">
            <v>4.9032258064516121</v>
          </cell>
          <cell r="AP39">
            <v>5.6</v>
          </cell>
          <cell r="AQ39">
            <v>5.193548387096774</v>
          </cell>
          <cell r="AR39">
            <v>5.3225806451612909</v>
          </cell>
          <cell r="AS39">
            <v>5.3928571428571432</v>
          </cell>
          <cell r="AT39">
            <v>5.4193548387096762</v>
          </cell>
          <cell r="AU39">
            <v>5.7333333333333325</v>
          </cell>
          <cell r="AV39">
            <v>5.419354838709677</v>
          </cell>
          <cell r="AW39">
            <v>5.3666666666666671</v>
          </cell>
        </row>
        <row r="40">
          <cell r="A40" t="str">
            <v>Old Colony Y/Brockton/917R Montello</v>
          </cell>
          <cell r="B40">
            <v>8.32258064516129</v>
          </cell>
          <cell r="C40">
            <v>9.193548387096774</v>
          </cell>
          <cell r="D40">
            <v>10.166666666666666</v>
          </cell>
          <cell r="E40">
            <v>10.419354838709678</v>
          </cell>
          <cell r="F40">
            <v>11.8</v>
          </cell>
          <cell r="G40">
            <v>11.032258064516128</v>
          </cell>
          <cell r="H40">
            <v>11.193548387096774</v>
          </cell>
          <cell r="I40">
            <v>11.142857142857141</v>
          </cell>
          <cell r="J40">
            <v>12.290322580645164</v>
          </cell>
          <cell r="K40">
            <v>12.433333333333334</v>
          </cell>
          <cell r="L40">
            <v>11.548387096774194</v>
          </cell>
          <cell r="M40">
            <v>15.133333333333335</v>
          </cell>
          <cell r="N40">
            <v>12.387096774193546</v>
          </cell>
          <cell r="O40">
            <v>10.677419354838708</v>
          </cell>
          <cell r="P40">
            <v>10.933333333333335</v>
          </cell>
          <cell r="Q40">
            <v>11.161290322580644</v>
          </cell>
          <cell r="R40">
            <v>11.6</v>
          </cell>
          <cell r="S40">
            <v>11.645161290322582</v>
          </cell>
          <cell r="T40">
            <v>11.129032258064514</v>
          </cell>
          <cell r="U40">
            <v>9.5517241379310338</v>
          </cell>
          <cell r="V40">
            <v>10.29032258064516</v>
          </cell>
          <cell r="W40">
            <v>11.566666666666668</v>
          </cell>
          <cell r="X40">
            <v>11.516129032258066</v>
          </cell>
          <cell r="Y40">
            <v>10.666666666666668</v>
          </cell>
          <cell r="Z40">
            <v>11.741935483870968</v>
          </cell>
          <cell r="AA40">
            <v>11.06451612903226</v>
          </cell>
          <cell r="AB40">
            <v>11.733333333333334</v>
          </cell>
          <cell r="AC40">
            <v>11.806451612903226</v>
          </cell>
          <cell r="AD40">
            <v>11.066666666666665</v>
          </cell>
          <cell r="AE40">
            <v>11.67741935483871</v>
          </cell>
          <cell r="AF40">
            <v>11.354838709677422</v>
          </cell>
          <cell r="AG40">
            <v>10.214285714285714</v>
          </cell>
          <cell r="AH40">
            <v>10.774193548387098</v>
          </cell>
          <cell r="AI40">
            <v>10.4</v>
          </cell>
          <cell r="AJ40">
            <v>10.935483870967742</v>
          </cell>
          <cell r="AK40">
            <v>11.233333333333333</v>
          </cell>
          <cell r="AL40">
            <v>10.64516129032258</v>
          </cell>
          <cell r="AM40">
            <v>9.2258064516129057</v>
          </cell>
          <cell r="AN40">
            <v>11.166666666666666</v>
          </cell>
          <cell r="AO40">
            <v>9.1612903225806441</v>
          </cell>
          <cell r="AP40">
            <v>7.3333333333333339</v>
          </cell>
          <cell r="AQ40">
            <v>8.3548387096774199</v>
          </cell>
          <cell r="AR40">
            <v>10.935483870967742</v>
          </cell>
          <cell r="AS40">
            <v>11.535714285714288</v>
          </cell>
          <cell r="AT40">
            <v>11.032258064516128</v>
          </cell>
          <cell r="AU40">
            <v>9.5</v>
          </cell>
          <cell r="AV40">
            <v>11.258064516129032</v>
          </cell>
          <cell r="AW40">
            <v>9.6999999999999993</v>
          </cell>
        </row>
        <row r="41">
          <cell r="A41" t="str">
            <v>Old Colony Y/Fall River/199 N. Main</v>
          </cell>
          <cell r="F41">
            <v>13.4</v>
          </cell>
          <cell r="G41">
            <v>11.419354838709678</v>
          </cell>
          <cell r="H41">
            <v>12.29032258064516</v>
          </cell>
          <cell r="I41">
            <v>13.785714285714286</v>
          </cell>
          <cell r="J41">
            <v>13.516129032258066</v>
          </cell>
          <cell r="K41">
            <v>13.9</v>
          </cell>
          <cell r="L41">
            <v>13.225806451612904</v>
          </cell>
          <cell r="M41">
            <v>14.033333333333333</v>
          </cell>
          <cell r="N41">
            <v>13.064516129032256</v>
          </cell>
          <cell r="O41">
            <v>12.161290322580644</v>
          </cell>
          <cell r="P41">
            <v>13.533333333333331</v>
          </cell>
          <cell r="Q41">
            <v>13.7741935483871</v>
          </cell>
          <cell r="R41">
            <v>12.833333333333334</v>
          </cell>
          <cell r="S41">
            <v>12.741935483870968</v>
          </cell>
          <cell r="T41">
            <v>13.129032258064514</v>
          </cell>
          <cell r="U41">
            <v>13.482758620689657</v>
          </cell>
          <cell r="V41">
            <v>13.483870967741936</v>
          </cell>
          <cell r="W41">
            <v>13.9</v>
          </cell>
          <cell r="X41">
            <v>11.548387096774194</v>
          </cell>
          <cell r="Y41">
            <v>5.9</v>
          </cell>
          <cell r="Z41">
            <v>8.5483870967741922</v>
          </cell>
          <cell r="AA41">
            <v>1.5806451612903225</v>
          </cell>
        </row>
        <row r="42">
          <cell r="A42" t="str">
            <v>Old Colony Y/NewBedford/106 bullard</v>
          </cell>
          <cell r="X42">
            <v>1.967741935483871</v>
          </cell>
          <cell r="Y42">
            <v>7.8</v>
          </cell>
          <cell r="Z42">
            <v>4.419354838709677</v>
          </cell>
          <cell r="AA42">
            <v>8.7741935483870979</v>
          </cell>
          <cell r="AB42">
            <v>12.6</v>
          </cell>
          <cell r="AC42">
            <v>12.193548387096776</v>
          </cell>
          <cell r="AD42">
            <v>12.6</v>
          </cell>
          <cell r="AE42">
            <v>10.74193548387097</v>
          </cell>
          <cell r="AF42">
            <v>12.612903225806452</v>
          </cell>
          <cell r="AG42">
            <v>12.642857142857144</v>
          </cell>
          <cell r="AH42">
            <v>12.580645161290324</v>
          </cell>
          <cell r="AI42">
            <v>13.366666666666667</v>
          </cell>
          <cell r="AJ42">
            <v>13.677419354838708</v>
          </cell>
          <cell r="AK42">
            <v>14.866666666666665</v>
          </cell>
          <cell r="AL42">
            <v>13.354838709677418</v>
          </cell>
          <cell r="AM42">
            <v>13.322580645161292</v>
          </cell>
          <cell r="AN42">
            <v>13.3</v>
          </cell>
          <cell r="AO42">
            <v>13.290322580645158</v>
          </cell>
          <cell r="AP42">
            <v>12.066666666666668</v>
          </cell>
          <cell r="AQ42">
            <v>11.161290322580646</v>
          </cell>
          <cell r="AR42">
            <v>12.741935483870968</v>
          </cell>
          <cell r="AS42">
            <v>12.892857142857144</v>
          </cell>
          <cell r="AT42">
            <v>13.06451612903226</v>
          </cell>
          <cell r="AU42">
            <v>13.533333333333331</v>
          </cell>
          <cell r="AV42">
            <v>13.451612903225808</v>
          </cell>
          <cell r="AW42">
            <v>11.5</v>
          </cell>
        </row>
        <row r="43">
          <cell r="A43" t="str">
            <v>RFK / Lancaster / 220 Old Common</v>
          </cell>
          <cell r="C43">
            <v>5.064516129032258</v>
          </cell>
          <cell r="D43">
            <v>10</v>
          </cell>
          <cell r="E43">
            <v>9.9677419354838719</v>
          </cell>
          <cell r="F43">
            <v>9.4</v>
          </cell>
          <cell r="G43">
            <v>9.258064516129032</v>
          </cell>
          <cell r="H43">
            <v>9.9032258064516157</v>
          </cell>
          <cell r="I43">
            <v>11.785714285714286</v>
          </cell>
          <cell r="J43">
            <v>10.193548387096774</v>
          </cell>
          <cell r="K43">
            <v>11.433333333333334</v>
          </cell>
          <cell r="L43">
            <v>13.516129032258064</v>
          </cell>
          <cell r="M43">
            <v>13.633333333333335</v>
          </cell>
          <cell r="N43">
            <v>13.870967741935484</v>
          </cell>
          <cell r="O43">
            <v>12.516129032258064</v>
          </cell>
          <cell r="P43">
            <v>11.6</v>
          </cell>
          <cell r="Q43">
            <v>12.064516129032258</v>
          </cell>
          <cell r="R43">
            <v>13.1</v>
          </cell>
          <cell r="S43">
            <v>14.806451612903226</v>
          </cell>
          <cell r="T43">
            <v>14.096774193548388</v>
          </cell>
          <cell r="U43">
            <v>14.413793103448274</v>
          </cell>
          <cell r="V43">
            <v>14.129032258064518</v>
          </cell>
          <cell r="W43">
            <v>14.466666666666667</v>
          </cell>
          <cell r="X43">
            <v>14.70967741935484</v>
          </cell>
          <cell r="Y43">
            <v>14.666666666666668</v>
          </cell>
          <cell r="Z43">
            <v>14.67741935483871</v>
          </cell>
          <cell r="AA43">
            <v>13.935483870967742</v>
          </cell>
          <cell r="AB43">
            <v>13.633333333333333</v>
          </cell>
          <cell r="AC43">
            <v>13.387096774193548</v>
          </cell>
          <cell r="AD43">
            <v>11.433333333333334</v>
          </cell>
          <cell r="AE43">
            <v>10.32258064516129</v>
          </cell>
          <cell r="AF43">
            <v>13.516129032258064</v>
          </cell>
          <cell r="AG43">
            <v>12.714285714285714</v>
          </cell>
          <cell r="AH43">
            <v>10.645161290322582</v>
          </cell>
          <cell r="AI43">
            <v>12.3</v>
          </cell>
          <cell r="AJ43">
            <v>13.064516129032256</v>
          </cell>
          <cell r="AK43">
            <v>14</v>
          </cell>
          <cell r="AL43">
            <v>13.580645161290322</v>
          </cell>
          <cell r="AM43">
            <v>12.483870967741936</v>
          </cell>
          <cell r="AN43">
            <v>10.433333333333335</v>
          </cell>
          <cell r="AO43">
            <v>12.419354838709678</v>
          </cell>
          <cell r="AP43">
            <v>11.3</v>
          </cell>
          <cell r="AQ43">
            <v>10.774193548387096</v>
          </cell>
          <cell r="AR43">
            <v>10.774193548387096</v>
          </cell>
          <cell r="AS43">
            <v>11.107142857142858</v>
          </cell>
          <cell r="AT43">
            <v>12.741935483870968</v>
          </cell>
          <cell r="AU43">
            <v>14.166666666666666</v>
          </cell>
          <cell r="AV43">
            <v>13.129032258064518</v>
          </cell>
          <cell r="AW43">
            <v>13.2</v>
          </cell>
        </row>
        <row r="44">
          <cell r="A44" t="str">
            <v>RFK / S.Yarmouth / 137 Run Pond</v>
          </cell>
          <cell r="B44">
            <v>9.612903225806452</v>
          </cell>
          <cell r="C44">
            <v>11.612903225806452</v>
          </cell>
          <cell r="D44">
            <v>10.466666666666667</v>
          </cell>
          <cell r="E44">
            <v>10.451612903225804</v>
          </cell>
          <cell r="F44">
            <v>11.533333333333335</v>
          </cell>
          <cell r="G44">
            <v>11.322580645161288</v>
          </cell>
          <cell r="H44">
            <v>9.1935483870967758</v>
          </cell>
          <cell r="I44">
            <v>10.392857142857142</v>
          </cell>
          <cell r="J44">
            <v>11.774193548387098</v>
          </cell>
          <cell r="K44">
            <v>11.566666666666666</v>
          </cell>
          <cell r="L44">
            <v>11.387096774193548</v>
          </cell>
          <cell r="M44">
            <v>11.833333333333332</v>
          </cell>
          <cell r="N44">
            <v>9.387096774193548</v>
          </cell>
          <cell r="O44">
            <v>9.5483870967741939</v>
          </cell>
          <cell r="P44">
            <v>10.266666666666666</v>
          </cell>
          <cell r="Q44">
            <v>10.29032258064516</v>
          </cell>
          <cell r="R44">
            <v>11.666666666666666</v>
          </cell>
          <cell r="S44">
            <v>10.967741935483874</v>
          </cell>
          <cell r="T44">
            <v>11.516129032258064</v>
          </cell>
          <cell r="U44">
            <v>11.310344827586206</v>
          </cell>
          <cell r="V44">
            <v>10.419354838709678</v>
          </cell>
          <cell r="W44">
            <v>9.8333333333333321</v>
          </cell>
          <cell r="X44">
            <v>11.806451612903226</v>
          </cell>
          <cell r="Y44">
            <v>11.833333333333332</v>
          </cell>
          <cell r="Z44">
            <v>11.774193548387096</v>
          </cell>
          <cell r="AA44">
            <v>11.032258064516128</v>
          </cell>
          <cell r="AB44">
            <v>11.7</v>
          </cell>
          <cell r="AC44">
            <v>11.580645161290322</v>
          </cell>
          <cell r="AD44">
            <v>11.666666666666666</v>
          </cell>
          <cell r="AE44">
            <v>11.67741935483871</v>
          </cell>
          <cell r="AF44">
            <v>11.258064516129034</v>
          </cell>
          <cell r="AG44">
            <v>11.25</v>
          </cell>
          <cell r="AH44">
            <v>11.806451612903228</v>
          </cell>
          <cell r="AI44">
            <v>11.366666666666669</v>
          </cell>
          <cell r="AJ44">
            <v>11.161290322580646</v>
          </cell>
          <cell r="AK44">
            <v>11.066666666666668</v>
          </cell>
          <cell r="AL44">
            <v>11</v>
          </cell>
          <cell r="AM44">
            <v>12</v>
          </cell>
          <cell r="AN44">
            <v>11.266666666666667</v>
          </cell>
          <cell r="AO44">
            <v>11.806451612903226</v>
          </cell>
          <cell r="AP44">
            <v>11.966666666666667</v>
          </cell>
          <cell r="AQ44">
            <v>11.161290322580644</v>
          </cell>
          <cell r="AR44">
            <v>11.161290322580644</v>
          </cell>
          <cell r="AS44">
            <v>11.357142857142858</v>
          </cell>
          <cell r="AT44">
            <v>11.838709677419354</v>
          </cell>
          <cell r="AU44">
            <v>11.733333333333333</v>
          </cell>
          <cell r="AV44">
            <v>11.096774193548386</v>
          </cell>
          <cell r="AW44">
            <v>10.366666666666667</v>
          </cell>
        </row>
        <row r="45">
          <cell r="A45" t="str">
            <v>SPIN / Lynn / 50 Newhall Street</v>
          </cell>
          <cell r="D45">
            <v>4.5</v>
          </cell>
          <cell r="E45">
            <v>10.064516129032256</v>
          </cell>
          <cell r="F45">
            <v>10.5</v>
          </cell>
          <cell r="G45">
            <v>8.2258064516129039</v>
          </cell>
          <cell r="H45">
            <v>5.354838709677419</v>
          </cell>
          <cell r="I45">
            <v>1.3214285714285712</v>
          </cell>
          <cell r="J45">
            <v>8</v>
          </cell>
          <cell r="K45">
            <v>10.433333333333332</v>
          </cell>
          <cell r="L45">
            <v>7.8709677419354822</v>
          </cell>
          <cell r="M45">
            <v>8.2333333333333343</v>
          </cell>
          <cell r="N45">
            <v>10.064516129032258</v>
          </cell>
          <cell r="O45">
            <v>8.129032258064516</v>
          </cell>
          <cell r="P45">
            <v>6.333333333333333</v>
          </cell>
          <cell r="Q45">
            <v>9.2258064516129021</v>
          </cell>
          <cell r="R45">
            <v>9</v>
          </cell>
          <cell r="S45">
            <v>8</v>
          </cell>
          <cell r="T45">
            <v>8.9677419354838737</v>
          </cell>
          <cell r="U45">
            <v>6.5862068965517251</v>
          </cell>
          <cell r="V45">
            <v>9.193548387096774</v>
          </cell>
          <cell r="W45">
            <v>9.5666666666666647</v>
          </cell>
          <cell r="X45">
            <v>9.0322580645161263</v>
          </cell>
          <cell r="Y45">
            <v>10.5</v>
          </cell>
          <cell r="Z45">
            <v>11.225806451612904</v>
          </cell>
          <cell r="AA45">
            <v>9.1935483870967758</v>
          </cell>
          <cell r="AB45">
            <v>8.0333333333333332</v>
          </cell>
          <cell r="AC45">
            <v>8.9677419354838701</v>
          </cell>
          <cell r="AD45">
            <v>9.8000000000000007</v>
          </cell>
          <cell r="AE45">
            <v>9.67741935483871</v>
          </cell>
          <cell r="AF45">
            <v>9.4516129032258043</v>
          </cell>
          <cell r="AG45">
            <v>7.4285714285714297</v>
          </cell>
          <cell r="AH45">
            <v>9.612903225806452</v>
          </cell>
          <cell r="AI45">
            <v>9.6</v>
          </cell>
          <cell r="AJ45">
            <v>8.5806451612903221</v>
          </cell>
          <cell r="AK45">
            <v>11.433333333333334</v>
          </cell>
          <cell r="AL45">
            <v>8.5161290322580641</v>
          </cell>
          <cell r="AM45">
            <v>8.5806451612903238</v>
          </cell>
          <cell r="AN45">
            <v>5.9666666666666668</v>
          </cell>
          <cell r="AO45">
            <v>7.5161290322580632</v>
          </cell>
          <cell r="AP45">
            <v>11.06666666666667</v>
          </cell>
          <cell r="AQ45">
            <v>9.7096774193548381</v>
          </cell>
          <cell r="AR45">
            <v>8.5483870967741939</v>
          </cell>
          <cell r="AS45">
            <v>9.2857142857142865</v>
          </cell>
          <cell r="AT45">
            <v>8.3548387096774182</v>
          </cell>
          <cell r="AU45">
            <v>10.5</v>
          </cell>
          <cell r="AV45">
            <v>9.2258064516129039</v>
          </cell>
          <cell r="AW45">
            <v>10.1</v>
          </cell>
        </row>
        <row r="46">
          <cell r="A46" t="str">
            <v>St Vincent's/FallRiver/2425Highland</v>
          </cell>
          <cell r="D46">
            <v>1.4333333333333331</v>
          </cell>
          <cell r="E46">
            <v>4.5483870967741939</v>
          </cell>
          <cell r="F46">
            <v>8.9333333333333336</v>
          </cell>
          <cell r="G46">
            <v>7.7741935483870961</v>
          </cell>
          <cell r="H46">
            <v>6.225806451612903</v>
          </cell>
          <cell r="I46">
            <v>6.4285714285714288</v>
          </cell>
          <cell r="J46">
            <v>6.935483870967742</v>
          </cell>
          <cell r="K46">
            <v>7.8</v>
          </cell>
          <cell r="L46">
            <v>7.193548387096774</v>
          </cell>
          <cell r="M46">
            <v>6.8333333333333339</v>
          </cell>
          <cell r="N46">
            <v>7.258064516129032</v>
          </cell>
          <cell r="O46">
            <v>7.935483870967742</v>
          </cell>
          <cell r="P46">
            <v>7.8</v>
          </cell>
          <cell r="Q46">
            <v>9</v>
          </cell>
          <cell r="R46">
            <v>8.9333333333333336</v>
          </cell>
          <cell r="S46">
            <v>7.064516129032258</v>
          </cell>
          <cell r="T46">
            <v>6.7419354838709671</v>
          </cell>
          <cell r="U46">
            <v>8.206896551724137</v>
          </cell>
          <cell r="V46">
            <v>8.935483870967742</v>
          </cell>
          <cell r="W46">
            <v>8.6333333333333329</v>
          </cell>
          <cell r="X46">
            <v>6.7741935483870961</v>
          </cell>
          <cell r="Y46">
            <v>6.9333333333333336</v>
          </cell>
          <cell r="Z46">
            <v>8.4838709677419359</v>
          </cell>
          <cell r="AA46">
            <v>8.2903225806451619</v>
          </cell>
          <cell r="AB46">
            <v>6.666666666666667</v>
          </cell>
          <cell r="AC46">
            <v>6.5161290322580641</v>
          </cell>
          <cell r="AD46">
            <v>8.1333333333333329</v>
          </cell>
          <cell r="AE46">
            <v>9.0645161290322598</v>
          </cell>
          <cell r="AF46">
            <v>7.4838709677419351</v>
          </cell>
          <cell r="AG46">
            <v>8.1071428571428577</v>
          </cell>
          <cell r="AH46">
            <v>8.935483870967742</v>
          </cell>
          <cell r="AI46">
            <v>8.9666666666666668</v>
          </cell>
          <cell r="AJ46">
            <v>8.5806451612903203</v>
          </cell>
          <cell r="AK46">
            <v>8.9</v>
          </cell>
          <cell r="AL46">
            <v>8.612903225806452</v>
          </cell>
          <cell r="AM46">
            <v>7.67741935483871</v>
          </cell>
          <cell r="AN46">
            <v>5.2</v>
          </cell>
          <cell r="AO46">
            <v>3.645161290322581</v>
          </cell>
          <cell r="AP46">
            <v>7.333333333333333</v>
          </cell>
          <cell r="AQ46">
            <v>8.3548387096774182</v>
          </cell>
          <cell r="AR46">
            <v>8.8709677419354822</v>
          </cell>
          <cell r="AS46">
            <v>6.5</v>
          </cell>
          <cell r="AT46">
            <v>7.1935483870967731</v>
          </cell>
          <cell r="AU46">
            <v>7.1333333333333337</v>
          </cell>
          <cell r="AV46">
            <v>8.935483870967742</v>
          </cell>
          <cell r="AW46">
            <v>8.9333333333333336</v>
          </cell>
        </row>
        <row r="47">
          <cell r="A47" t="str">
            <v>TeamCoord / Bradford / 4 S. Kimball</v>
          </cell>
          <cell r="D47">
            <v>1.9333333333333331</v>
          </cell>
          <cell r="E47">
            <v>5.6129032258064511</v>
          </cell>
          <cell r="F47">
            <v>8.9</v>
          </cell>
          <cell r="G47">
            <v>8.387096774193548</v>
          </cell>
          <cell r="H47">
            <v>8.4516129032258078</v>
          </cell>
          <cell r="I47">
            <v>8.8928571428571441</v>
          </cell>
          <cell r="J47">
            <v>9.4193548387096762</v>
          </cell>
          <cell r="K47">
            <v>9.1666666666666661</v>
          </cell>
          <cell r="L47">
            <v>9.4838709677419342</v>
          </cell>
          <cell r="M47">
            <v>8.9666666666666668</v>
          </cell>
          <cell r="N47">
            <v>5.8064516129032251</v>
          </cell>
          <cell r="O47">
            <v>5.064516129032258</v>
          </cell>
          <cell r="P47">
            <v>4.1333333333333329</v>
          </cell>
          <cell r="Q47">
            <v>5.419354838709677</v>
          </cell>
          <cell r="R47">
            <v>5.5</v>
          </cell>
          <cell r="S47">
            <v>4.7096774193548381</v>
          </cell>
          <cell r="T47">
            <v>5.354838709677419</v>
          </cell>
          <cell r="U47">
            <v>5.4482758620689653</v>
          </cell>
          <cell r="V47">
            <v>3.67741935483871</v>
          </cell>
          <cell r="W47">
            <v>3.9333333333333327</v>
          </cell>
          <cell r="X47">
            <v>4.064516129032258</v>
          </cell>
          <cell r="Y47">
            <v>3.4</v>
          </cell>
          <cell r="Z47">
            <v>5.32258064516129</v>
          </cell>
          <cell r="AA47">
            <v>4.258064516129032</v>
          </cell>
          <cell r="AB47">
            <v>3.1</v>
          </cell>
          <cell r="AC47">
            <v>5.096774193548387</v>
          </cell>
          <cell r="AD47">
            <v>5.0333333333333332</v>
          </cell>
          <cell r="AE47">
            <v>4.064516129032258</v>
          </cell>
          <cell r="AF47">
            <v>5.5161290322580641</v>
          </cell>
          <cell r="AG47">
            <v>4.6071428571428577</v>
          </cell>
          <cell r="AH47">
            <v>2.193548387096774</v>
          </cell>
          <cell r="AI47">
            <v>3.7</v>
          </cell>
          <cell r="AJ47">
            <v>5.7419354838709671</v>
          </cell>
          <cell r="AK47">
            <v>5.3</v>
          </cell>
          <cell r="AL47">
            <v>3.8064516129032255</v>
          </cell>
          <cell r="AM47">
            <v>3.193548387096774</v>
          </cell>
          <cell r="AN47">
            <v>3.7666666666666666</v>
          </cell>
          <cell r="AO47">
            <v>4.32258064516129</v>
          </cell>
          <cell r="AP47">
            <v>2.6666666666666674</v>
          </cell>
          <cell r="AQ47">
            <v>3.354838709677419</v>
          </cell>
          <cell r="AR47">
            <v>4</v>
          </cell>
          <cell r="AS47">
            <v>4</v>
          </cell>
          <cell r="AT47">
            <v>4.4838709677419359</v>
          </cell>
          <cell r="AU47">
            <v>5.2333333333333325</v>
          </cell>
          <cell r="AV47">
            <v>5.741935483870968</v>
          </cell>
          <cell r="AW47">
            <v>4.5666666666666664</v>
          </cell>
        </row>
        <row r="48">
          <cell r="A48" t="str">
            <v>TeamCoord / Haverhill / 20NewcombSt</v>
          </cell>
          <cell r="D48">
            <v>3.3333333333333335</v>
          </cell>
          <cell r="E48">
            <v>4.258064516129032</v>
          </cell>
          <cell r="F48">
            <v>1.3</v>
          </cell>
          <cell r="K48">
            <v>6.6666666666666666E-2</v>
          </cell>
          <cell r="L48">
            <v>1.161290322580645</v>
          </cell>
          <cell r="M48">
            <v>1.9666666666666668</v>
          </cell>
          <cell r="N48">
            <v>5.4838709677419359</v>
          </cell>
          <cell r="O48">
            <v>1.2580645161290323</v>
          </cell>
          <cell r="P48">
            <v>3.333333333333333</v>
          </cell>
          <cell r="Q48">
            <v>3.903225806451613</v>
          </cell>
          <cell r="R48">
            <v>5.2</v>
          </cell>
          <cell r="S48">
            <v>5.064516129032258</v>
          </cell>
          <cell r="T48">
            <v>5.064516129032258</v>
          </cell>
          <cell r="U48">
            <v>5.931034482758621</v>
          </cell>
          <cell r="V48">
            <v>4.6774193548387091</v>
          </cell>
          <cell r="W48">
            <v>5.5</v>
          </cell>
          <cell r="X48">
            <v>5.3870967741935489</v>
          </cell>
          <cell r="Y48">
            <v>4.7</v>
          </cell>
          <cell r="Z48">
            <v>3.838709677419355</v>
          </cell>
          <cell r="AA48">
            <v>3.8064516129032251</v>
          </cell>
          <cell r="AB48">
            <v>5.9</v>
          </cell>
          <cell r="AC48">
            <v>5.838709677419355</v>
          </cell>
          <cell r="AD48">
            <v>4.2333333333333334</v>
          </cell>
          <cell r="AE48">
            <v>5.290322580645161</v>
          </cell>
          <cell r="AF48">
            <v>5.4838709677419351</v>
          </cell>
          <cell r="AG48">
            <v>2.3928571428571428</v>
          </cell>
          <cell r="AH48">
            <v>2.645161290322581</v>
          </cell>
          <cell r="AI48">
            <v>3.9666666666666663</v>
          </cell>
          <cell r="AJ48">
            <v>3.4838709677419355</v>
          </cell>
          <cell r="AK48">
            <v>1.3666666666666667</v>
          </cell>
          <cell r="AL48">
            <v>2.7419354838709671</v>
          </cell>
          <cell r="AM48">
            <v>4.8709677419354831</v>
          </cell>
          <cell r="AN48">
            <v>3.6333333333333333</v>
          </cell>
          <cell r="AO48">
            <v>5.129032258064516</v>
          </cell>
          <cell r="AP48">
            <v>4.5333333333333332</v>
          </cell>
          <cell r="AQ48">
            <v>4.032258064516129</v>
          </cell>
          <cell r="AR48">
            <v>5.32258064516129</v>
          </cell>
          <cell r="AS48">
            <v>5.2142857142857144</v>
          </cell>
          <cell r="AT48">
            <v>3.967741935483871</v>
          </cell>
          <cell r="AU48">
            <v>2.2999999999999998</v>
          </cell>
          <cell r="AV48">
            <v>5.032258064516129</v>
          </cell>
          <cell r="AW48">
            <v>3.4</v>
          </cell>
        </row>
        <row r="49">
          <cell r="A49" t="str">
            <v>TeamCoord/Wilmington/82HighSt</v>
          </cell>
          <cell r="D49">
            <v>1.8333333333333335</v>
          </cell>
          <cell r="E49">
            <v>4.741935483870968</v>
          </cell>
          <cell r="F49">
            <v>2.9333333333333336</v>
          </cell>
          <cell r="G49">
            <v>4.064516129032258</v>
          </cell>
          <cell r="H49">
            <v>3.5483870967741931</v>
          </cell>
          <cell r="I49">
            <v>3.6428571428571428</v>
          </cell>
          <cell r="J49">
            <v>3.4516129032258069</v>
          </cell>
          <cell r="K49">
            <v>4.8666666666666663</v>
          </cell>
          <cell r="L49">
            <v>4.6129032258064511</v>
          </cell>
          <cell r="M49">
            <v>5.0333333333333332</v>
          </cell>
          <cell r="N49">
            <v>4.838709677419355</v>
          </cell>
          <cell r="O49">
            <v>4.806451612903226</v>
          </cell>
          <cell r="P49">
            <v>3.7</v>
          </cell>
          <cell r="Q49">
            <v>3.806451612903226</v>
          </cell>
          <cell r="R49">
            <v>3.1333333333333333</v>
          </cell>
          <cell r="S49">
            <v>4.096774193548387</v>
          </cell>
          <cell r="T49">
            <v>4.935483870967742</v>
          </cell>
          <cell r="U49">
            <v>4.7931034482758621</v>
          </cell>
          <cell r="V49">
            <v>4.4838709677419351</v>
          </cell>
          <cell r="W49">
            <v>3.3333333333333335</v>
          </cell>
          <cell r="X49">
            <v>3.32258064516129</v>
          </cell>
          <cell r="Y49">
            <v>4.666666666666667</v>
          </cell>
          <cell r="Z49">
            <v>4.4516129032258061</v>
          </cell>
          <cell r="AA49">
            <v>4.4193548387096779</v>
          </cell>
          <cell r="AB49">
            <v>2.833333333333333</v>
          </cell>
          <cell r="AC49">
            <v>4.096774193548387</v>
          </cell>
          <cell r="AD49">
            <v>4.8666666666666663</v>
          </cell>
          <cell r="AE49">
            <v>4.354838709677419</v>
          </cell>
          <cell r="AF49">
            <v>2.967741935483871</v>
          </cell>
          <cell r="AG49">
            <v>4.5714285714285712</v>
          </cell>
          <cell r="AH49">
            <v>3.967741935483871</v>
          </cell>
          <cell r="AI49">
            <v>3.9666666666666672</v>
          </cell>
          <cell r="AJ49">
            <v>4.612903225806452</v>
          </cell>
          <cell r="AK49">
            <v>4.7333333333333334</v>
          </cell>
          <cell r="AL49">
            <v>4.3870967741935472</v>
          </cell>
          <cell r="AM49">
            <v>4.290322580645161</v>
          </cell>
          <cell r="AN49">
            <v>4.8333333333333339</v>
          </cell>
          <cell r="AO49">
            <v>4.870967741935484</v>
          </cell>
          <cell r="AP49">
            <v>4.5666666666666664</v>
          </cell>
          <cell r="AQ49">
            <v>4.838709677419355</v>
          </cell>
          <cell r="AR49">
            <v>4.4838709677419351</v>
          </cell>
          <cell r="AS49">
            <v>4.9642857142857144</v>
          </cell>
          <cell r="AT49">
            <v>4.709677419354839</v>
          </cell>
          <cell r="AU49">
            <v>4.833333333333333</v>
          </cell>
          <cell r="AV49">
            <v>4.8064516129032251</v>
          </cell>
          <cell r="AW49">
            <v>4.3</v>
          </cell>
        </row>
        <row r="50">
          <cell r="A50" t="str">
            <v>TheHome for LW/Walpole/399Lincoln</v>
          </cell>
          <cell r="C50">
            <v>1.6774193548387095</v>
          </cell>
          <cell r="D50">
            <v>2.7333333333333329</v>
          </cell>
          <cell r="E50">
            <v>5.129032258064516</v>
          </cell>
          <cell r="F50">
            <v>4.0999999999999996</v>
          </cell>
          <cell r="G50">
            <v>3.6774193548387095</v>
          </cell>
          <cell r="H50">
            <v>3.9354838709677415</v>
          </cell>
          <cell r="I50">
            <v>4.7857142857142856</v>
          </cell>
          <cell r="J50">
            <v>2.612903225806452</v>
          </cell>
          <cell r="K50">
            <v>5.6333333333333329</v>
          </cell>
          <cell r="L50">
            <v>5.580645161290323</v>
          </cell>
          <cell r="M50">
            <v>6.0333333333333332</v>
          </cell>
          <cell r="N50">
            <v>2.8064516129032255</v>
          </cell>
          <cell r="O50">
            <v>5.193548387096774</v>
          </cell>
          <cell r="P50">
            <v>5.3</v>
          </cell>
          <cell r="Q50">
            <v>5.064516129032258</v>
          </cell>
          <cell r="R50">
            <v>6.9666666666666668</v>
          </cell>
          <cell r="S50">
            <v>5.5161290322580649</v>
          </cell>
          <cell r="T50">
            <v>6</v>
          </cell>
          <cell r="U50">
            <v>7.5172413793103452</v>
          </cell>
          <cell r="V50">
            <v>6.6451612903225801</v>
          </cell>
          <cell r="W50">
            <v>7.2666666666666675</v>
          </cell>
          <cell r="X50">
            <v>6.7096774193548381</v>
          </cell>
          <cell r="Y50">
            <v>7.1333333333333329</v>
          </cell>
          <cell r="Z50">
            <v>6.32258064516129</v>
          </cell>
          <cell r="AA50">
            <v>7.32258064516129</v>
          </cell>
          <cell r="AB50">
            <v>6.8666666666666654</v>
          </cell>
          <cell r="AC50">
            <v>6.387096774193548</v>
          </cell>
          <cell r="AD50">
            <v>7</v>
          </cell>
          <cell r="AE50">
            <v>6.2903225806451601</v>
          </cell>
          <cell r="AF50">
            <v>6.258064516129032</v>
          </cell>
          <cell r="AG50">
            <v>7.4285714285714288</v>
          </cell>
          <cell r="AH50">
            <v>7.806451612903226</v>
          </cell>
          <cell r="AI50">
            <v>7.2</v>
          </cell>
          <cell r="AJ50">
            <v>7.580645161290323</v>
          </cell>
          <cell r="AK50">
            <v>6.9</v>
          </cell>
          <cell r="AL50">
            <v>6.5806451612903221</v>
          </cell>
          <cell r="AM50">
            <v>6.1612903225806459</v>
          </cell>
          <cell r="AN50">
            <v>4.3333333333333321</v>
          </cell>
          <cell r="AO50">
            <v>6.5483870967741939</v>
          </cell>
          <cell r="AP50">
            <v>6.4666666666666668</v>
          </cell>
          <cell r="AQ50">
            <v>6.064516129032258</v>
          </cell>
          <cell r="AR50">
            <v>6.1290322580645151</v>
          </cell>
          <cell r="AS50">
            <v>6.7857142857142847</v>
          </cell>
          <cell r="AT50">
            <v>7.032258064516129</v>
          </cell>
          <cell r="AU50">
            <v>6.9</v>
          </cell>
          <cell r="AV50">
            <v>5.354838709677419</v>
          </cell>
          <cell r="AW50">
            <v>6.2333333333333334</v>
          </cell>
        </row>
        <row r="51">
          <cell r="A51" t="str">
            <v>Wayside/Framingham/1FredrickAbbotWy</v>
          </cell>
          <cell r="AI51">
            <v>1.5</v>
          </cell>
          <cell r="AJ51">
            <v>20.064516129032256</v>
          </cell>
          <cell r="AK51">
            <v>18.066666666666666</v>
          </cell>
          <cell r="AL51">
            <v>20.451612903225808</v>
          </cell>
          <cell r="AM51">
            <v>20.161290322580641</v>
          </cell>
          <cell r="AN51">
            <v>19.633333333333329</v>
          </cell>
          <cell r="AO51">
            <v>18.806451612903231</v>
          </cell>
          <cell r="AP51">
            <v>19.533333333333328</v>
          </cell>
          <cell r="AQ51">
            <v>19.419354838709683</v>
          </cell>
          <cell r="AR51">
            <v>17.419354838709676</v>
          </cell>
          <cell r="AS51">
            <v>19.178571428571431</v>
          </cell>
          <cell r="AT51">
            <v>20</v>
          </cell>
          <cell r="AU51">
            <v>19.866666666666667</v>
          </cell>
          <cell r="AV51">
            <v>19.870967741935484</v>
          </cell>
          <cell r="AW51">
            <v>20.5</v>
          </cell>
        </row>
        <row r="52">
          <cell r="A52" t="str">
            <v>Wayside/Framingham/85Edgell Rd</v>
          </cell>
          <cell r="E52">
            <v>2.258064516129032</v>
          </cell>
          <cell r="F52">
            <v>3.3333333333333335</v>
          </cell>
          <cell r="G52">
            <v>3.6774193548387095</v>
          </cell>
          <cell r="H52">
            <v>3.7741935483870965</v>
          </cell>
          <cell r="I52">
            <v>2.25</v>
          </cell>
          <cell r="J52">
            <v>3.774193548387097</v>
          </cell>
          <cell r="K52">
            <v>3.8333333333333335</v>
          </cell>
          <cell r="L52">
            <v>3.5161290322580645</v>
          </cell>
          <cell r="M52">
            <v>3.5333333333333337</v>
          </cell>
          <cell r="N52">
            <v>3.838709677419355</v>
          </cell>
          <cell r="O52">
            <v>4.0322580645161299</v>
          </cell>
          <cell r="P52">
            <v>3.9666666666666668</v>
          </cell>
          <cell r="Q52">
            <v>3.935483870967742</v>
          </cell>
          <cell r="R52">
            <v>3.7</v>
          </cell>
          <cell r="S52">
            <v>3.838709677419355</v>
          </cell>
          <cell r="T52">
            <v>3.967741935483871</v>
          </cell>
          <cell r="U52">
            <v>3.9655172413793105</v>
          </cell>
          <cell r="V52">
            <v>4</v>
          </cell>
          <cell r="W52">
            <v>4</v>
          </cell>
          <cell r="X52">
            <v>3.5161290322580645</v>
          </cell>
          <cell r="Y52">
            <v>4.6666666666666661</v>
          </cell>
          <cell r="Z52">
            <v>4.290322580645161</v>
          </cell>
          <cell r="AA52">
            <v>3.8387096774193541</v>
          </cell>
          <cell r="AB52">
            <v>4</v>
          </cell>
          <cell r="AC52">
            <v>2.7096774193548385</v>
          </cell>
          <cell r="AD52">
            <v>3.5666666666666664</v>
          </cell>
          <cell r="AE52">
            <v>3.4516129032258065</v>
          </cell>
          <cell r="AF52">
            <v>2.967741935483871</v>
          </cell>
          <cell r="AG52">
            <v>3.8928571428571428</v>
          </cell>
          <cell r="AH52">
            <v>3.935483870967742</v>
          </cell>
          <cell r="AI52">
            <v>3.6</v>
          </cell>
        </row>
        <row r="53">
          <cell r="A53" t="str">
            <v>Wayside/Framingham/98DennisonAve</v>
          </cell>
          <cell r="E53">
            <v>8.612903225806452</v>
          </cell>
          <cell r="F53">
            <v>6.9333333333333336</v>
          </cell>
          <cell r="G53">
            <v>5.612903225806452</v>
          </cell>
          <cell r="H53">
            <v>5.645161290322581</v>
          </cell>
          <cell r="I53">
            <v>8</v>
          </cell>
          <cell r="J53">
            <v>8.6129032258064537</v>
          </cell>
          <cell r="K53">
            <v>7.4333333333333345</v>
          </cell>
          <cell r="L53">
            <v>8.0967741935483879</v>
          </cell>
          <cell r="M53">
            <v>8.3333333333333339</v>
          </cell>
          <cell r="N53">
            <v>7.419354838709677</v>
          </cell>
          <cell r="O53">
            <v>7.935483870967742</v>
          </cell>
          <cell r="P53">
            <v>5.8666666666666663</v>
          </cell>
          <cell r="Q53">
            <v>7.161290322580645</v>
          </cell>
          <cell r="R53">
            <v>7.6666666666666661</v>
          </cell>
          <cell r="S53">
            <v>7.838709677419355</v>
          </cell>
          <cell r="T53">
            <v>8.3225806451612918</v>
          </cell>
          <cell r="U53">
            <v>8.3793103448275854</v>
          </cell>
          <cell r="V53">
            <v>7.354838709677419</v>
          </cell>
          <cell r="W53">
            <v>8.2333333333333343</v>
          </cell>
          <cell r="X53">
            <v>6.9677419354838701</v>
          </cell>
          <cell r="Y53">
            <v>8</v>
          </cell>
          <cell r="Z53">
            <v>8.193548387096774</v>
          </cell>
          <cell r="AA53">
            <v>7.193548387096774</v>
          </cell>
          <cell r="AB53">
            <v>7.6</v>
          </cell>
          <cell r="AC53">
            <v>7.0322580645161281</v>
          </cell>
          <cell r="AD53">
            <v>8.4</v>
          </cell>
          <cell r="AE53">
            <v>7.129032258064516</v>
          </cell>
          <cell r="AF53">
            <v>6.6129032258064511</v>
          </cell>
          <cell r="AG53">
            <v>8.25</v>
          </cell>
          <cell r="AH53">
            <v>8.1612903225806441</v>
          </cell>
          <cell r="AI53">
            <v>7.7</v>
          </cell>
        </row>
        <row r="54">
          <cell r="A54" t="str">
            <v>Wayside/Waltham/558WaverleyOaksRd</v>
          </cell>
          <cell r="E54">
            <v>5.354838709677419</v>
          </cell>
          <cell r="F54">
            <v>5.4333333333333336</v>
          </cell>
          <cell r="G54">
            <v>6.0967741935483861</v>
          </cell>
          <cell r="H54">
            <v>7.6774193548387082</v>
          </cell>
          <cell r="I54">
            <v>6.9285714285714288</v>
          </cell>
          <cell r="J54">
            <v>8.3548387096774182</v>
          </cell>
          <cell r="K54">
            <v>8.2333333333333325</v>
          </cell>
          <cell r="L54">
            <v>7.3870967741935489</v>
          </cell>
          <cell r="M54">
            <v>7.833333333333333</v>
          </cell>
          <cell r="N54">
            <v>7.161290322580645</v>
          </cell>
          <cell r="O54">
            <v>6.6451612903225801</v>
          </cell>
          <cell r="P54">
            <v>6.0333333333333332</v>
          </cell>
          <cell r="Q54">
            <v>7.8064516129032251</v>
          </cell>
          <cell r="R54">
            <v>6.5</v>
          </cell>
          <cell r="S54">
            <v>6.6774193548387109</v>
          </cell>
          <cell r="T54">
            <v>7.4838709677419359</v>
          </cell>
          <cell r="U54">
            <v>7.5862068965517251</v>
          </cell>
          <cell r="V54">
            <v>6.4838709677419351</v>
          </cell>
          <cell r="W54">
            <v>7.5333333333333332</v>
          </cell>
          <cell r="X54">
            <v>7.4838709677419359</v>
          </cell>
          <cell r="Y54">
            <v>6.7666666666666657</v>
          </cell>
          <cell r="Z54">
            <v>7.612903225806452</v>
          </cell>
          <cell r="AA54">
            <v>8.1290322580645178</v>
          </cell>
          <cell r="AB54">
            <v>8.8333333333333321</v>
          </cell>
          <cell r="AC54">
            <v>7.4516129032258069</v>
          </cell>
          <cell r="AD54">
            <v>5.5666666666666664</v>
          </cell>
          <cell r="AE54">
            <v>7</v>
          </cell>
          <cell r="AF54">
            <v>7.5483870967741922</v>
          </cell>
          <cell r="AG54">
            <v>7.1785714285714279</v>
          </cell>
          <cell r="AH54">
            <v>8.0322580645161281</v>
          </cell>
          <cell r="AI54">
            <v>5.6333333333333346</v>
          </cell>
        </row>
        <row r="55">
          <cell r="A55" t="str">
            <v>YOU / Boylston / 1 Elmwood Place</v>
          </cell>
          <cell r="B55">
            <v>7.9354838709677411</v>
          </cell>
          <cell r="C55">
            <v>8.4838709677419359</v>
          </cell>
          <cell r="D55">
            <v>8.8666666666666654</v>
          </cell>
          <cell r="E55">
            <v>8.4193548387096779</v>
          </cell>
          <cell r="F55">
            <v>7.5333333333333332</v>
          </cell>
          <cell r="G55">
            <v>7</v>
          </cell>
          <cell r="H55">
            <v>7.806451612903226</v>
          </cell>
          <cell r="I55">
            <v>7.75</v>
          </cell>
          <cell r="J55">
            <v>7</v>
          </cell>
          <cell r="K55">
            <v>8.3000000000000007</v>
          </cell>
          <cell r="L55">
            <v>8.3548387096774182</v>
          </cell>
          <cell r="M55">
            <v>8.8333333333333339</v>
          </cell>
          <cell r="N55">
            <v>8.935483870967742</v>
          </cell>
          <cell r="O55">
            <v>8.7096774193548381</v>
          </cell>
          <cell r="P55">
            <v>8.033333333333335</v>
          </cell>
          <cell r="Q55">
            <v>9</v>
          </cell>
          <cell r="R55">
            <v>8.1</v>
          </cell>
          <cell r="S55">
            <v>8.9677419354838719</v>
          </cell>
          <cell r="T55">
            <v>7.838709677419355</v>
          </cell>
          <cell r="U55">
            <v>9</v>
          </cell>
          <cell r="V55">
            <v>8.806451612903226</v>
          </cell>
          <cell r="W55">
            <v>8.9333333333333336</v>
          </cell>
          <cell r="X55">
            <v>9</v>
          </cell>
          <cell r="Y55">
            <v>7.9333333333333336</v>
          </cell>
          <cell r="Z55">
            <v>7.9032258064516121</v>
          </cell>
          <cell r="AA55">
            <v>6.8709677419354831</v>
          </cell>
          <cell r="AB55">
            <v>7.9333333333333336</v>
          </cell>
          <cell r="AC55">
            <v>7.4838709677419351</v>
          </cell>
          <cell r="AD55">
            <v>7.3666666666666663</v>
          </cell>
          <cell r="AE55">
            <v>7.6451612903225801</v>
          </cell>
          <cell r="AF55">
            <v>7.612903225806452</v>
          </cell>
          <cell r="AG55">
            <v>7.9285714285714288</v>
          </cell>
          <cell r="AH55">
            <v>7.67741935483871</v>
          </cell>
          <cell r="AI55">
            <v>8.1</v>
          </cell>
          <cell r="AJ55">
            <v>8.387096774193548</v>
          </cell>
          <cell r="AK55">
            <v>8.466666666666665</v>
          </cell>
          <cell r="AL55">
            <v>7.8387096774193541</v>
          </cell>
          <cell r="AM55">
            <v>8.1290322580645178</v>
          </cell>
          <cell r="AN55">
            <v>7.8666666666666671</v>
          </cell>
          <cell r="AO55">
            <v>8.4516129032258078</v>
          </cell>
          <cell r="AP55">
            <v>7.3666666666666654</v>
          </cell>
          <cell r="AQ55">
            <v>6.9677419354838701</v>
          </cell>
          <cell r="AR55">
            <v>6.967741935483871</v>
          </cell>
          <cell r="AS55">
            <v>8.5357142857142847</v>
          </cell>
          <cell r="AT55">
            <v>8.0967741935483861</v>
          </cell>
          <cell r="AU55">
            <v>7.2333333333333334</v>
          </cell>
          <cell r="AV55">
            <v>8.4516129032258078</v>
          </cell>
          <cell r="AW55">
            <v>7.3333333333333321</v>
          </cell>
        </row>
        <row r="56">
          <cell r="A56" t="str">
            <v>YOU / Worcester / 37 Boylston</v>
          </cell>
          <cell r="B56">
            <v>4.645161290322581</v>
          </cell>
          <cell r="C56">
            <v>5.5161290322580649</v>
          </cell>
          <cell r="D56">
            <v>5.9</v>
          </cell>
          <cell r="E56">
            <v>5.935483870967742</v>
          </cell>
          <cell r="F56">
            <v>5.7</v>
          </cell>
          <cell r="G56">
            <v>5.419354838709677</v>
          </cell>
          <cell r="H56">
            <v>6.387096774193548</v>
          </cell>
          <cell r="I56">
            <v>6.3214285714285712</v>
          </cell>
          <cell r="J56">
            <v>7.806451612903226</v>
          </cell>
          <cell r="K56">
            <v>6.5333333333333341</v>
          </cell>
          <cell r="L56">
            <v>6</v>
          </cell>
          <cell r="M56">
            <v>5.5333333333333332</v>
          </cell>
          <cell r="N56">
            <v>5.5483870967741939</v>
          </cell>
          <cell r="O56">
            <v>5.741935483870968</v>
          </cell>
          <cell r="P56">
            <v>5.7666666666666666</v>
          </cell>
          <cell r="Q56">
            <v>6</v>
          </cell>
          <cell r="R56">
            <v>6</v>
          </cell>
          <cell r="S56">
            <v>5.645161290322581</v>
          </cell>
          <cell r="T56">
            <v>5.5161290322580641</v>
          </cell>
          <cell r="U56">
            <v>5.6551724137931032</v>
          </cell>
          <cell r="V56">
            <v>5.419354838709677</v>
          </cell>
          <cell r="W56">
            <v>5.9666666666666668</v>
          </cell>
          <cell r="X56">
            <v>5.967741935483871</v>
          </cell>
          <cell r="Y56">
            <v>5.8333333333333339</v>
          </cell>
          <cell r="Z56">
            <v>5.5806451612903221</v>
          </cell>
          <cell r="AA56">
            <v>6.774193548387097</v>
          </cell>
          <cell r="AB56">
            <v>6.9666666666666668</v>
          </cell>
          <cell r="AC56">
            <v>5.387096774193548</v>
          </cell>
          <cell r="AD56">
            <v>5.5</v>
          </cell>
          <cell r="AE56">
            <v>5.32258064516129</v>
          </cell>
          <cell r="AF56">
            <v>7</v>
          </cell>
          <cell r="AG56">
            <v>6.7857142857142856</v>
          </cell>
          <cell r="AH56">
            <v>6.4516129032258069</v>
          </cell>
          <cell r="AI56">
            <v>5.166666666666667</v>
          </cell>
          <cell r="AJ56">
            <v>5.064516129032258</v>
          </cell>
          <cell r="AK56">
            <v>5.8</v>
          </cell>
          <cell r="AL56">
            <v>5.67741935483871</v>
          </cell>
          <cell r="AM56">
            <v>5.838709677419355</v>
          </cell>
          <cell r="AN56">
            <v>4.9333333333333336</v>
          </cell>
          <cell r="AO56">
            <v>5.67741935483871</v>
          </cell>
          <cell r="AP56">
            <v>5.7</v>
          </cell>
          <cell r="AQ56">
            <v>5.032258064516129</v>
          </cell>
          <cell r="AR56">
            <v>4.967741935483871</v>
          </cell>
          <cell r="AS56">
            <v>4.8571428571428577</v>
          </cell>
          <cell r="AT56">
            <v>4.935483870967742</v>
          </cell>
          <cell r="AU56">
            <v>4.0999999999999996</v>
          </cell>
          <cell r="AV56">
            <v>4.870967741935484</v>
          </cell>
          <cell r="AW56">
            <v>4.0333333333333332</v>
          </cell>
        </row>
        <row r="263">
          <cell r="C263" t="str">
            <v>Bay State CS / Plymouth / 475 State 1</v>
          </cell>
          <cell r="D263" t="str">
            <v>Brockton Area Office</v>
          </cell>
          <cell r="AA263">
            <v>6.4516129032258063E-2</v>
          </cell>
          <cell r="AB263">
            <v>1</v>
          </cell>
          <cell r="AC263">
            <v>6.4516129032258063E-2</v>
          </cell>
          <cell r="AG263">
            <v>0.46666666666666667</v>
          </cell>
          <cell r="AH263">
            <v>3.2258064516129031E-2</v>
          </cell>
          <cell r="AJ263">
            <v>0.6428571428571429</v>
          </cell>
          <cell r="AK263">
            <v>1.3870967741935485</v>
          </cell>
          <cell r="AL263">
            <v>0.43333333333333335</v>
          </cell>
          <cell r="AM263">
            <v>1.032258064516129</v>
          </cell>
          <cell r="AN263">
            <v>1.1000000000000001</v>
          </cell>
          <cell r="AO263">
            <v>1</v>
          </cell>
          <cell r="AP263">
            <v>0.41935483870967744</v>
          </cell>
          <cell r="AS263">
            <v>0.36666666666666664</v>
          </cell>
          <cell r="AU263">
            <v>0.77419354838709675</v>
          </cell>
          <cell r="AV263">
            <v>1</v>
          </cell>
          <cell r="AW263">
            <v>1</v>
          </cell>
          <cell r="AX263">
            <v>0.73333333333333328</v>
          </cell>
          <cell r="AY263">
            <v>1</v>
          </cell>
          <cell r="AZ263">
            <v>1</v>
          </cell>
        </row>
        <row r="264">
          <cell r="C264" t="str">
            <v>Bay State CS / Plymouth / 475 State 2</v>
          </cell>
          <cell r="D264" t="str">
            <v>Cape Cod Area Office</v>
          </cell>
          <cell r="AT264">
            <v>9.6774193548387094E-2</v>
          </cell>
          <cell r="AW264">
            <v>1.3870967741935485</v>
          </cell>
          <cell r="AX264">
            <v>1.0333333333333334</v>
          </cell>
          <cell r="AY264">
            <v>1</v>
          </cell>
          <cell r="AZ264">
            <v>0.13333333333333333</v>
          </cell>
        </row>
        <row r="265">
          <cell r="C265" t="str">
            <v>Bay State CS / Plymouth / 475 State 3</v>
          </cell>
          <cell r="D265" t="str">
            <v>Coastal Area Office</v>
          </cell>
          <cell r="Q265">
            <v>0.12903225806451613</v>
          </cell>
          <cell r="W265">
            <v>0.67741935483870963</v>
          </cell>
          <cell r="X265">
            <v>0.41379310344827591</v>
          </cell>
          <cell r="AD265">
            <v>6.4516129032258063E-2</v>
          </cell>
        </row>
        <row r="266">
          <cell r="C266" t="str">
            <v>Bay State CS / Plymouth / 475 State 4</v>
          </cell>
          <cell r="D266" t="str">
            <v>Fall River Area Office</v>
          </cell>
          <cell r="S266">
            <v>0.2</v>
          </cell>
          <cell r="T266">
            <v>0.35483870967741937</v>
          </cell>
          <cell r="AA266">
            <v>9.6774193548387094E-2</v>
          </cell>
          <cell r="AB266">
            <v>3.3333333333333333E-2</v>
          </cell>
          <cell r="AD266">
            <v>0.32258064516129031</v>
          </cell>
          <cell r="AX266">
            <v>0.43333333333333335</v>
          </cell>
          <cell r="AZ266">
            <v>0.2</v>
          </cell>
        </row>
        <row r="267">
          <cell r="C267" t="str">
            <v>Bay State CS / Plymouth / 475 State 5</v>
          </cell>
          <cell r="D267" t="str">
            <v>New Bedford Area Office</v>
          </cell>
          <cell r="AK267">
            <v>6.4516129032258063E-2</v>
          </cell>
          <cell r="AL267">
            <v>0.43333333333333329</v>
          </cell>
          <cell r="AN267">
            <v>0.16666666666666666</v>
          </cell>
          <cell r="AO267">
            <v>9.6774193548387094E-2</v>
          </cell>
          <cell r="AR267">
            <v>0.16129032258064516</v>
          </cell>
          <cell r="AT267">
            <v>0.967741935483871</v>
          </cell>
          <cell r="AU267">
            <v>1.2903225806451613</v>
          </cell>
          <cell r="AV267">
            <v>1.7857142857142856</v>
          </cell>
          <cell r="AX267">
            <v>6.6666666666666666E-2</v>
          </cell>
          <cell r="AY267">
            <v>0.74193548387096775</v>
          </cell>
          <cell r="AZ267">
            <v>1.0666666666666667</v>
          </cell>
        </row>
        <row r="268">
          <cell r="C268" t="str">
            <v>Bay State CS / Plymouth / 475 State 6</v>
          </cell>
          <cell r="D268" t="str">
            <v>Plymouth Area Office</v>
          </cell>
          <cell r="O268">
            <v>9.6774193548387094E-2</v>
          </cell>
          <cell r="P268">
            <v>5.7</v>
          </cell>
          <cell r="Q268">
            <v>8.5806451612903221</v>
          </cell>
          <cell r="R268">
            <v>8</v>
          </cell>
          <cell r="S268">
            <v>4.8333333333333321</v>
          </cell>
          <cell r="T268">
            <v>9.9354838709677402</v>
          </cell>
          <cell r="U268">
            <v>11.366666666666667</v>
          </cell>
          <cell r="V268">
            <v>10.61290322580645</v>
          </cell>
          <cell r="W268">
            <v>10.225806451612904</v>
          </cell>
          <cell r="X268">
            <v>8.4482758620689662</v>
          </cell>
          <cell r="Y268">
            <v>10.870967741935482</v>
          </cell>
          <cell r="Z268">
            <v>12.066666666666666</v>
          </cell>
          <cell r="AA268">
            <v>10</v>
          </cell>
          <cell r="AB268">
            <v>10.3</v>
          </cell>
          <cell r="AC268">
            <v>10.387096774193548</v>
          </cell>
          <cell r="AD268">
            <v>10.129032258064516</v>
          </cell>
          <cell r="AE268">
            <v>10.933333333333334</v>
          </cell>
          <cell r="AF268">
            <v>9.9677419354838701</v>
          </cell>
          <cell r="AG268">
            <v>9.0666666666666664</v>
          </cell>
          <cell r="AH268">
            <v>11.258064516129032</v>
          </cell>
          <cell r="AI268">
            <v>10.870967741935484</v>
          </cell>
          <cell r="AJ268">
            <v>7.7857142857142865</v>
          </cell>
          <cell r="AK268">
            <v>8.0322580645161281</v>
          </cell>
          <cell r="AL268">
            <v>9.9</v>
          </cell>
          <cell r="AM268">
            <v>7.806451612903226</v>
          </cell>
          <cell r="AN268">
            <v>8.2333333333333325</v>
          </cell>
          <cell r="AO268">
            <v>5.870967741935484</v>
          </cell>
          <cell r="AP268">
            <v>9.0645161290322598</v>
          </cell>
          <cell r="AQ268">
            <v>9.6999999999999993</v>
          </cell>
          <cell r="AR268">
            <v>9.935483870967742</v>
          </cell>
          <cell r="AS268">
            <v>8.4666666666666668</v>
          </cell>
          <cell r="AT268">
            <v>7.8387096774193541</v>
          </cell>
          <cell r="AU268">
            <v>6.8387096774193541</v>
          </cell>
          <cell r="AV268">
            <v>6.5357142857142856</v>
          </cell>
          <cell r="AW268">
            <v>4.161290322580645</v>
          </cell>
          <cell r="AX268">
            <v>4.8666666666666663</v>
          </cell>
          <cell r="AY268">
            <v>8.7096774193548381</v>
          </cell>
          <cell r="AZ268">
            <v>9.1</v>
          </cell>
        </row>
        <row r="269">
          <cell r="C269" t="str">
            <v>Bay State CS / Plymouth / 475 State 7</v>
          </cell>
          <cell r="D269" t="str">
            <v>Solutions for Living (PAS SE)</v>
          </cell>
          <cell r="AF269">
            <v>0.93548387096774188</v>
          </cell>
          <cell r="AG269">
            <v>0.5</v>
          </cell>
          <cell r="AN269">
            <v>0.23333333333333334</v>
          </cell>
          <cell r="AO269">
            <v>0.16129032258064516</v>
          </cell>
          <cell r="AX269">
            <v>0.2</v>
          </cell>
        </row>
        <row r="270">
          <cell r="C270" t="str">
            <v>Bay State CS / Plymouth / 475 State 8</v>
          </cell>
          <cell r="D270" t="str">
            <v>Taunton/Attleboro Area Office</v>
          </cell>
          <cell r="T270">
            <v>0.16129032258064516</v>
          </cell>
          <cell r="AA270">
            <v>9.6774193548387094E-2</v>
          </cell>
        </row>
        <row r="271">
          <cell r="C271" t="str">
            <v>Bay State CS / S.Weymouth/ 911 Main 1</v>
          </cell>
          <cell r="D271" t="str">
            <v>Arlington Area Office</v>
          </cell>
          <cell r="G271">
            <v>6.6666666666666666E-2</v>
          </cell>
          <cell r="H271">
            <v>9.6774193548387094E-2</v>
          </cell>
          <cell r="T271">
            <v>6.4516129032258063E-2</v>
          </cell>
          <cell r="U271">
            <v>0.96666666666666667</v>
          </cell>
          <cell r="V271">
            <v>0.32258064516129031</v>
          </cell>
          <cell r="X271">
            <v>3.4482758620689655E-2</v>
          </cell>
          <cell r="Y271">
            <v>6.4516129032258063E-2</v>
          </cell>
          <cell r="AB271">
            <v>3.3333333333333333E-2</v>
          </cell>
          <cell r="AP271">
            <v>0.12903225806451613</v>
          </cell>
        </row>
        <row r="272">
          <cell r="C272" t="str">
            <v>Bay State CS / S.Weymouth/ 911 Main 2</v>
          </cell>
          <cell r="D272" t="str">
            <v>Brockton Area Office</v>
          </cell>
          <cell r="AM272">
            <v>6.4516129032258063E-2</v>
          </cell>
          <cell r="AO272">
            <v>0.80645161290322576</v>
          </cell>
          <cell r="AP272">
            <v>0.70967741935483875</v>
          </cell>
          <cell r="AQ272">
            <v>0.9</v>
          </cell>
          <cell r="AU272">
            <v>3.2258064516129031E-2</v>
          </cell>
          <cell r="AV272">
            <v>0.42857142857142855</v>
          </cell>
          <cell r="AX272">
            <v>0.53333333333333333</v>
          </cell>
          <cell r="AY272">
            <v>0.41935483870967744</v>
          </cell>
        </row>
        <row r="273">
          <cell r="C273" t="str">
            <v>Bay State CS / S.Weymouth/ 911 Main 3</v>
          </cell>
          <cell r="D273" t="str">
            <v>Cambridge Area Office</v>
          </cell>
          <cell r="H273">
            <v>0.19354838709677419</v>
          </cell>
          <cell r="AY273">
            <v>0.67741935483870963</v>
          </cell>
          <cell r="AZ273">
            <v>0.3</v>
          </cell>
        </row>
        <row r="274">
          <cell r="C274" t="str">
            <v>Bay State CS / S.Weymouth/ 911 Main 4</v>
          </cell>
          <cell r="D274" t="str">
            <v>Cape Cod Area Office</v>
          </cell>
          <cell r="U274">
            <v>3.3333333333333333E-2</v>
          </cell>
        </row>
        <row r="275">
          <cell r="C275" t="str">
            <v>Bay State CS / S.Weymouth/ 911 Main 5</v>
          </cell>
          <cell r="D275" t="str">
            <v>Coastal Area Office</v>
          </cell>
          <cell r="G275">
            <v>5.7333333333333334</v>
          </cell>
          <cell r="H275">
            <v>5.7419354838709671</v>
          </cell>
          <cell r="I275">
            <v>8.2666666666666675</v>
          </cell>
          <cell r="J275">
            <v>7.6774193548387091</v>
          </cell>
          <cell r="K275">
            <v>7</v>
          </cell>
          <cell r="L275">
            <v>5.5</v>
          </cell>
          <cell r="M275">
            <v>7.4516129032258061</v>
          </cell>
          <cell r="N275">
            <v>8.6333333333333329</v>
          </cell>
          <cell r="O275">
            <v>7.67741935483871</v>
          </cell>
          <cell r="P275">
            <v>8.3333333333333321</v>
          </cell>
          <cell r="Q275">
            <v>7.9677419354838692</v>
          </cell>
          <cell r="R275">
            <v>8.258064516129032</v>
          </cell>
          <cell r="S275">
            <v>7.6</v>
          </cell>
          <cell r="T275">
            <v>7.9677419354838701</v>
          </cell>
          <cell r="U275">
            <v>7.8</v>
          </cell>
          <cell r="V275">
            <v>8.2903225806451601</v>
          </cell>
          <cell r="W275">
            <v>7.7741935483870961</v>
          </cell>
          <cell r="X275">
            <v>7.2758620689655169</v>
          </cell>
          <cell r="Y275">
            <v>7</v>
          </cell>
          <cell r="Z275">
            <v>7.6333333333333346</v>
          </cell>
          <cell r="AA275">
            <v>7.4516129032258052</v>
          </cell>
          <cell r="AB275">
            <v>7.6</v>
          </cell>
          <cell r="AC275">
            <v>7.612903225806452</v>
          </cell>
          <cell r="AD275">
            <v>5.064516129032258</v>
          </cell>
          <cell r="AE275">
            <v>5.6333333333333329</v>
          </cell>
          <cell r="AF275">
            <v>7.064516129032258</v>
          </cell>
          <cell r="AG275">
            <v>8.6999999999999993</v>
          </cell>
          <cell r="AH275">
            <v>7.935483870967742</v>
          </cell>
          <cell r="AI275">
            <v>7.6774193548387082</v>
          </cell>
          <cell r="AJ275">
            <v>6.5714285714285703</v>
          </cell>
          <cell r="AK275">
            <v>8</v>
          </cell>
          <cell r="AL275">
            <v>8.7333333333333325</v>
          </cell>
          <cell r="AM275">
            <v>5.225806451612903</v>
          </cell>
          <cell r="AN275">
            <v>8</v>
          </cell>
          <cell r="AO275">
            <v>5.4193548387096779</v>
          </cell>
          <cell r="AP275">
            <v>4.0645161290322571</v>
          </cell>
          <cell r="AQ275">
            <v>7.7</v>
          </cell>
          <cell r="AR275">
            <v>6.3548387096774182</v>
          </cell>
          <cell r="AS275">
            <v>6.3666666666666671</v>
          </cell>
          <cell r="AT275">
            <v>6.5483870967741939</v>
          </cell>
          <cell r="AU275">
            <v>5.1935483870967731</v>
          </cell>
          <cell r="AV275">
            <v>7.2857142857142865</v>
          </cell>
          <cell r="AW275">
            <v>7.5161290322580641</v>
          </cell>
          <cell r="AX275">
            <v>6.4</v>
          </cell>
          <cell r="AY275">
            <v>4.161290322580645</v>
          </cell>
          <cell r="AZ275">
            <v>7.4666666666666668</v>
          </cell>
        </row>
        <row r="276">
          <cell r="C276" t="str">
            <v>Bay State CS / S.Weymouth/ 911 Main 6</v>
          </cell>
          <cell r="D276" t="str">
            <v>Communities For People (Adop)</v>
          </cell>
          <cell r="AC276">
            <v>1</v>
          </cell>
          <cell r="AD276">
            <v>0.41935483870967744</v>
          </cell>
        </row>
        <row r="277">
          <cell r="C277" t="str">
            <v>Bay State CS / S.Weymouth/ 911 Main 7</v>
          </cell>
          <cell r="D277" t="str">
            <v>Dimock St. Area Office</v>
          </cell>
          <cell r="L277">
            <v>0.17857142857142855</v>
          </cell>
          <cell r="T277">
            <v>6.4516129032258063E-2</v>
          </cell>
        </row>
        <row r="278">
          <cell r="C278" t="str">
            <v>Bay State CS / S.Weymouth/ 911 Main 8</v>
          </cell>
          <cell r="D278" t="str">
            <v>Framingham Area Office</v>
          </cell>
          <cell r="G278">
            <v>0.16666666666666666</v>
          </cell>
          <cell r="AK278">
            <v>3.2258064516129031E-2</v>
          </cell>
          <cell r="AM278">
            <v>0.38709677419354838</v>
          </cell>
          <cell r="AN278">
            <v>6.6666666666666666E-2</v>
          </cell>
          <cell r="AP278">
            <v>0.25806451612903225</v>
          </cell>
          <cell r="AS278">
            <v>1.4666666666666668</v>
          </cell>
          <cell r="AT278">
            <v>0.32258064516129031</v>
          </cell>
        </row>
        <row r="279">
          <cell r="C279" t="str">
            <v>Bay State CS / S.Weymouth/ 911 Main 9</v>
          </cell>
          <cell r="D279" t="str">
            <v>Harbor Area Office</v>
          </cell>
          <cell r="AI279">
            <v>0.12903225806451613</v>
          </cell>
          <cell r="AO279">
            <v>9.6774193548387094E-2</v>
          </cell>
        </row>
        <row r="280">
          <cell r="C280" t="str">
            <v>Bay State CS / S.Weymouth/ 911 Main 10</v>
          </cell>
          <cell r="D280" t="str">
            <v>Hyde Park Area Office</v>
          </cell>
          <cell r="AL280">
            <v>0.13333333333333333</v>
          </cell>
        </row>
        <row r="281">
          <cell r="C281" t="str">
            <v>Bay State CS / S.Weymouth/ 911 Main 11</v>
          </cell>
          <cell r="D281" t="str">
            <v>Lynn Area Office</v>
          </cell>
          <cell r="AF281">
            <v>0.70967741935483875</v>
          </cell>
        </row>
        <row r="282">
          <cell r="C282" t="str">
            <v>Bay State CS / S.Weymouth/ 911 Main 12</v>
          </cell>
          <cell r="D282" t="str">
            <v>Malden Area Office</v>
          </cell>
          <cell r="H282">
            <v>3.2258064516129031E-2</v>
          </cell>
          <cell r="AK282">
            <v>6.4516129032258063E-2</v>
          </cell>
          <cell r="AM282">
            <v>9.6774193548387094E-2</v>
          </cell>
        </row>
        <row r="283">
          <cell r="C283" t="str">
            <v>Bay State CS / S.Weymouth/ 911 Main 13</v>
          </cell>
          <cell r="D283" t="str">
            <v>Plymouth Area Office</v>
          </cell>
          <cell r="K283">
            <v>0.45161290322580644</v>
          </cell>
          <cell r="L283">
            <v>1</v>
          </cell>
          <cell r="M283">
            <v>0.35483870967741937</v>
          </cell>
          <cell r="W283">
            <v>0.67741935483870963</v>
          </cell>
        </row>
        <row r="284">
          <cell r="C284" t="str">
            <v>Bay State CS / S.Weymouth/ 911 Main 14</v>
          </cell>
          <cell r="D284" t="str">
            <v>Worcester East Area Office</v>
          </cell>
          <cell r="AM284">
            <v>0.29032258064516131</v>
          </cell>
        </row>
        <row r="285">
          <cell r="C285" t="str">
            <v>Brandon/Natick/27Winter St 1</v>
          </cell>
          <cell r="D285" t="str">
            <v>Arlington Area Office</v>
          </cell>
          <cell r="G285">
            <v>0.43333333333333335</v>
          </cell>
          <cell r="H285">
            <v>0.64516129032258063</v>
          </cell>
          <cell r="I285">
            <v>0.6</v>
          </cell>
          <cell r="J285">
            <v>1</v>
          </cell>
          <cell r="K285">
            <v>1</v>
          </cell>
          <cell r="L285">
            <v>1.3214285714285714</v>
          </cell>
          <cell r="M285">
            <v>0.54838709677419351</v>
          </cell>
          <cell r="N285">
            <v>0.13333333333333333</v>
          </cell>
          <cell r="O285">
            <v>1</v>
          </cell>
          <cell r="P285">
            <v>1</v>
          </cell>
          <cell r="Q285">
            <v>1</v>
          </cell>
          <cell r="R285">
            <v>0.967741935483871</v>
          </cell>
          <cell r="S285">
            <v>1</v>
          </cell>
          <cell r="T285">
            <v>0.93548387096774188</v>
          </cell>
          <cell r="U285">
            <v>0.96666666666666667</v>
          </cell>
          <cell r="V285">
            <v>0.90322580645161288</v>
          </cell>
          <cell r="W285">
            <v>1</v>
          </cell>
          <cell r="X285">
            <v>1</v>
          </cell>
          <cell r="Y285">
            <v>0.22580645161290322</v>
          </cell>
          <cell r="Z285">
            <v>1.3</v>
          </cell>
          <cell r="AA285">
            <v>1.2258064516129032</v>
          </cell>
          <cell r="AB285">
            <v>0.93333333333333335</v>
          </cell>
          <cell r="AC285">
            <v>1</v>
          </cell>
          <cell r="AD285">
            <v>1</v>
          </cell>
          <cell r="AE285">
            <v>1</v>
          </cell>
          <cell r="AF285">
            <v>1.3225806451612903</v>
          </cell>
          <cell r="AG285">
            <v>1.9666666666666668</v>
          </cell>
          <cell r="AH285">
            <v>1.5806451612903225</v>
          </cell>
          <cell r="AI285">
            <v>0.87096774193548387</v>
          </cell>
          <cell r="AJ285">
            <v>1</v>
          </cell>
          <cell r="AK285">
            <v>0.83870967741935487</v>
          </cell>
          <cell r="AL285">
            <v>0.43333333333333335</v>
          </cell>
          <cell r="AM285">
            <v>0.77419354838709675</v>
          </cell>
          <cell r="AN285">
            <v>1.1000000000000001</v>
          </cell>
          <cell r="AO285">
            <v>1</v>
          </cell>
          <cell r="AP285">
            <v>1</v>
          </cell>
          <cell r="AQ285">
            <v>1</v>
          </cell>
          <cell r="AR285">
            <v>1</v>
          </cell>
          <cell r="AS285">
            <v>1.2</v>
          </cell>
          <cell r="AT285">
            <v>1.096774193548387</v>
          </cell>
          <cell r="AU285">
            <v>0.87096774193548387</v>
          </cell>
          <cell r="AV285">
            <v>0.7142857142857143</v>
          </cell>
          <cell r="AW285">
            <v>2.064516129032258</v>
          </cell>
          <cell r="AX285">
            <v>2</v>
          </cell>
          <cell r="AY285">
            <v>0.54838709677419351</v>
          </cell>
          <cell r="AZ285">
            <v>1</v>
          </cell>
        </row>
        <row r="286">
          <cell r="C286" t="str">
            <v>Brandon/Natick/27Winter St 2</v>
          </cell>
          <cell r="D286" t="str">
            <v>Cambridge Area Office</v>
          </cell>
          <cell r="G286">
            <v>0.6333333333333333</v>
          </cell>
          <cell r="H286">
            <v>1.096774193548387</v>
          </cell>
          <cell r="I286">
            <v>0.7</v>
          </cell>
          <cell r="J286">
            <v>1</v>
          </cell>
          <cell r="K286">
            <v>0.77419354838709675</v>
          </cell>
          <cell r="L286">
            <v>1</v>
          </cell>
          <cell r="M286">
            <v>0.96774193548387089</v>
          </cell>
          <cell r="N286">
            <v>1.1000000000000001</v>
          </cell>
          <cell r="O286">
            <v>0.80645161290322576</v>
          </cell>
          <cell r="P286">
            <v>1</v>
          </cell>
          <cell r="Q286">
            <v>1</v>
          </cell>
          <cell r="R286">
            <v>0.5161290322580645</v>
          </cell>
          <cell r="S286">
            <v>0.13333333333333333</v>
          </cell>
          <cell r="T286">
            <v>0.87096774193548387</v>
          </cell>
          <cell r="U286">
            <v>1</v>
          </cell>
          <cell r="V286">
            <v>1</v>
          </cell>
          <cell r="W286">
            <v>1</v>
          </cell>
          <cell r="X286">
            <v>0.7931034482758621</v>
          </cell>
          <cell r="Y286">
            <v>1</v>
          </cell>
          <cell r="Z286">
            <v>0.73333333333333328</v>
          </cell>
          <cell r="AB286">
            <v>0.6333333333333333</v>
          </cell>
          <cell r="AC286">
            <v>1</v>
          </cell>
          <cell r="AD286">
            <v>0.61290322580645162</v>
          </cell>
          <cell r="AF286">
            <v>0.74193548387096775</v>
          </cell>
          <cell r="AG286">
            <v>0.8666666666666667</v>
          </cell>
          <cell r="AH286">
            <v>1</v>
          </cell>
          <cell r="AI286">
            <v>0.80645161290322576</v>
          </cell>
          <cell r="AJ286">
            <v>0.89285714285714279</v>
          </cell>
          <cell r="AK286">
            <v>0.4838709677419355</v>
          </cell>
          <cell r="AL286">
            <v>0.93333333333333335</v>
          </cell>
          <cell r="AM286">
            <v>1</v>
          </cell>
          <cell r="AN286">
            <v>0.43333333333333335</v>
          </cell>
          <cell r="AO286">
            <v>0.90322580645161288</v>
          </cell>
          <cell r="AP286">
            <v>0.61290322580645162</v>
          </cell>
          <cell r="AQ286">
            <v>0.8</v>
          </cell>
          <cell r="AR286">
            <v>1</v>
          </cell>
          <cell r="AS286">
            <v>1</v>
          </cell>
          <cell r="AT286">
            <v>1</v>
          </cell>
          <cell r="AU286">
            <v>1</v>
          </cell>
          <cell r="AV286">
            <v>0.8214285714285714</v>
          </cell>
          <cell r="AW286">
            <v>0.74193548387096775</v>
          </cell>
          <cell r="AX286">
            <v>1</v>
          </cell>
          <cell r="AY286">
            <v>0.967741935483871</v>
          </cell>
          <cell r="AZ286">
            <v>1</v>
          </cell>
        </row>
        <row r="287">
          <cell r="C287" t="str">
            <v>Brandon/Natick/27Winter St 3</v>
          </cell>
          <cell r="D287" t="str">
            <v>Coastal Area Office</v>
          </cell>
          <cell r="AA287">
            <v>0.58064516129032262</v>
          </cell>
          <cell r="AB287">
            <v>1</v>
          </cell>
          <cell r="AC287">
            <v>0.967741935483871</v>
          </cell>
          <cell r="AL287">
            <v>0.46666666666666667</v>
          </cell>
          <cell r="AM287">
            <v>1</v>
          </cell>
          <cell r="AN287">
            <v>1</v>
          </cell>
          <cell r="AO287">
            <v>0.19354838709677419</v>
          </cell>
        </row>
        <row r="288">
          <cell r="C288" t="str">
            <v>Brandon/Natick/27Winter St 4</v>
          </cell>
          <cell r="D288" t="str">
            <v>Dimock St. Area Office</v>
          </cell>
          <cell r="K288">
            <v>0.77419354838709675</v>
          </cell>
          <cell r="L288">
            <v>0.75</v>
          </cell>
          <cell r="M288">
            <v>0.77419354838709675</v>
          </cell>
          <cell r="N288">
            <v>0.3</v>
          </cell>
          <cell r="V288">
            <v>0.4838709677419355</v>
          </cell>
          <cell r="W288">
            <v>1</v>
          </cell>
          <cell r="X288">
            <v>0.24137931034482757</v>
          </cell>
          <cell r="Y288">
            <v>1.129032258064516</v>
          </cell>
          <cell r="Z288">
            <v>1.2666666666666666</v>
          </cell>
          <cell r="AA288">
            <v>0.25806451612903225</v>
          </cell>
          <cell r="AH288">
            <v>0.41935483870967738</v>
          </cell>
          <cell r="AI288">
            <v>1</v>
          </cell>
          <cell r="AJ288">
            <v>3.5714285714285712E-2</v>
          </cell>
          <cell r="AK288">
            <v>0.29032258064516125</v>
          </cell>
          <cell r="AL288">
            <v>1</v>
          </cell>
          <cell r="AM288">
            <v>0.96774193548387089</v>
          </cell>
          <cell r="AN288">
            <v>0.66666666666666663</v>
          </cell>
          <cell r="AO288">
            <v>9.6774193548387094E-2</v>
          </cell>
          <cell r="AP288">
            <v>0.64516129032258063</v>
          </cell>
          <cell r="AS288">
            <v>0.6333333333333333</v>
          </cell>
          <cell r="AT288">
            <v>0.77419354838709675</v>
          </cell>
          <cell r="AV288">
            <v>0.21428571428571427</v>
          </cell>
          <cell r="AW288">
            <v>0.54838709677419351</v>
          </cell>
          <cell r="AZ288">
            <v>0.26666666666666666</v>
          </cell>
        </row>
        <row r="289">
          <cell r="C289" t="str">
            <v>Brandon/Natick/27Winter St 5</v>
          </cell>
          <cell r="D289" t="str">
            <v>Framingham Area Office</v>
          </cell>
          <cell r="G289">
            <v>0.83333333333333337</v>
          </cell>
          <cell r="H289">
            <v>1.032258064516129</v>
          </cell>
          <cell r="I289">
            <v>0.96666666666666667</v>
          </cell>
          <cell r="J289">
            <v>1.5806451612903225</v>
          </cell>
          <cell r="K289">
            <v>0.64516129032258074</v>
          </cell>
          <cell r="L289">
            <v>0.9642857142857143</v>
          </cell>
          <cell r="M289">
            <v>0.87096774193548399</v>
          </cell>
          <cell r="N289">
            <v>1.4333333333333333</v>
          </cell>
          <cell r="O289">
            <v>2</v>
          </cell>
          <cell r="P289">
            <v>2</v>
          </cell>
          <cell r="Q289">
            <v>1.2258064516129032</v>
          </cell>
          <cell r="R289">
            <v>0.70967741935483875</v>
          </cell>
          <cell r="S289">
            <v>1</v>
          </cell>
          <cell r="T289">
            <v>0.93548387096774188</v>
          </cell>
          <cell r="U289">
            <v>1.5666666666666667</v>
          </cell>
          <cell r="V289">
            <v>1.7741935483870965</v>
          </cell>
          <cell r="W289">
            <v>1.7741935483870968</v>
          </cell>
          <cell r="X289">
            <v>2</v>
          </cell>
          <cell r="Y289">
            <v>2.6129032258064515</v>
          </cell>
          <cell r="Z289">
            <v>1.5333333333333334</v>
          </cell>
          <cell r="AA289">
            <v>1.032258064516129</v>
          </cell>
          <cell r="AB289">
            <v>1</v>
          </cell>
          <cell r="AC289">
            <v>1.032258064516129</v>
          </cell>
          <cell r="AD289">
            <v>2.129032258064516</v>
          </cell>
          <cell r="AE289">
            <v>2</v>
          </cell>
          <cell r="AF289">
            <v>1.1935483870967742</v>
          </cell>
          <cell r="AG289">
            <v>1</v>
          </cell>
          <cell r="AH289">
            <v>1</v>
          </cell>
          <cell r="AI289">
            <v>1.5483870967741935</v>
          </cell>
          <cell r="AJ289">
            <v>1.8928571428571428</v>
          </cell>
          <cell r="AK289">
            <v>0.80645161290322587</v>
          </cell>
          <cell r="AL289">
            <v>1.2333333333333334</v>
          </cell>
          <cell r="AM289">
            <v>1</v>
          </cell>
          <cell r="AN289">
            <v>1</v>
          </cell>
          <cell r="AO289">
            <v>0.67741935483870974</v>
          </cell>
          <cell r="AP289">
            <v>1.935483870967742</v>
          </cell>
          <cell r="AQ289">
            <v>1.0666666666666667</v>
          </cell>
          <cell r="AR289">
            <v>1.5483870967741935</v>
          </cell>
          <cell r="AS289">
            <v>0.83333333333333326</v>
          </cell>
          <cell r="AT289">
            <v>0.58064516129032262</v>
          </cell>
          <cell r="AU289">
            <v>1</v>
          </cell>
          <cell r="AV289">
            <v>0.82142857142857129</v>
          </cell>
          <cell r="AW289">
            <v>1</v>
          </cell>
          <cell r="AX289">
            <v>1</v>
          </cell>
          <cell r="AY289">
            <v>1.709677419354839</v>
          </cell>
          <cell r="AZ289">
            <v>1.9</v>
          </cell>
        </row>
        <row r="290">
          <cell r="C290" t="str">
            <v>Brandon/Natick/27Winter St 6</v>
          </cell>
          <cell r="D290" t="str">
            <v>Harbor Area Office</v>
          </cell>
          <cell r="H290">
            <v>3.2258064516129031E-2</v>
          </cell>
          <cell r="I290">
            <v>1</v>
          </cell>
          <cell r="J290">
            <v>1.3548387096774193</v>
          </cell>
          <cell r="K290">
            <v>0.54838709677419351</v>
          </cell>
          <cell r="L290">
            <v>0.25</v>
          </cell>
          <cell r="M290">
            <v>1</v>
          </cell>
          <cell r="N290">
            <v>0.16666666666666666</v>
          </cell>
          <cell r="O290">
            <v>0.67741935483870974</v>
          </cell>
          <cell r="P290">
            <v>1.1000000000000001</v>
          </cell>
          <cell r="Q290">
            <v>0.80645161290322576</v>
          </cell>
          <cell r="R290">
            <v>0.35483870967741937</v>
          </cell>
          <cell r="S290">
            <v>1</v>
          </cell>
          <cell r="T290">
            <v>0.29032258064516125</v>
          </cell>
          <cell r="U290">
            <v>0.66666666666666663</v>
          </cell>
          <cell r="W290">
            <v>0.74193548387096775</v>
          </cell>
          <cell r="X290">
            <v>1.6206896551724137</v>
          </cell>
          <cell r="Y290">
            <v>0.87096774193548387</v>
          </cell>
          <cell r="AE290">
            <v>0.23333333333333334</v>
          </cell>
          <cell r="AF290">
            <v>1</v>
          </cell>
          <cell r="AG290">
            <v>0.2</v>
          </cell>
          <cell r="AH290">
            <v>6.4516129032258063E-2</v>
          </cell>
          <cell r="AI290">
            <v>1</v>
          </cell>
          <cell r="AJ290">
            <v>0.17857142857142855</v>
          </cell>
          <cell r="AK290">
            <v>0.41935483870967744</v>
          </cell>
          <cell r="AL290">
            <v>1</v>
          </cell>
          <cell r="AM290">
            <v>0.22580645161290322</v>
          </cell>
          <cell r="AN290">
            <v>0.53333333333333333</v>
          </cell>
          <cell r="AO290">
            <v>0.90322580645161288</v>
          </cell>
          <cell r="AP290">
            <v>0.35483870967741937</v>
          </cell>
          <cell r="AQ290">
            <v>1</v>
          </cell>
          <cell r="AR290">
            <v>1</v>
          </cell>
          <cell r="AS290">
            <v>3.3333333333333333E-2</v>
          </cell>
          <cell r="AX290">
            <v>0.66666666666666663</v>
          </cell>
        </row>
        <row r="291">
          <cell r="C291" t="str">
            <v>Brandon/Natick/27Winter St 7</v>
          </cell>
          <cell r="D291" t="str">
            <v>Hyde Park Area Office</v>
          </cell>
          <cell r="G291">
            <v>0.46666666666666667</v>
          </cell>
          <cell r="H291">
            <v>0.967741935483871</v>
          </cell>
          <cell r="K291">
            <v>0.45161290322580644</v>
          </cell>
          <cell r="L291">
            <v>1</v>
          </cell>
          <cell r="M291">
            <v>0.35483870967741937</v>
          </cell>
          <cell r="N291">
            <v>0.7</v>
          </cell>
          <cell r="O291">
            <v>0.77419354838709675</v>
          </cell>
          <cell r="Q291">
            <v>0.22580645161290322</v>
          </cell>
          <cell r="R291">
            <v>1</v>
          </cell>
          <cell r="S291">
            <v>0.23333333333333334</v>
          </cell>
          <cell r="T291">
            <v>0.967741935483871</v>
          </cell>
          <cell r="U291">
            <v>1</v>
          </cell>
          <cell r="V291">
            <v>0.5161290322580645</v>
          </cell>
          <cell r="AA291">
            <v>0.64516129032258063</v>
          </cell>
          <cell r="AB291">
            <v>0.83333333333333337</v>
          </cell>
          <cell r="AC291">
            <v>0.74193548387096775</v>
          </cell>
          <cell r="AD291">
            <v>1.3225806451612903</v>
          </cell>
          <cell r="AE291">
            <v>0.76666666666666672</v>
          </cell>
          <cell r="AG291">
            <v>1.6333333333333333</v>
          </cell>
          <cell r="AH291">
            <v>1.2258064516129032</v>
          </cell>
          <cell r="AJ291">
            <v>0.8214285714285714</v>
          </cell>
          <cell r="AK291">
            <v>0.74193548387096775</v>
          </cell>
          <cell r="AN291">
            <v>6.6666666666666666E-2</v>
          </cell>
          <cell r="AO291">
            <v>1</v>
          </cell>
          <cell r="AP291">
            <v>0.38709677419354838</v>
          </cell>
          <cell r="AT291">
            <v>0.16129032258064516</v>
          </cell>
          <cell r="AU291">
            <v>2</v>
          </cell>
          <cell r="AV291">
            <v>0.75</v>
          </cell>
          <cell r="AW291">
            <v>0.45161290322580644</v>
          </cell>
          <cell r="AX291">
            <v>1.0666666666666667</v>
          </cell>
          <cell r="AY291">
            <v>1.064516129032258</v>
          </cell>
          <cell r="AZ291">
            <v>0.6</v>
          </cell>
        </row>
        <row r="292">
          <cell r="C292" t="str">
            <v>Brandon/Natick/27Winter St 8</v>
          </cell>
          <cell r="D292" t="str">
            <v>Malden Area Office</v>
          </cell>
          <cell r="G292">
            <v>0.3</v>
          </cell>
          <cell r="H292">
            <v>0.83870967741935487</v>
          </cell>
          <cell r="M292">
            <v>0.64516129032258063</v>
          </cell>
          <cell r="N292">
            <v>0.6</v>
          </cell>
          <cell r="Q292">
            <v>0.5161290322580645</v>
          </cell>
          <cell r="R292">
            <v>0.90322580645161299</v>
          </cell>
          <cell r="S292">
            <v>1</v>
          </cell>
          <cell r="T292">
            <v>6.4516129032258063E-2</v>
          </cell>
          <cell r="W292">
            <v>0.16129032258064516</v>
          </cell>
          <cell r="X292">
            <v>0.10344827586206896</v>
          </cell>
          <cell r="AK292">
            <v>0.93548387096774188</v>
          </cell>
          <cell r="AL292">
            <v>0.6</v>
          </cell>
          <cell r="AM292">
            <v>0.19354838709677419</v>
          </cell>
          <cell r="AQ292">
            <v>0.96666666666666667</v>
          </cell>
          <cell r="AR292">
            <v>0.45161290322580644</v>
          </cell>
          <cell r="AS292">
            <v>0.83333333333333337</v>
          </cell>
          <cell r="AT292">
            <v>1</v>
          </cell>
          <cell r="AU292">
            <v>0.80645161290322576</v>
          </cell>
          <cell r="AV292">
            <v>1.0714285714285714</v>
          </cell>
          <cell r="AW292">
            <v>6.4516129032258063E-2</v>
          </cell>
        </row>
        <row r="293">
          <cell r="C293" t="str">
            <v>Brandon/Natick/27Winter St 9</v>
          </cell>
          <cell r="D293" t="str">
            <v>Park St. Area Office</v>
          </cell>
          <cell r="G293">
            <v>0.6333333333333333</v>
          </cell>
          <cell r="H293">
            <v>1</v>
          </cell>
          <cell r="I293">
            <v>0.76666666666666672</v>
          </cell>
          <cell r="J293">
            <v>0.64516129032258063</v>
          </cell>
          <cell r="K293">
            <v>0.93548387096774188</v>
          </cell>
          <cell r="O293">
            <v>0.22580645161290322</v>
          </cell>
          <cell r="P293">
            <v>0.83333333333333326</v>
          </cell>
          <cell r="Q293">
            <v>1</v>
          </cell>
          <cell r="R293">
            <v>0.64516129032258063</v>
          </cell>
          <cell r="S293">
            <v>0.43333333333333335</v>
          </cell>
          <cell r="T293">
            <v>1</v>
          </cell>
          <cell r="U293">
            <v>0.6</v>
          </cell>
          <cell r="V293">
            <v>1</v>
          </cell>
          <cell r="W293">
            <v>0.19354838709677419</v>
          </cell>
          <cell r="Z293">
            <v>0.8</v>
          </cell>
          <cell r="AA293">
            <v>1</v>
          </cell>
          <cell r="AB293">
            <v>1.1333333333333333</v>
          </cell>
          <cell r="AC293">
            <v>1.1935483870967742</v>
          </cell>
          <cell r="AD293">
            <v>0.45161290322580644</v>
          </cell>
          <cell r="AE293">
            <v>1</v>
          </cell>
          <cell r="AF293">
            <v>0.41935483870967744</v>
          </cell>
          <cell r="AH293">
            <v>6.4516129032258063E-2</v>
          </cell>
          <cell r="AJ293">
            <v>0.9285714285714286</v>
          </cell>
          <cell r="AK293">
            <v>0.58064516129032262</v>
          </cell>
          <cell r="AM293">
            <v>0.58064516129032262</v>
          </cell>
          <cell r="AN293">
            <v>0.93333333333333335</v>
          </cell>
          <cell r="AP293">
            <v>0.45161290322580644</v>
          </cell>
          <cell r="AQ293">
            <v>0.93333333333333335</v>
          </cell>
          <cell r="AR293">
            <v>1</v>
          </cell>
          <cell r="AS293">
            <v>0.96666666666666656</v>
          </cell>
          <cell r="AT293">
            <v>3.2258064516129031E-2</v>
          </cell>
          <cell r="AV293">
            <v>0.39285714285714285</v>
          </cell>
          <cell r="AW293">
            <v>1</v>
          </cell>
          <cell r="AX293">
            <v>0.16666666666666666</v>
          </cell>
          <cell r="AY293">
            <v>0.87096774193548387</v>
          </cell>
          <cell r="AZ293">
            <v>0.66666666666666663</v>
          </cell>
        </row>
        <row r="294">
          <cell r="C294" t="str">
            <v>Brandon/Natick/27Winter St 10</v>
          </cell>
          <cell r="D294" t="str">
            <v>Solutions for Living (PAS Bos)</v>
          </cell>
          <cell r="AZ294">
            <v>0.3</v>
          </cell>
        </row>
        <row r="295">
          <cell r="C295" t="str">
            <v>Caritas St Mary's /Dorch /90Cushing 1</v>
          </cell>
          <cell r="D295" t="str">
            <v>Cape Cod Area Office</v>
          </cell>
          <cell r="P295">
            <v>0.66666666666666663</v>
          </cell>
        </row>
        <row r="296">
          <cell r="C296" t="str">
            <v>Caritas St Mary's /Dorch /90Cushing 2</v>
          </cell>
          <cell r="D296" t="str">
            <v>Coastal Area Office</v>
          </cell>
          <cell r="E296">
            <v>6.4516129032258063E-2</v>
          </cell>
          <cell r="W296">
            <v>6.4516129032258063E-2</v>
          </cell>
          <cell r="X296">
            <v>0.27586206896551724</v>
          </cell>
          <cell r="AQ296">
            <v>3.3333333333333333E-2</v>
          </cell>
        </row>
        <row r="297">
          <cell r="C297" t="str">
            <v>Caritas St Mary's /Dorch /90Cushing 3</v>
          </cell>
          <cell r="D297" t="str">
            <v>Dimock St. Area Office</v>
          </cell>
          <cell r="E297">
            <v>5.741935483870968</v>
          </cell>
          <cell r="F297">
            <v>4.032258064516129</v>
          </cell>
          <cell r="G297">
            <v>4.3333333333333339</v>
          </cell>
          <cell r="H297">
            <v>2.935483870967742</v>
          </cell>
          <cell r="I297">
            <v>5.0666666666666664</v>
          </cell>
          <cell r="J297">
            <v>2.4516129032258065</v>
          </cell>
          <cell r="K297">
            <v>1.3548387096774193</v>
          </cell>
          <cell r="L297">
            <v>2</v>
          </cell>
          <cell r="M297">
            <v>0.70967741935483875</v>
          </cell>
          <cell r="N297">
            <v>0.96666666666666667</v>
          </cell>
          <cell r="O297">
            <v>1</v>
          </cell>
          <cell r="P297">
            <v>0.36666666666666664</v>
          </cell>
          <cell r="Q297">
            <v>1.064516129032258</v>
          </cell>
          <cell r="R297">
            <v>1.8387096774193548</v>
          </cell>
          <cell r="S297">
            <v>0.8666666666666667</v>
          </cell>
          <cell r="T297">
            <v>0.67741935483870974</v>
          </cell>
          <cell r="U297">
            <v>2</v>
          </cell>
          <cell r="V297">
            <v>1.3548387096774195</v>
          </cell>
          <cell r="X297">
            <v>0.86206896551724133</v>
          </cell>
          <cell r="Y297">
            <v>0.80645161290322576</v>
          </cell>
          <cell r="Z297">
            <v>0.23333333333333334</v>
          </cell>
          <cell r="AA297">
            <v>1.6451612903225805</v>
          </cell>
          <cell r="AB297">
            <v>1.6333333333333333</v>
          </cell>
          <cell r="AC297">
            <v>0.74193548387096775</v>
          </cell>
          <cell r="AD297">
            <v>1</v>
          </cell>
          <cell r="AE297">
            <v>0.8666666666666667</v>
          </cell>
          <cell r="AF297">
            <v>1.4838709677419355</v>
          </cell>
          <cell r="AG297">
            <v>1.8</v>
          </cell>
          <cell r="AH297">
            <v>2</v>
          </cell>
          <cell r="AI297">
            <v>4.3548387096774199</v>
          </cell>
          <cell r="AJ297">
            <v>1.9642857142857144</v>
          </cell>
          <cell r="AK297">
            <v>2.129032258064516</v>
          </cell>
          <cell r="AL297">
            <v>2.1666666666666665</v>
          </cell>
          <cell r="AM297">
            <v>1.6129032258064515</v>
          </cell>
          <cell r="AN297">
            <v>2.4666666666666668</v>
          </cell>
          <cell r="AO297">
            <v>2.4193548387096775</v>
          </cell>
          <cell r="AP297">
            <v>3.193548387096774</v>
          </cell>
          <cell r="AQ297">
            <v>2.7333333333333334</v>
          </cell>
          <cell r="AR297">
            <v>0.77419354838709675</v>
          </cell>
          <cell r="AS297">
            <v>0.73333333333333328</v>
          </cell>
          <cell r="AT297">
            <v>0.54838709677419351</v>
          </cell>
          <cell r="AU297">
            <v>3.0322580645161294</v>
          </cell>
          <cell r="AV297">
            <v>2.3214285714285716</v>
          </cell>
          <cell r="AW297">
            <v>0.77419354838709675</v>
          </cell>
          <cell r="AX297">
            <v>1.8</v>
          </cell>
          <cell r="AY297">
            <v>1.6129032258064513</v>
          </cell>
          <cell r="AZ297">
            <v>1.7666666666666668</v>
          </cell>
        </row>
        <row r="298">
          <cell r="C298" t="str">
            <v>Caritas St Mary's /Dorch /90Cushing 4</v>
          </cell>
          <cell r="D298" t="str">
            <v>Harbor Area Office</v>
          </cell>
          <cell r="E298">
            <v>1.193548387096774</v>
          </cell>
          <cell r="F298">
            <v>3.4193548387096775</v>
          </cell>
          <cell r="G298">
            <v>4.0999999999999996</v>
          </cell>
          <cell r="H298">
            <v>5.0645161290322589</v>
          </cell>
          <cell r="I298">
            <v>2.2000000000000002</v>
          </cell>
          <cell r="J298">
            <v>2.741935483870968</v>
          </cell>
          <cell r="K298">
            <v>3.8064516129032251</v>
          </cell>
          <cell r="L298">
            <v>5</v>
          </cell>
          <cell r="M298">
            <v>5.9354838709677402</v>
          </cell>
          <cell r="N298">
            <v>7.8</v>
          </cell>
          <cell r="O298">
            <v>3.5806451612903216</v>
          </cell>
          <cell r="P298">
            <v>5</v>
          </cell>
          <cell r="Q298">
            <v>2.903225806451613</v>
          </cell>
          <cell r="R298">
            <v>4.709677419354839</v>
          </cell>
          <cell r="S298">
            <v>6.2</v>
          </cell>
          <cell r="T298">
            <v>3.9032258064516125</v>
          </cell>
          <cell r="U298">
            <v>2.6333333333333333</v>
          </cell>
          <cell r="V298">
            <v>3.064516129032258</v>
          </cell>
          <cell r="W298">
            <v>4.290322580645161</v>
          </cell>
          <cell r="X298">
            <v>3.2068965517241379</v>
          </cell>
          <cell r="Y298">
            <v>4.806451612903226</v>
          </cell>
          <cell r="Z298">
            <v>3.5666666666666673</v>
          </cell>
          <cell r="AA298">
            <v>4.032258064516129</v>
          </cell>
          <cell r="AB298">
            <v>5.4</v>
          </cell>
          <cell r="AC298">
            <v>1.1935483870967742</v>
          </cell>
          <cell r="AD298">
            <v>0.32258064516129031</v>
          </cell>
          <cell r="AE298">
            <v>6.6666666666666666E-2</v>
          </cell>
          <cell r="AF298">
            <v>2.645161290322581</v>
          </cell>
          <cell r="AG298">
            <v>2.0666666666666664</v>
          </cell>
          <cell r="AH298">
            <v>9.6774193548387094E-2</v>
          </cell>
          <cell r="AI298">
            <v>1.935483870967742</v>
          </cell>
          <cell r="AJ298">
            <v>3.75</v>
          </cell>
          <cell r="AK298">
            <v>3.419354838709677</v>
          </cell>
          <cell r="AL298">
            <v>3.333333333333333</v>
          </cell>
          <cell r="AM298">
            <v>4.064516129032258</v>
          </cell>
          <cell r="AN298">
            <v>3.2666666666666671</v>
          </cell>
          <cell r="AO298">
            <v>4.612903225806452</v>
          </cell>
          <cell r="AP298">
            <v>2.161290322580645</v>
          </cell>
          <cell r="AQ298">
            <v>2</v>
          </cell>
          <cell r="AR298">
            <v>5.774193548387097</v>
          </cell>
          <cell r="AS298">
            <v>4.5999999999999996</v>
          </cell>
          <cell r="AT298">
            <v>1.3548387096774193</v>
          </cell>
          <cell r="AU298">
            <v>0.77419354838709675</v>
          </cell>
          <cell r="AV298">
            <v>1.3571428571428572</v>
          </cell>
          <cell r="AW298">
            <v>2.4838709677419355</v>
          </cell>
          <cell r="AX298">
            <v>1.9</v>
          </cell>
          <cell r="AY298">
            <v>3.0322580645161294</v>
          </cell>
          <cell r="AZ298">
            <v>4.2666666666666666</v>
          </cell>
        </row>
        <row r="299">
          <cell r="C299" t="str">
            <v>Caritas St Mary's /Dorch /90Cushing 5</v>
          </cell>
          <cell r="D299" t="str">
            <v>Hyde Park Area Office</v>
          </cell>
          <cell r="H299">
            <v>0.16129032258064516</v>
          </cell>
          <cell r="I299">
            <v>1</v>
          </cell>
          <cell r="J299">
            <v>0.67741935483870963</v>
          </cell>
          <cell r="K299">
            <v>0.45161290322580644</v>
          </cell>
          <cell r="L299">
            <v>0.4642857142857143</v>
          </cell>
          <cell r="M299">
            <v>9.6774193548387094E-2</v>
          </cell>
          <cell r="O299">
            <v>0.29032258064516131</v>
          </cell>
          <cell r="P299">
            <v>1</v>
          </cell>
          <cell r="Q299">
            <v>1</v>
          </cell>
          <cell r="R299">
            <v>0.45161290322580649</v>
          </cell>
          <cell r="S299">
            <v>2.7</v>
          </cell>
          <cell r="T299">
            <v>2.5806451612903225</v>
          </cell>
          <cell r="U299">
            <v>0.4</v>
          </cell>
          <cell r="V299">
            <v>0.80645161290322576</v>
          </cell>
          <cell r="W299">
            <v>2</v>
          </cell>
          <cell r="X299">
            <v>1.4827586206896552</v>
          </cell>
          <cell r="Y299">
            <v>1.5483870967741935</v>
          </cell>
          <cell r="Z299">
            <v>3.8666666666666671</v>
          </cell>
          <cell r="AA299">
            <v>1.5806451612903225</v>
          </cell>
          <cell r="AB299">
            <v>0.33333333333333331</v>
          </cell>
          <cell r="AC299">
            <v>0.61290322580645162</v>
          </cell>
          <cell r="AD299">
            <v>1.6451612903225805</v>
          </cell>
          <cell r="AE299">
            <v>1.6333333333333333</v>
          </cell>
          <cell r="AF299">
            <v>1.096774193548387</v>
          </cell>
          <cell r="AG299">
            <v>0.93333333333333335</v>
          </cell>
          <cell r="AH299">
            <v>1.3870967741935485</v>
          </cell>
          <cell r="AI299">
            <v>0.83870967741935487</v>
          </cell>
          <cell r="AJ299">
            <v>1</v>
          </cell>
          <cell r="AK299">
            <v>2.225806451612903</v>
          </cell>
          <cell r="AL299">
            <v>2.0333333333333332</v>
          </cell>
          <cell r="AM299">
            <v>1.032258064516129</v>
          </cell>
          <cell r="AO299">
            <v>0.12903225806451613</v>
          </cell>
          <cell r="AP299">
            <v>0.80645161290322576</v>
          </cell>
          <cell r="AQ299">
            <v>0.13333333333333333</v>
          </cell>
          <cell r="AR299">
            <v>1</v>
          </cell>
          <cell r="AS299">
            <v>0.66666666666666663</v>
          </cell>
          <cell r="AT299">
            <v>0.93548387096774188</v>
          </cell>
          <cell r="AU299">
            <v>1.032258064516129</v>
          </cell>
          <cell r="AV299">
            <v>1.3214285714285714</v>
          </cell>
          <cell r="AW299">
            <v>0.83870967741935476</v>
          </cell>
          <cell r="AX299">
            <v>2.2666666666666666</v>
          </cell>
          <cell r="AY299">
            <v>1.5806451612903227</v>
          </cell>
          <cell r="AZ299">
            <v>3.3333333333333333E-2</v>
          </cell>
        </row>
        <row r="300">
          <cell r="C300" t="str">
            <v>Caritas St Mary's /Dorch /90Cushing 6</v>
          </cell>
          <cell r="D300" t="str">
            <v>Lawrence Area Office</v>
          </cell>
          <cell r="I300">
            <v>0.3</v>
          </cell>
        </row>
        <row r="301">
          <cell r="C301" t="str">
            <v>Caritas St Mary's /Dorch /90Cushing 7</v>
          </cell>
          <cell r="D301" t="str">
            <v>Park St. Area Office</v>
          </cell>
          <cell r="E301">
            <v>3</v>
          </cell>
          <cell r="F301">
            <v>2.4838709677419355</v>
          </cell>
          <cell r="G301">
            <v>1.5</v>
          </cell>
          <cell r="H301">
            <v>1.7419354838709677</v>
          </cell>
          <cell r="I301">
            <v>1.3</v>
          </cell>
          <cell r="J301">
            <v>1.3225806451612903</v>
          </cell>
          <cell r="K301">
            <v>3.67741935483871</v>
          </cell>
          <cell r="L301">
            <v>1.5</v>
          </cell>
          <cell r="M301">
            <v>2.7419354838709675</v>
          </cell>
          <cell r="N301">
            <v>4.1333333333333329</v>
          </cell>
          <cell r="O301">
            <v>1.290322580645161</v>
          </cell>
          <cell r="P301">
            <v>2.1333333333333333</v>
          </cell>
          <cell r="Q301">
            <v>4.4838709677419359</v>
          </cell>
          <cell r="R301">
            <v>0.93548387096774188</v>
          </cell>
          <cell r="S301">
            <v>1.1000000000000001</v>
          </cell>
          <cell r="T301">
            <v>2.096774193548387</v>
          </cell>
          <cell r="U301">
            <v>2.7666666666666666</v>
          </cell>
          <cell r="V301">
            <v>2.8387096774193545</v>
          </cell>
          <cell r="W301">
            <v>2</v>
          </cell>
          <cell r="X301">
            <v>3.068965517241379</v>
          </cell>
          <cell r="Y301">
            <v>1.4838709677419355</v>
          </cell>
          <cell r="Z301">
            <v>0.66666666666666663</v>
          </cell>
          <cell r="AA301">
            <v>2.032258064516129</v>
          </cell>
          <cell r="AB301">
            <v>2.5</v>
          </cell>
          <cell r="AC301">
            <v>5.4838709677419359</v>
          </cell>
          <cell r="AD301">
            <v>4.5483870967741931</v>
          </cell>
          <cell r="AE301">
            <v>4.4666666666666668</v>
          </cell>
          <cell r="AF301">
            <v>4</v>
          </cell>
          <cell r="AG301">
            <v>2.8666666666666663</v>
          </cell>
          <cell r="AH301">
            <v>3.096774193548387</v>
          </cell>
          <cell r="AI301">
            <v>4.225806451612903</v>
          </cell>
          <cell r="AJ301">
            <v>0.9642857142857143</v>
          </cell>
          <cell r="AK301">
            <v>1.7096774193548387</v>
          </cell>
          <cell r="AL301">
            <v>3.8333333333333335</v>
          </cell>
          <cell r="AM301">
            <v>2.935483870967742</v>
          </cell>
          <cell r="AN301">
            <v>0.5</v>
          </cell>
          <cell r="AO301">
            <v>0.70967741935483875</v>
          </cell>
          <cell r="AP301">
            <v>1.774193548387097</v>
          </cell>
          <cell r="AQ301">
            <v>3.4666666666666668</v>
          </cell>
          <cell r="AR301">
            <v>2.806451612903226</v>
          </cell>
          <cell r="AS301">
            <v>1.7666666666666668</v>
          </cell>
          <cell r="AT301">
            <v>4.096774193548387</v>
          </cell>
          <cell r="AU301">
            <v>3.935483870967742</v>
          </cell>
          <cell r="AV301">
            <v>5.5714285714285712</v>
          </cell>
          <cell r="AW301">
            <v>5.161290322580645</v>
          </cell>
          <cell r="AX301">
            <v>0.6333333333333333</v>
          </cell>
          <cell r="AY301">
            <v>1.903225806451613</v>
          </cell>
          <cell r="AZ301">
            <v>1.3666666666666667</v>
          </cell>
        </row>
        <row r="302">
          <cell r="C302" t="str">
            <v>Caritas St Mary's /Dorch /90Cushing 8</v>
          </cell>
          <cell r="D302" t="str">
            <v>Solutions for Living (PAS Metro)</v>
          </cell>
          <cell r="Y302">
            <v>0.12903225806451613</v>
          </cell>
          <cell r="Z302">
            <v>1</v>
          </cell>
          <cell r="AA302">
            <v>0.74193548387096775</v>
          </cell>
        </row>
        <row r="303">
          <cell r="C303" t="str">
            <v>CFP / Dorchester / 31 Athelwold St 1</v>
          </cell>
          <cell r="D303" t="str">
            <v>Dimock St. Area Office</v>
          </cell>
          <cell r="AT303">
            <v>1.064516129032258</v>
          </cell>
          <cell r="AU303">
            <v>2.774193548387097</v>
          </cell>
          <cell r="AV303">
            <v>3.9285714285714284</v>
          </cell>
          <cell r="AW303">
            <v>2.903225806451613</v>
          </cell>
          <cell r="AX303">
            <v>1.1666666666666665</v>
          </cell>
          <cell r="AY303">
            <v>1.6451612903225807</v>
          </cell>
          <cell r="AZ303">
            <v>2.1</v>
          </cell>
        </row>
        <row r="304">
          <cell r="C304" t="str">
            <v>CFP / Dorchester / 31 Athelwold St 2</v>
          </cell>
          <cell r="D304" t="str">
            <v>Harbor Area Office</v>
          </cell>
          <cell r="AT304">
            <v>1.2580645161290323</v>
          </cell>
          <cell r="AU304">
            <v>2.6451612903225805</v>
          </cell>
          <cell r="AV304">
            <v>1.4642857142857144</v>
          </cell>
          <cell r="AW304">
            <v>0.80645161290322576</v>
          </cell>
          <cell r="AX304">
            <v>3.0666666666666664</v>
          </cell>
          <cell r="AY304">
            <v>3.2258064516129035</v>
          </cell>
          <cell r="AZ304">
            <v>2.166666666666667</v>
          </cell>
        </row>
        <row r="305">
          <cell r="C305" t="str">
            <v>CFP / Dorchester / 31 Athelwold St 3</v>
          </cell>
          <cell r="D305" t="str">
            <v>Hyde Park Area Office</v>
          </cell>
          <cell r="AW305">
            <v>0.54838709677419351</v>
          </cell>
          <cell r="AX305">
            <v>1.0666666666666667</v>
          </cell>
          <cell r="AY305">
            <v>1.6451612903225805</v>
          </cell>
          <cell r="AZ305">
            <v>1.9333333333333336</v>
          </cell>
        </row>
        <row r="306">
          <cell r="C306" t="str">
            <v>CFP / Dorchester / 31 Athelwold St 4</v>
          </cell>
          <cell r="D306" t="str">
            <v>Park St. Area Office</v>
          </cell>
          <cell r="AT306">
            <v>1</v>
          </cell>
          <cell r="AU306">
            <v>1.032258064516129</v>
          </cell>
          <cell r="AV306">
            <v>1.4642857142857144</v>
          </cell>
          <cell r="AW306">
            <v>2.4516129032258061</v>
          </cell>
          <cell r="AX306">
            <v>1.9</v>
          </cell>
          <cell r="AY306">
            <v>1.5483870967741935</v>
          </cell>
          <cell r="AZ306">
            <v>0.1</v>
          </cell>
        </row>
        <row r="307">
          <cell r="C307" t="str">
            <v>Communities For People 1</v>
          </cell>
          <cell r="D307" t="str">
            <v>Harbor Area Office</v>
          </cell>
          <cell r="AS307">
            <v>0.8666666666666667</v>
          </cell>
          <cell r="AT307">
            <v>1.967741935483871</v>
          </cell>
          <cell r="AU307">
            <v>0.45161290322580644</v>
          </cell>
        </row>
        <row r="308">
          <cell r="C308" t="str">
            <v>Communities For People 2</v>
          </cell>
          <cell r="D308" t="str">
            <v>Hyde Park Area Office</v>
          </cell>
          <cell r="AS308">
            <v>0.53333333333333333</v>
          </cell>
          <cell r="AT308">
            <v>2</v>
          </cell>
          <cell r="AU308">
            <v>0.16129032258064516</v>
          </cell>
        </row>
        <row r="309">
          <cell r="C309" t="str">
            <v>Communities For People 3</v>
          </cell>
          <cell r="D309" t="str">
            <v>Park St. Area Office</v>
          </cell>
          <cell r="AS309">
            <v>0.1</v>
          </cell>
          <cell r="AU309">
            <v>0.41935483870967744</v>
          </cell>
        </row>
        <row r="310">
          <cell r="C310" t="str">
            <v>Community Care/S.Attleboro/543Newpo 1</v>
          </cell>
          <cell r="D310" t="str">
            <v>Arlington Area Office</v>
          </cell>
          <cell r="Y310">
            <v>6.4516129032258063E-2</v>
          </cell>
        </row>
        <row r="311">
          <cell r="C311" t="str">
            <v>Community Care/S.Attleboro/543Newpo 2</v>
          </cell>
          <cell r="D311" t="str">
            <v>Brockton Area Office</v>
          </cell>
          <cell r="I311">
            <v>0.23333333333333334</v>
          </cell>
          <cell r="J311">
            <v>1</v>
          </cell>
          <cell r="K311">
            <v>0.96774193548387089</v>
          </cell>
          <cell r="O311">
            <v>0.16129032258064516</v>
          </cell>
          <cell r="S311">
            <v>0.1</v>
          </cell>
          <cell r="T311">
            <v>0.58064516129032262</v>
          </cell>
          <cell r="V311">
            <v>0.25806451612903225</v>
          </cell>
          <cell r="W311">
            <v>1.161290322580645</v>
          </cell>
          <cell r="X311">
            <v>1.3448275862068966</v>
          </cell>
          <cell r="Y311">
            <v>0.61290322580645162</v>
          </cell>
          <cell r="Z311">
            <v>0.56666666666666665</v>
          </cell>
          <cell r="AC311">
            <v>0.5161290322580645</v>
          </cell>
          <cell r="AD311">
            <v>0.67741935483870963</v>
          </cell>
          <cell r="AE311">
            <v>0.26666666666666666</v>
          </cell>
          <cell r="AF311">
            <v>0.5161290322580645</v>
          </cell>
          <cell r="AG311">
            <v>0.33333333333333337</v>
          </cell>
          <cell r="AH311">
            <v>0.45161290322580644</v>
          </cell>
          <cell r="AI311">
            <v>0.4838709677419355</v>
          </cell>
          <cell r="AJ311">
            <v>0.8928571428571429</v>
          </cell>
          <cell r="AM311">
            <v>3.2258064516129031E-2</v>
          </cell>
          <cell r="AO311">
            <v>0.67741935483870963</v>
          </cell>
          <cell r="AP311">
            <v>1.096774193548387</v>
          </cell>
          <cell r="AQ311">
            <v>1.3666666666666667</v>
          </cell>
          <cell r="AR311">
            <v>2.032258064516129</v>
          </cell>
          <cell r="AS311">
            <v>1.2333333333333334</v>
          </cell>
          <cell r="AT311">
            <v>0.35483870967741937</v>
          </cell>
          <cell r="AU311">
            <v>1</v>
          </cell>
          <cell r="AV311">
            <v>0.75</v>
          </cell>
        </row>
        <row r="312">
          <cell r="C312" t="str">
            <v>Community Care/S.Attleboro/543Newpo 3</v>
          </cell>
          <cell r="D312" t="str">
            <v>Cape Cod Area Office</v>
          </cell>
          <cell r="AD312">
            <v>0.16129032258064516</v>
          </cell>
          <cell r="AE312">
            <v>6.6666666666666666E-2</v>
          </cell>
          <cell r="AG312">
            <v>3.3333333333333333E-2</v>
          </cell>
          <cell r="AL312">
            <v>0.5</v>
          </cell>
          <cell r="AY312">
            <v>3.2258064516129031E-2</v>
          </cell>
        </row>
        <row r="313">
          <cell r="C313" t="str">
            <v>Community Care/S.Attleboro/543Newpo 4</v>
          </cell>
          <cell r="D313" t="str">
            <v>Coastal Area Office</v>
          </cell>
          <cell r="AM313">
            <v>9.6774193548387094E-2</v>
          </cell>
        </row>
        <row r="314">
          <cell r="C314" t="str">
            <v>Community Care/S.Attleboro/543Newpo 5</v>
          </cell>
          <cell r="D314" t="str">
            <v>Dimock St. Area Office</v>
          </cell>
          <cell r="AD314">
            <v>3.2258064516129031E-2</v>
          </cell>
          <cell r="AJ314">
            <v>3.5714285714285712E-2</v>
          </cell>
        </row>
        <row r="315">
          <cell r="C315" t="str">
            <v>Community Care/S.Attleboro/543Newpo 6</v>
          </cell>
          <cell r="D315" t="str">
            <v>Fall River Area Office</v>
          </cell>
          <cell r="H315">
            <v>0.22580645161290322</v>
          </cell>
          <cell r="I315">
            <v>1</v>
          </cell>
          <cell r="J315">
            <v>0.38709677419354838</v>
          </cell>
          <cell r="T315">
            <v>9.6774193548387094E-2</v>
          </cell>
          <cell r="U315">
            <v>3.3333333333333333E-2</v>
          </cell>
          <cell r="V315">
            <v>6.4516129032258063E-2</v>
          </cell>
          <cell r="W315">
            <v>1</v>
          </cell>
          <cell r="X315">
            <v>0.5862068965517242</v>
          </cell>
          <cell r="Y315">
            <v>0.22580645161290322</v>
          </cell>
          <cell r="AA315">
            <v>0.41935483870967744</v>
          </cell>
          <cell r="AB315">
            <v>0.33333333333333331</v>
          </cell>
          <cell r="AC315">
            <v>0.41935483870967744</v>
          </cell>
          <cell r="AD315">
            <v>1</v>
          </cell>
          <cell r="AE315">
            <v>0.6</v>
          </cell>
          <cell r="AO315">
            <v>6.4516129032258063E-2</v>
          </cell>
          <cell r="AS315">
            <v>3.3333333333333333E-2</v>
          </cell>
          <cell r="AW315">
            <v>0.41935483870967744</v>
          </cell>
          <cell r="AX315">
            <v>0.46666666666666667</v>
          </cell>
          <cell r="AZ315">
            <v>3.3333333333333333E-2</v>
          </cell>
        </row>
        <row r="316">
          <cell r="C316" t="str">
            <v>Community Care/S.Attleboro/543Newpo 7</v>
          </cell>
          <cell r="D316" t="str">
            <v>Framingham Area Office</v>
          </cell>
          <cell r="AI316">
            <v>0.12903225806451613</v>
          </cell>
        </row>
        <row r="317">
          <cell r="C317" t="str">
            <v>Community Care/S.Attleboro/543Newpo 8</v>
          </cell>
          <cell r="D317" t="str">
            <v>New Bedford Area Office</v>
          </cell>
          <cell r="P317">
            <v>0.1</v>
          </cell>
          <cell r="Q317">
            <v>0.61290322580645162</v>
          </cell>
          <cell r="R317">
            <v>0.25806451612903225</v>
          </cell>
          <cell r="W317">
            <v>0.12903225806451613</v>
          </cell>
          <cell r="X317">
            <v>0.10344827586206896</v>
          </cell>
          <cell r="Z317">
            <v>0.1</v>
          </cell>
          <cell r="AA317">
            <v>0.19354838709677419</v>
          </cell>
          <cell r="AB317">
            <v>0.1</v>
          </cell>
          <cell r="AC317">
            <v>0.22580645161290322</v>
          </cell>
          <cell r="AD317">
            <v>0.32258064516129031</v>
          </cell>
          <cell r="AE317">
            <v>0.13333333333333333</v>
          </cell>
          <cell r="AO317">
            <v>0.12903225806451613</v>
          </cell>
          <cell r="AP317">
            <v>0.38709677419354838</v>
          </cell>
          <cell r="AQ317">
            <v>0.1</v>
          </cell>
          <cell r="AV317">
            <v>0.3571428571428571</v>
          </cell>
          <cell r="AW317">
            <v>1.5483870967741935</v>
          </cell>
          <cell r="AX317">
            <v>0.73333333333333339</v>
          </cell>
          <cell r="AY317">
            <v>1</v>
          </cell>
          <cell r="AZ317">
            <v>1.6</v>
          </cell>
        </row>
        <row r="318">
          <cell r="C318" t="str">
            <v>Community Care/S.Attleboro/543Newpo 9</v>
          </cell>
          <cell r="D318" t="str">
            <v>New Bedford Child and Family (Adop)</v>
          </cell>
          <cell r="AC318">
            <v>0.90322580645161288</v>
          </cell>
          <cell r="AI318">
            <v>0.38709677419354838</v>
          </cell>
          <cell r="AJ318">
            <v>1</v>
          </cell>
          <cell r="AK318">
            <v>0.80645161290322576</v>
          </cell>
          <cell r="AL318">
            <v>0.3</v>
          </cell>
        </row>
        <row r="319">
          <cell r="C319" t="str">
            <v>Community Care/S.Attleboro/543Newpo 10</v>
          </cell>
          <cell r="D319" t="str">
            <v>Plymouth Area Office</v>
          </cell>
          <cell r="H319">
            <v>0.12903225806451613</v>
          </cell>
          <cell r="I319">
            <v>1</v>
          </cell>
          <cell r="J319">
            <v>0.64516129032258063</v>
          </cell>
          <cell r="K319">
            <v>1</v>
          </cell>
          <cell r="L319">
            <v>1</v>
          </cell>
          <cell r="M319">
            <v>0.90322580645161288</v>
          </cell>
          <cell r="N319">
            <v>1</v>
          </cell>
          <cell r="O319">
            <v>1.4838709677419355</v>
          </cell>
          <cell r="P319">
            <v>0.33333333333333331</v>
          </cell>
          <cell r="AA319">
            <v>3.2258064516129031E-2</v>
          </cell>
          <cell r="AB319">
            <v>6.6666666666666666E-2</v>
          </cell>
          <cell r="AD319">
            <v>0.22580645161290322</v>
          </cell>
          <cell r="AE319">
            <v>1</v>
          </cell>
          <cell r="AF319">
            <v>0.29032258064516125</v>
          </cell>
          <cell r="AG319">
            <v>0.2</v>
          </cell>
          <cell r="AK319">
            <v>3.2258064516129031E-2</v>
          </cell>
          <cell r="AN319">
            <v>0.4</v>
          </cell>
          <cell r="AQ319">
            <v>0.26666666666666666</v>
          </cell>
          <cell r="AU319">
            <v>0.12903225806451613</v>
          </cell>
          <cell r="AV319">
            <v>0.21428571428571427</v>
          </cell>
        </row>
        <row r="320">
          <cell r="C320" t="str">
            <v>Community Care/S.Attleboro/543Newpo 11</v>
          </cell>
          <cell r="D320" t="str">
            <v>Solutions for Living (PAS SE)</v>
          </cell>
          <cell r="AI320">
            <v>0.64516129032258063</v>
          </cell>
          <cell r="AJ320">
            <v>0.8571428571428571</v>
          </cell>
          <cell r="AL320">
            <v>0.26666666666666666</v>
          </cell>
          <cell r="AM320">
            <v>1</v>
          </cell>
          <cell r="AN320">
            <v>0.33333333333333331</v>
          </cell>
        </row>
        <row r="321">
          <cell r="C321" t="str">
            <v>Community Care/S.Attleboro/543Newpo 12</v>
          </cell>
          <cell r="D321" t="str">
            <v>Taunton/Attleboro Area Office</v>
          </cell>
          <cell r="H321">
            <v>3.709677419354839</v>
          </cell>
          <cell r="I321">
            <v>8.3333333333333339</v>
          </cell>
          <cell r="J321">
            <v>8.3225806451612918</v>
          </cell>
          <cell r="K321">
            <v>9.129032258064516</v>
          </cell>
          <cell r="L321">
            <v>9.8571428571428577</v>
          </cell>
          <cell r="M321">
            <v>10.29032258064516</v>
          </cell>
          <cell r="N321">
            <v>9</v>
          </cell>
          <cell r="O321">
            <v>9.387096774193548</v>
          </cell>
          <cell r="P321">
            <v>10.866666666666665</v>
          </cell>
          <cell r="Q321">
            <v>9.8387096774193541</v>
          </cell>
          <cell r="R321">
            <v>11.387096774193548</v>
          </cell>
          <cell r="S321">
            <v>10.5</v>
          </cell>
          <cell r="T321">
            <v>10.29032258064516</v>
          </cell>
          <cell r="U321">
            <v>10.766666666666667</v>
          </cell>
          <cell r="V321">
            <v>9.806451612903226</v>
          </cell>
          <cell r="W321">
            <v>6.806451612903226</v>
          </cell>
          <cell r="X321">
            <v>9.4137931034482758</v>
          </cell>
          <cell r="Y321">
            <v>10.129032258064516</v>
          </cell>
          <cell r="Z321">
            <v>11</v>
          </cell>
          <cell r="AA321">
            <v>9.9354838709677402</v>
          </cell>
          <cell r="AB321">
            <v>11.266666666666667</v>
          </cell>
          <cell r="AC321">
            <v>8.8387096774193541</v>
          </cell>
          <cell r="AD321">
            <v>7.8709677419354831</v>
          </cell>
          <cell r="AE321">
            <v>7.4333333333333327</v>
          </cell>
          <cell r="AF321">
            <v>9.4838709677419359</v>
          </cell>
          <cell r="AG321">
            <v>8.966666666666665</v>
          </cell>
          <cell r="AH321">
            <v>7.967741935483871</v>
          </cell>
          <cell r="AI321">
            <v>10.129032258064516</v>
          </cell>
          <cell r="AJ321">
            <v>7.2857142857142856</v>
          </cell>
          <cell r="AK321">
            <v>9.3548387096774199</v>
          </cell>
          <cell r="AL321">
            <v>9.1</v>
          </cell>
          <cell r="AM321">
            <v>8.0322580645161281</v>
          </cell>
          <cell r="AN321">
            <v>9.0666666666666664</v>
          </cell>
          <cell r="AO321">
            <v>8.4516129032258043</v>
          </cell>
          <cell r="AP321">
            <v>8.7096774193548399</v>
          </cell>
          <cell r="AQ321">
            <v>6.7</v>
          </cell>
          <cell r="AR321">
            <v>8.9677419354838719</v>
          </cell>
          <cell r="AS321">
            <v>8.1</v>
          </cell>
          <cell r="AT321">
            <v>8.129032258064516</v>
          </cell>
          <cell r="AU321">
            <v>8.67741935483871</v>
          </cell>
          <cell r="AV321">
            <v>7.1785714285714288</v>
          </cell>
          <cell r="AW321">
            <v>7.3225806451612909</v>
          </cell>
          <cell r="AX321">
            <v>9.5</v>
          </cell>
          <cell r="AY321">
            <v>9.67741935483871</v>
          </cell>
          <cell r="AZ321">
            <v>7.666666666666667</v>
          </cell>
        </row>
        <row r="322">
          <cell r="C322" t="str">
            <v>EliotCommunityHS / Waltham/ 130Dale 1</v>
          </cell>
          <cell r="D322" t="str">
            <v>Arlington Area Office</v>
          </cell>
          <cell r="I322">
            <v>0.33333333333333337</v>
          </cell>
          <cell r="J322">
            <v>2.709677419354839</v>
          </cell>
          <cell r="K322">
            <v>1.4838709677419355</v>
          </cell>
          <cell r="L322">
            <v>0.9642857142857143</v>
          </cell>
          <cell r="M322">
            <v>1.5806451612903225</v>
          </cell>
          <cell r="N322">
            <v>1.1000000000000001</v>
          </cell>
          <cell r="O322">
            <v>1.096774193548387</v>
          </cell>
          <cell r="P322">
            <v>1.8666666666666667</v>
          </cell>
          <cell r="Q322">
            <v>0.83870967741935487</v>
          </cell>
          <cell r="R322">
            <v>1.6129032258064515</v>
          </cell>
          <cell r="S322">
            <v>2.7333333333333334</v>
          </cell>
          <cell r="T322">
            <v>1.8709677419354838</v>
          </cell>
          <cell r="U322">
            <v>1</v>
          </cell>
          <cell r="V322">
            <v>0.19354838709677419</v>
          </cell>
          <cell r="W322">
            <v>0.16129032258064516</v>
          </cell>
          <cell r="X322">
            <v>1.103448275862069</v>
          </cell>
          <cell r="Y322">
            <v>3</v>
          </cell>
          <cell r="Z322">
            <v>2.4666666666666668</v>
          </cell>
          <cell r="AA322">
            <v>2.193548387096774</v>
          </cell>
          <cell r="AB322">
            <v>3.6</v>
          </cell>
          <cell r="AC322">
            <v>2.3548387096774195</v>
          </cell>
          <cell r="AD322">
            <v>0.16129032258064516</v>
          </cell>
          <cell r="AE322">
            <v>1</v>
          </cell>
          <cell r="AF322">
            <v>1.3548387096774195</v>
          </cell>
          <cell r="AG322">
            <v>0.4</v>
          </cell>
          <cell r="AJ322">
            <v>7.1428571428571425E-2</v>
          </cell>
          <cell r="AM322">
            <v>0.32258064516129031</v>
          </cell>
          <cell r="AN322">
            <v>1.1333333333333333</v>
          </cell>
          <cell r="AO322">
            <v>3</v>
          </cell>
          <cell r="AP322">
            <v>2.741935483870968</v>
          </cell>
          <cell r="AQ322">
            <v>1.2666666666666666</v>
          </cell>
          <cell r="AR322">
            <v>2.129032258064516</v>
          </cell>
          <cell r="AS322">
            <v>2</v>
          </cell>
          <cell r="AT322">
            <v>2</v>
          </cell>
          <cell r="AU322">
            <v>1.7419354838709677</v>
          </cell>
          <cell r="AV322">
            <v>0.5714285714285714</v>
          </cell>
          <cell r="AX322">
            <v>0.76666666666666672</v>
          </cell>
          <cell r="AY322">
            <v>1</v>
          </cell>
          <cell r="AZ322">
            <v>0.3</v>
          </cell>
        </row>
        <row r="323">
          <cell r="C323" t="str">
            <v>EliotCommunityHS / Waltham/ 130Dale 2</v>
          </cell>
          <cell r="D323" t="str">
            <v>Brockton Area Office</v>
          </cell>
          <cell r="N323">
            <v>1.8</v>
          </cell>
          <cell r="O323">
            <v>2</v>
          </cell>
          <cell r="X323">
            <v>0.48275862068965519</v>
          </cell>
        </row>
        <row r="324">
          <cell r="C324" t="str">
            <v>EliotCommunityHS / Waltham/ 130Dale 3</v>
          </cell>
          <cell r="D324" t="str">
            <v>Cambridge Area Office</v>
          </cell>
          <cell r="G324">
            <v>1.5</v>
          </cell>
          <cell r="H324">
            <v>2.2580645161290325</v>
          </cell>
          <cell r="I324">
            <v>1.4</v>
          </cell>
          <cell r="J324">
            <v>0.38709677419354838</v>
          </cell>
          <cell r="K324">
            <v>0.4838709677419355</v>
          </cell>
          <cell r="L324">
            <v>1.9642857142857144</v>
          </cell>
          <cell r="M324">
            <v>2.967741935483871</v>
          </cell>
          <cell r="N324">
            <v>0.66666666666666663</v>
          </cell>
          <cell r="W324">
            <v>1.935483870967742</v>
          </cell>
          <cell r="X324">
            <v>0.96551724137931039</v>
          </cell>
          <cell r="AG324">
            <v>0.93333333333333335</v>
          </cell>
          <cell r="AH324">
            <v>0.61290322580645162</v>
          </cell>
          <cell r="AJ324">
            <v>0.8214285714285714</v>
          </cell>
          <cell r="AK324">
            <v>2.67741935483871</v>
          </cell>
          <cell r="AL324">
            <v>1.9666666666666666</v>
          </cell>
          <cell r="AM324">
            <v>1.4838709677419355</v>
          </cell>
          <cell r="AN324">
            <v>1.7666666666666666</v>
          </cell>
          <cell r="AO324">
            <v>0.4838709677419355</v>
          </cell>
          <cell r="AS324">
            <v>0.7</v>
          </cell>
          <cell r="AT324">
            <v>0.54838709677419351</v>
          </cell>
          <cell r="AX324">
            <v>0.43333333333333335</v>
          </cell>
        </row>
        <row r="325">
          <cell r="C325" t="str">
            <v>EliotCommunityHS / Waltham/ 130Dale 4</v>
          </cell>
          <cell r="D325" t="str">
            <v>Coastal Area Office</v>
          </cell>
          <cell r="H325">
            <v>3.2258064516129031E-2</v>
          </cell>
          <cell r="I325">
            <v>0.36666666666666664</v>
          </cell>
          <cell r="J325">
            <v>1</v>
          </cell>
          <cell r="K325">
            <v>1</v>
          </cell>
          <cell r="L325">
            <v>0.9285714285714286</v>
          </cell>
          <cell r="M325">
            <v>0.16129032258064516</v>
          </cell>
          <cell r="N325">
            <v>0.83333333333333337</v>
          </cell>
          <cell r="O325">
            <v>1</v>
          </cell>
          <cell r="P325">
            <v>2.8</v>
          </cell>
          <cell r="Q325">
            <v>1.870967741935484</v>
          </cell>
          <cell r="R325">
            <v>0.77419354838709675</v>
          </cell>
          <cell r="V325">
            <v>3.2258064516129031E-2</v>
          </cell>
          <cell r="W325">
            <v>1.5161290322580645</v>
          </cell>
          <cell r="X325">
            <v>1.4137931034482758</v>
          </cell>
          <cell r="Y325">
            <v>1</v>
          </cell>
          <cell r="Z325">
            <v>1.0666666666666667</v>
          </cell>
          <cell r="AA325">
            <v>1.6451612903225805</v>
          </cell>
          <cell r="AB325">
            <v>0.66666666666666663</v>
          </cell>
          <cell r="AC325">
            <v>3.2258064516129031E-2</v>
          </cell>
          <cell r="AD325">
            <v>1</v>
          </cell>
          <cell r="AE325">
            <v>1</v>
          </cell>
          <cell r="AG325">
            <v>1.6333333333333333</v>
          </cell>
          <cell r="AH325">
            <v>0.80645161290322576</v>
          </cell>
          <cell r="AI325">
            <v>0.90322580645161299</v>
          </cell>
          <cell r="AJ325">
            <v>1</v>
          </cell>
          <cell r="AK325">
            <v>0.90322580645161288</v>
          </cell>
          <cell r="AL325">
            <v>0.76666666666666672</v>
          </cell>
          <cell r="AM325">
            <v>0.87096774193548387</v>
          </cell>
          <cell r="AN325">
            <v>1</v>
          </cell>
          <cell r="AO325">
            <v>1.161290322580645</v>
          </cell>
          <cell r="AP325">
            <v>0.83870967741935487</v>
          </cell>
          <cell r="AQ325">
            <v>1.1000000000000001</v>
          </cell>
          <cell r="AR325">
            <v>2.193548387096774</v>
          </cell>
          <cell r="AS325">
            <v>2.0333333333333332</v>
          </cell>
          <cell r="AT325">
            <v>0.74193548387096775</v>
          </cell>
          <cell r="AV325">
            <v>0.75</v>
          </cell>
          <cell r="AW325">
            <v>1</v>
          </cell>
          <cell r="AX325">
            <v>0.3666666666666667</v>
          </cell>
          <cell r="AY325">
            <v>1</v>
          </cell>
          <cell r="AZ325">
            <v>1.4333333333333333</v>
          </cell>
        </row>
        <row r="326">
          <cell r="C326" t="str">
            <v>EliotCommunityHS / Waltham/ 130Dale 5</v>
          </cell>
          <cell r="D326" t="str">
            <v>Framingham Area Office</v>
          </cell>
          <cell r="L326">
            <v>0.4642857142857143</v>
          </cell>
          <cell r="Q326">
            <v>1</v>
          </cell>
          <cell r="R326">
            <v>1</v>
          </cell>
          <cell r="S326">
            <v>0.1</v>
          </cell>
          <cell r="T326">
            <v>0.29032258064516131</v>
          </cell>
          <cell r="U326">
            <v>0.6</v>
          </cell>
          <cell r="V326">
            <v>0.80645161290322576</v>
          </cell>
          <cell r="W326">
            <v>1</v>
          </cell>
          <cell r="X326">
            <v>0.2413793103448276</v>
          </cell>
          <cell r="Z326">
            <v>0.5</v>
          </cell>
          <cell r="AA326">
            <v>0.967741935483871</v>
          </cell>
          <cell r="AB326">
            <v>0.23333333333333334</v>
          </cell>
          <cell r="AC326">
            <v>1.4838709677419355</v>
          </cell>
          <cell r="AD326">
            <v>0.67741935483870963</v>
          </cell>
          <cell r="AE326">
            <v>0.43333333333333335</v>
          </cell>
          <cell r="AF326">
            <v>2</v>
          </cell>
          <cell r="AG326">
            <v>1.9666666666666666</v>
          </cell>
          <cell r="AH326">
            <v>1.5806451612903225</v>
          </cell>
          <cell r="AI326">
            <v>0.77419354838709675</v>
          </cell>
          <cell r="AL326">
            <v>0.46666666666666667</v>
          </cell>
          <cell r="AM326">
            <v>0.25806451612903225</v>
          </cell>
          <cell r="AO326">
            <v>3.2258064516129031E-2</v>
          </cell>
          <cell r="AP326">
            <v>0.967741935483871</v>
          </cell>
          <cell r="AS326">
            <v>6.6666666666666666E-2</v>
          </cell>
          <cell r="AV326">
            <v>0.6071428571428571</v>
          </cell>
          <cell r="AW326">
            <v>1</v>
          </cell>
          <cell r="AX326">
            <v>0.1</v>
          </cell>
          <cell r="AY326">
            <v>1</v>
          </cell>
          <cell r="AZ326">
            <v>0.56666666666666665</v>
          </cell>
        </row>
        <row r="327">
          <cell r="C327" t="str">
            <v>EliotCommunityHS / Waltham/ 130Dale 6</v>
          </cell>
          <cell r="D327" t="str">
            <v>Lawrence Area Office</v>
          </cell>
          <cell r="AZ327">
            <v>3.3333333333333333E-2</v>
          </cell>
        </row>
        <row r="328">
          <cell r="C328" t="str">
            <v>EliotCommunityHS / Waltham/ 130Dale 7</v>
          </cell>
          <cell r="D328" t="str">
            <v>Malden Area Office</v>
          </cell>
          <cell r="G328">
            <v>3</v>
          </cell>
          <cell r="H328">
            <v>1.161290322580645</v>
          </cell>
          <cell r="J328">
            <v>0.61290322580645162</v>
          </cell>
          <cell r="K328">
            <v>1</v>
          </cell>
          <cell r="L328">
            <v>0.4642857142857143</v>
          </cell>
          <cell r="M328">
            <v>1</v>
          </cell>
          <cell r="N328">
            <v>1</v>
          </cell>
          <cell r="O328">
            <v>0.74193548387096775</v>
          </cell>
          <cell r="R328">
            <v>0.83870967741935487</v>
          </cell>
          <cell r="S328">
            <v>1</v>
          </cell>
          <cell r="T328">
            <v>0.41935483870967744</v>
          </cell>
          <cell r="U328">
            <v>1.5333333333333332</v>
          </cell>
          <cell r="V328">
            <v>1.064516129032258</v>
          </cell>
          <cell r="X328">
            <v>0.17241379310344829</v>
          </cell>
          <cell r="Y328">
            <v>0.93548387096774188</v>
          </cell>
          <cell r="Z328">
            <v>0.46666666666666667</v>
          </cell>
          <cell r="AB328">
            <v>0.36666666666666664</v>
          </cell>
          <cell r="AC328">
            <v>1</v>
          </cell>
          <cell r="AD328">
            <v>0.83870967741935476</v>
          </cell>
          <cell r="AE328">
            <v>2</v>
          </cell>
          <cell r="AF328">
            <v>1.161290322580645</v>
          </cell>
          <cell r="AH328">
            <v>9.6774193548387094E-2</v>
          </cell>
          <cell r="AI328">
            <v>2.161290322580645</v>
          </cell>
          <cell r="AJ328">
            <v>2.3214285714285712</v>
          </cell>
          <cell r="AK328">
            <v>0.67741935483870963</v>
          </cell>
          <cell r="AL328">
            <v>0.76666666666666672</v>
          </cell>
          <cell r="AQ328">
            <v>0.93333333333333335</v>
          </cell>
          <cell r="AS328">
            <v>3.3333333333333333E-2</v>
          </cell>
          <cell r="AT328">
            <v>1</v>
          </cell>
          <cell r="AU328">
            <v>1.6451612903225805</v>
          </cell>
          <cell r="AV328">
            <v>1.6071428571428572</v>
          </cell>
          <cell r="AW328">
            <v>3</v>
          </cell>
          <cell r="AX328">
            <v>2.7</v>
          </cell>
          <cell r="AY328">
            <v>2</v>
          </cell>
          <cell r="AZ328">
            <v>1.8666666666666667</v>
          </cell>
        </row>
        <row r="329">
          <cell r="C329" t="str">
            <v>EliotCommunityHS / Waltham/ 130Dale 8</v>
          </cell>
          <cell r="D329" t="str">
            <v>South Central Area Office</v>
          </cell>
          <cell r="T329">
            <v>0.54838709677419351</v>
          </cell>
          <cell r="U329">
            <v>1</v>
          </cell>
          <cell r="V329">
            <v>1</v>
          </cell>
          <cell r="W329">
            <v>9.6774193548387094E-2</v>
          </cell>
          <cell r="AD329">
            <v>0.54838709677419351</v>
          </cell>
          <cell r="AE329">
            <v>0.1</v>
          </cell>
          <cell r="AM329">
            <v>0.67741935483870963</v>
          </cell>
          <cell r="AN329">
            <v>0.93333333333333335</v>
          </cell>
        </row>
        <row r="330">
          <cell r="C330" t="str">
            <v>EliotCommunityHS/Arling/734-736Mass 1</v>
          </cell>
          <cell r="D330" t="str">
            <v>Arlington Area Office</v>
          </cell>
          <cell r="H330">
            <v>0.16129032258064516</v>
          </cell>
          <cell r="I330">
            <v>0.93333333333333335</v>
          </cell>
          <cell r="J330">
            <v>1.4193548387096775</v>
          </cell>
          <cell r="K330">
            <v>1.4838709677419355</v>
          </cell>
          <cell r="L330">
            <v>1.892857142857143</v>
          </cell>
          <cell r="M330">
            <v>0.87096774193548387</v>
          </cell>
          <cell r="N330">
            <v>1.6666666666666665</v>
          </cell>
          <cell r="O330">
            <v>1.935483870967742</v>
          </cell>
          <cell r="P330">
            <v>1.6666666666666665</v>
          </cell>
          <cell r="Q330">
            <v>1.7741935483870968</v>
          </cell>
          <cell r="R330">
            <v>1.5806451612903225</v>
          </cell>
          <cell r="S330">
            <v>2.5333333333333332</v>
          </cell>
          <cell r="T330">
            <v>1.161290322580645</v>
          </cell>
          <cell r="U330">
            <v>2.2333333333333334</v>
          </cell>
          <cell r="V330">
            <v>1.5806451612903225</v>
          </cell>
          <cell r="W330">
            <v>1.5161290322580645</v>
          </cell>
          <cell r="X330">
            <v>0.86206896551724133</v>
          </cell>
          <cell r="Y330">
            <v>2.3870967741935485</v>
          </cell>
          <cell r="Z330">
            <v>3</v>
          </cell>
          <cell r="AA330">
            <v>2.806451612903226</v>
          </cell>
          <cell r="AB330">
            <v>3.0666666666666669</v>
          </cell>
          <cell r="AC330">
            <v>2</v>
          </cell>
          <cell r="AD330">
            <v>1.9677419354838708</v>
          </cell>
          <cell r="AE330">
            <v>2.4</v>
          </cell>
          <cell r="AF330">
            <v>2.3548387096774195</v>
          </cell>
          <cell r="AG330">
            <v>0.73333333333333339</v>
          </cell>
          <cell r="AH330">
            <v>1.1935483870967742</v>
          </cell>
          <cell r="AI330">
            <v>0.87096774193548387</v>
          </cell>
          <cell r="AJ330">
            <v>0.5714285714285714</v>
          </cell>
          <cell r="AK330">
            <v>0.16129032258064516</v>
          </cell>
          <cell r="AL330">
            <v>1.8</v>
          </cell>
          <cell r="AM330">
            <v>1.9354838709677418</v>
          </cell>
          <cell r="AN330">
            <v>1.3666666666666667</v>
          </cell>
          <cell r="AO330">
            <v>1.1612903225806452</v>
          </cell>
          <cell r="AP330">
            <v>2.3870967741935485</v>
          </cell>
          <cell r="AQ330">
            <v>0.56666666666666665</v>
          </cell>
          <cell r="AR330">
            <v>1.096774193548387</v>
          </cell>
          <cell r="AS330">
            <v>2.9333333333333336</v>
          </cell>
          <cell r="AT330">
            <v>2.4838709677419355</v>
          </cell>
          <cell r="AU330">
            <v>1.3870967741935485</v>
          </cell>
          <cell r="AV330">
            <v>0.9285714285714286</v>
          </cell>
          <cell r="AW330">
            <v>1.4516129032258065</v>
          </cell>
          <cell r="AX330">
            <v>1.1333333333333333</v>
          </cell>
          <cell r="AY330">
            <v>1.4838709677419355</v>
          </cell>
          <cell r="AZ330">
            <v>1.7666666666666666</v>
          </cell>
        </row>
        <row r="331">
          <cell r="C331" t="str">
            <v>EliotCommunityHS/Arling/734-736Mass 2</v>
          </cell>
          <cell r="D331" t="str">
            <v>Cambridge Area Office</v>
          </cell>
          <cell r="H331">
            <v>1.935483870967742</v>
          </cell>
          <cell r="I331">
            <v>0.96666666666666667</v>
          </cell>
          <cell r="M331">
            <v>0.25806451612903225</v>
          </cell>
          <cell r="N331">
            <v>1.7</v>
          </cell>
          <cell r="O331">
            <v>1</v>
          </cell>
          <cell r="P331">
            <v>1.3333333333333333</v>
          </cell>
          <cell r="Q331">
            <v>1.4516129032258065</v>
          </cell>
          <cell r="R331">
            <v>1.2580645161290323</v>
          </cell>
          <cell r="X331">
            <v>0.65517241379310343</v>
          </cell>
          <cell r="Y331">
            <v>1</v>
          </cell>
          <cell r="Z331">
            <v>0.96666666666666656</v>
          </cell>
          <cell r="AA331">
            <v>0.93548387096774188</v>
          </cell>
          <cell r="AC331">
            <v>6.4516129032258063E-2</v>
          </cell>
          <cell r="AD331">
            <v>6.4516129032258063E-2</v>
          </cell>
          <cell r="AI331">
            <v>0.83870967741935487</v>
          </cell>
          <cell r="AJ331">
            <v>1</v>
          </cell>
          <cell r="AK331">
            <v>1</v>
          </cell>
          <cell r="AL331">
            <v>1</v>
          </cell>
          <cell r="AM331">
            <v>0.19354838709677419</v>
          </cell>
          <cell r="AN331">
            <v>3.3333333333333333E-2</v>
          </cell>
          <cell r="AO331">
            <v>1.5806451612903225</v>
          </cell>
          <cell r="AP331">
            <v>1.7741935483870968</v>
          </cell>
          <cell r="AQ331">
            <v>0.23333333333333334</v>
          </cell>
          <cell r="AX331">
            <v>0.3</v>
          </cell>
          <cell r="AY331">
            <v>1</v>
          </cell>
          <cell r="AZ331">
            <v>1</v>
          </cell>
        </row>
        <row r="332">
          <cell r="C332" t="str">
            <v>EliotCommunityHS/Arling/734-736Mass 3</v>
          </cell>
          <cell r="D332" t="str">
            <v>Coastal Area Office</v>
          </cell>
          <cell r="J332">
            <v>0.83870967741935487</v>
          </cell>
          <cell r="K332">
            <v>1.6451612903225805</v>
          </cell>
          <cell r="L332">
            <v>1.1785714285714284</v>
          </cell>
          <cell r="M332">
            <v>0.16129032258064516</v>
          </cell>
          <cell r="T332">
            <v>0.32258064516129037</v>
          </cell>
          <cell r="U332">
            <v>2.1666666666666665</v>
          </cell>
          <cell r="V332">
            <v>1.6451612903225805</v>
          </cell>
          <cell r="W332">
            <v>9.6774193548387094E-2</v>
          </cell>
          <cell r="X332">
            <v>1</v>
          </cell>
          <cell r="Y332">
            <v>0.5161290322580645</v>
          </cell>
          <cell r="AC332">
            <v>0.41935483870967744</v>
          </cell>
          <cell r="AE332">
            <v>0.66666666666666674</v>
          </cell>
          <cell r="AG332">
            <v>0.56666666666666665</v>
          </cell>
          <cell r="AH332">
            <v>0.45161290322580644</v>
          </cell>
          <cell r="AK332">
            <v>0.45161290322580644</v>
          </cell>
          <cell r="AL332">
            <v>6.6666666666666666E-2</v>
          </cell>
          <cell r="AM332">
            <v>0.83870967741935487</v>
          </cell>
          <cell r="AN332">
            <v>0.23333333333333334</v>
          </cell>
          <cell r="AX332">
            <v>0.3</v>
          </cell>
          <cell r="AY332">
            <v>0.74193548387096775</v>
          </cell>
        </row>
        <row r="333">
          <cell r="C333" t="str">
            <v>EliotCommunityHS/Arling/734-736Mass 4</v>
          </cell>
          <cell r="D333" t="str">
            <v>Framingham Area Office</v>
          </cell>
          <cell r="I333">
            <v>0.13333333333333333</v>
          </cell>
          <cell r="J333">
            <v>1.4516129032258065</v>
          </cell>
          <cell r="K333">
            <v>0.32258064516129031</v>
          </cell>
          <cell r="M333">
            <v>0.29032258064516131</v>
          </cell>
          <cell r="N333">
            <v>1</v>
          </cell>
          <cell r="O333">
            <v>1</v>
          </cell>
          <cell r="P333">
            <v>1</v>
          </cell>
          <cell r="Q333">
            <v>0.70967741935483875</v>
          </cell>
          <cell r="W333">
            <v>0.93548387096774199</v>
          </cell>
          <cell r="X333">
            <v>0.13793103448275862</v>
          </cell>
          <cell r="Z333">
            <v>1.8666666666666667</v>
          </cell>
          <cell r="AA333">
            <v>1.129032258064516</v>
          </cell>
          <cell r="AE333">
            <v>0.4</v>
          </cell>
          <cell r="AF333">
            <v>1.064516129032258</v>
          </cell>
          <cell r="AG333">
            <v>1.8666666666666669</v>
          </cell>
          <cell r="AH333">
            <v>1.967741935483871</v>
          </cell>
          <cell r="AI333">
            <v>2.5161290322580645</v>
          </cell>
          <cell r="AJ333">
            <v>3</v>
          </cell>
          <cell r="AK333">
            <v>1.161290322580645</v>
          </cell>
          <cell r="AL333">
            <v>1.0333333333333334</v>
          </cell>
          <cell r="AM333">
            <v>1.8064516129032258</v>
          </cell>
          <cell r="AN333">
            <v>2.2000000000000002</v>
          </cell>
          <cell r="AO333">
            <v>1.096774193548387</v>
          </cell>
          <cell r="AP333">
            <v>6.4516129032258063E-2</v>
          </cell>
          <cell r="AQ333">
            <v>1.1333333333333333</v>
          </cell>
          <cell r="AR333">
            <v>1.5806451612903225</v>
          </cell>
          <cell r="AS333">
            <v>6.6666666666666666E-2</v>
          </cell>
          <cell r="AT333">
            <v>6.4516129032258063E-2</v>
          </cell>
          <cell r="AU333">
            <v>2.4838709677419355</v>
          </cell>
          <cell r="AV333">
            <v>2.6071428571428572</v>
          </cell>
          <cell r="AW333">
            <v>2</v>
          </cell>
          <cell r="AX333">
            <v>2</v>
          </cell>
          <cell r="AY333">
            <v>1.4838709677419355</v>
          </cell>
          <cell r="AZ333">
            <v>2.7666666666666666</v>
          </cell>
        </row>
        <row r="334">
          <cell r="C334" t="str">
            <v>EliotCommunityHS/Arling/734-736Mass 5</v>
          </cell>
          <cell r="D334" t="str">
            <v>Hyde Park Area Office</v>
          </cell>
          <cell r="Q334">
            <v>3.2258064516129031E-2</v>
          </cell>
        </row>
        <row r="335">
          <cell r="C335" t="str">
            <v>EliotCommunityHS/Arling/734-736Mass 6</v>
          </cell>
          <cell r="D335" t="str">
            <v>Malden Area Office</v>
          </cell>
          <cell r="H335">
            <v>1.6451612903225805</v>
          </cell>
          <cell r="I335">
            <v>1.9666666666666668</v>
          </cell>
          <cell r="J335">
            <v>1.064516129032258</v>
          </cell>
          <cell r="K335">
            <v>2.032258064516129</v>
          </cell>
          <cell r="L335">
            <v>2.4642857142857144</v>
          </cell>
          <cell r="M335">
            <v>0.64516129032258063</v>
          </cell>
          <cell r="N335">
            <v>0.4</v>
          </cell>
          <cell r="O335">
            <v>2</v>
          </cell>
          <cell r="P335">
            <v>1.7666666666666666</v>
          </cell>
          <cell r="Q335">
            <v>1</v>
          </cell>
          <cell r="R335">
            <v>1.3870967741935483</v>
          </cell>
          <cell r="S335">
            <v>1.4</v>
          </cell>
          <cell r="T335">
            <v>0.967741935483871</v>
          </cell>
          <cell r="U335">
            <v>0.73333333333333328</v>
          </cell>
          <cell r="W335">
            <v>1.8387096774193548</v>
          </cell>
          <cell r="X335">
            <v>2.4827586206896552</v>
          </cell>
          <cell r="Y335">
            <v>1.129032258064516</v>
          </cell>
          <cell r="AA335">
            <v>0.12903225806451613</v>
          </cell>
          <cell r="AB335">
            <v>2.2333333333333334</v>
          </cell>
          <cell r="AC335">
            <v>1.2903225806451613</v>
          </cell>
          <cell r="AF335">
            <v>0.93548387096774199</v>
          </cell>
          <cell r="AG335">
            <v>1.3333333333333335</v>
          </cell>
          <cell r="AH335">
            <v>0.77419354838709675</v>
          </cell>
          <cell r="AI335">
            <v>0.5161290322580645</v>
          </cell>
          <cell r="AJ335">
            <v>0.7142857142857143</v>
          </cell>
          <cell r="AK335">
            <v>1.6774193548387095</v>
          </cell>
          <cell r="AL335">
            <v>2</v>
          </cell>
          <cell r="AM335">
            <v>1.096774193548387</v>
          </cell>
          <cell r="AN335">
            <v>1.7</v>
          </cell>
          <cell r="AO335">
            <v>1.5483870967741935</v>
          </cell>
          <cell r="AP335">
            <v>1.9677419354838712</v>
          </cell>
          <cell r="AQ335">
            <v>2.9</v>
          </cell>
          <cell r="AR335">
            <v>3</v>
          </cell>
          <cell r="AS335">
            <v>2.9333333333333331</v>
          </cell>
          <cell r="AT335">
            <v>2.32258064516129</v>
          </cell>
          <cell r="AU335">
            <v>2</v>
          </cell>
          <cell r="AV335">
            <v>2</v>
          </cell>
          <cell r="AW335">
            <v>2.129032258064516</v>
          </cell>
          <cell r="AX335">
            <v>1.2333333333333334</v>
          </cell>
          <cell r="AY335">
            <v>1</v>
          </cell>
          <cell r="AZ335">
            <v>6.6666666666666666E-2</v>
          </cell>
        </row>
        <row r="336">
          <cell r="C336" t="str">
            <v>EliotCommunityHS/Arling/734-736Mass 7</v>
          </cell>
          <cell r="D336" t="str">
            <v>South Central Area Office</v>
          </cell>
          <cell r="AK336">
            <v>0.25806451612903225</v>
          </cell>
        </row>
        <row r="337">
          <cell r="C337" t="str">
            <v>EliotCommunityHS/Arling/734-736Mass 8</v>
          </cell>
          <cell r="D337" t="str">
            <v>Worcester East Area Office</v>
          </cell>
          <cell r="AK337">
            <v>0.32258064516129031</v>
          </cell>
        </row>
        <row r="338">
          <cell r="C338" t="str">
            <v>EliotCommunityHS/Dedham/20Harvey 1</v>
          </cell>
          <cell r="D338" t="str">
            <v>Arlington Area Office</v>
          </cell>
          <cell r="H338">
            <v>0.70967741935483875</v>
          </cell>
          <cell r="I338">
            <v>0.83333333333333337</v>
          </cell>
          <cell r="L338">
            <v>2.7142857142857144</v>
          </cell>
          <cell r="M338">
            <v>1.32258064516129</v>
          </cell>
          <cell r="N338">
            <v>0.96666666666666656</v>
          </cell>
          <cell r="O338">
            <v>1.064516129032258</v>
          </cell>
          <cell r="P338">
            <v>1.9333333333333333</v>
          </cell>
          <cell r="Q338">
            <v>0.5161290322580645</v>
          </cell>
          <cell r="S338">
            <v>0.16666666666666666</v>
          </cell>
          <cell r="T338">
            <v>1.2258064516129032</v>
          </cell>
          <cell r="U338">
            <v>2</v>
          </cell>
          <cell r="V338">
            <v>2</v>
          </cell>
          <cell r="W338">
            <v>2</v>
          </cell>
          <cell r="X338">
            <v>1.1379310344827587</v>
          </cell>
          <cell r="Y338">
            <v>1</v>
          </cell>
          <cell r="Z338">
            <v>1</v>
          </cell>
          <cell r="AA338">
            <v>1</v>
          </cell>
          <cell r="AB338">
            <v>1.7333333333333334</v>
          </cell>
          <cell r="AC338">
            <v>0.77419354838709675</v>
          </cell>
          <cell r="AD338">
            <v>0.93548387096774188</v>
          </cell>
          <cell r="AE338">
            <v>0.3</v>
          </cell>
          <cell r="AF338">
            <v>1</v>
          </cell>
          <cell r="AG338">
            <v>1</v>
          </cell>
          <cell r="AH338">
            <v>1</v>
          </cell>
          <cell r="AI338">
            <v>1.064516129032258</v>
          </cell>
          <cell r="AJ338">
            <v>2.0714285714285712</v>
          </cell>
          <cell r="AK338">
            <v>2</v>
          </cell>
          <cell r="AL338">
            <v>1.0666666666666667</v>
          </cell>
          <cell r="AN338">
            <v>1</v>
          </cell>
          <cell r="AO338">
            <v>1</v>
          </cell>
          <cell r="AP338">
            <v>0.41935483870967744</v>
          </cell>
          <cell r="AR338">
            <v>9.6774193548387094E-2</v>
          </cell>
          <cell r="AS338">
            <v>0.96666666666666667</v>
          </cell>
          <cell r="AV338">
            <v>0.42857142857142855</v>
          </cell>
          <cell r="AW338">
            <v>0.19354838709677419</v>
          </cell>
          <cell r="AX338">
            <v>1</v>
          </cell>
          <cell r="AY338">
            <v>1</v>
          </cell>
          <cell r="AZ338">
            <v>1</v>
          </cell>
        </row>
        <row r="339">
          <cell r="C339" t="str">
            <v>EliotCommunityHS/Dedham/20Harvey 2</v>
          </cell>
          <cell r="D339" t="str">
            <v>Cambridge Area Office</v>
          </cell>
          <cell r="H339">
            <v>0.83870967741935487</v>
          </cell>
          <cell r="I339">
            <v>1</v>
          </cell>
          <cell r="J339">
            <v>0.83870967741935487</v>
          </cell>
          <cell r="K339">
            <v>0.64516129032258063</v>
          </cell>
          <cell r="L339">
            <v>1.3214285714285714</v>
          </cell>
          <cell r="M339">
            <v>0.25806451612903225</v>
          </cell>
          <cell r="N339">
            <v>3.3333333333333333E-2</v>
          </cell>
          <cell r="O339">
            <v>1</v>
          </cell>
          <cell r="P339">
            <v>0.56666666666666665</v>
          </cell>
          <cell r="W339">
            <v>0.35483870967741937</v>
          </cell>
          <cell r="X339">
            <v>1</v>
          </cell>
          <cell r="Y339">
            <v>1.129032258064516</v>
          </cell>
          <cell r="Z339">
            <v>1</v>
          </cell>
          <cell r="AA339">
            <v>0.70967741935483875</v>
          </cell>
          <cell r="AB339">
            <v>0.73333333333333328</v>
          </cell>
          <cell r="AC339">
            <v>1</v>
          </cell>
          <cell r="AD339">
            <v>1.4193548387096775</v>
          </cell>
          <cell r="AE339">
            <v>1</v>
          </cell>
          <cell r="AF339">
            <v>1</v>
          </cell>
          <cell r="AG339">
            <v>1</v>
          </cell>
          <cell r="AH339">
            <v>0.87096774193548387</v>
          </cell>
          <cell r="AI339">
            <v>1.4838709677419355</v>
          </cell>
          <cell r="AJ339">
            <v>1</v>
          </cell>
          <cell r="AK339">
            <v>1</v>
          </cell>
          <cell r="AL339">
            <v>1</v>
          </cell>
          <cell r="AM339">
            <v>1.096774193548387</v>
          </cell>
          <cell r="AN339">
            <v>1.0666666666666667</v>
          </cell>
          <cell r="AO339">
            <v>1.2580645161290323</v>
          </cell>
          <cell r="AP339">
            <v>2.774193548387097</v>
          </cell>
          <cell r="AQ339">
            <v>2.333333333333333</v>
          </cell>
          <cell r="AR339">
            <v>2.4193548387096775</v>
          </cell>
          <cell r="AS339">
            <v>1</v>
          </cell>
          <cell r="AT339">
            <v>0.70967741935483875</v>
          </cell>
          <cell r="AW339">
            <v>0.64516129032258063</v>
          </cell>
          <cell r="AX339">
            <v>1</v>
          </cell>
          <cell r="AY339">
            <v>0.54838709677419351</v>
          </cell>
        </row>
        <row r="340">
          <cell r="C340" t="str">
            <v>EliotCommunityHS/Dedham/20Harvey 3</v>
          </cell>
          <cell r="D340" t="str">
            <v>Coastal Area Office</v>
          </cell>
          <cell r="G340">
            <v>2</v>
          </cell>
          <cell r="H340">
            <v>1.2258064516129032</v>
          </cell>
          <cell r="I340">
            <v>2.4333333333333331</v>
          </cell>
          <cell r="J340">
            <v>3.2580645161290325</v>
          </cell>
          <cell r="K340">
            <v>2.129032258064516</v>
          </cell>
          <cell r="M340">
            <v>0.90322580645161288</v>
          </cell>
          <cell r="N340">
            <v>1.8333333333333335</v>
          </cell>
          <cell r="O340">
            <v>0.70967741935483875</v>
          </cell>
          <cell r="P340">
            <v>0.43333333333333335</v>
          </cell>
          <cell r="Q340">
            <v>3</v>
          </cell>
          <cell r="R340">
            <v>3.290322580645161</v>
          </cell>
          <cell r="S340">
            <v>3.8666666666666663</v>
          </cell>
          <cell r="T340">
            <v>2.967741935483871</v>
          </cell>
          <cell r="U340">
            <v>3.4</v>
          </cell>
          <cell r="V340">
            <v>4</v>
          </cell>
          <cell r="W340">
            <v>1.2580645161290323</v>
          </cell>
          <cell r="X340">
            <v>1</v>
          </cell>
          <cell r="Y340">
            <v>1</v>
          </cell>
          <cell r="Z340">
            <v>1.5</v>
          </cell>
          <cell r="AA340">
            <v>3</v>
          </cell>
          <cell r="AB340">
            <v>1.5666666666666667</v>
          </cell>
          <cell r="AC340">
            <v>2.32258064516129</v>
          </cell>
          <cell r="AD340">
            <v>2.387096774193548</v>
          </cell>
          <cell r="AE340">
            <v>3.3666666666666667</v>
          </cell>
          <cell r="AF340">
            <v>3.096774193548387</v>
          </cell>
          <cell r="AG340">
            <v>2</v>
          </cell>
          <cell r="AH340">
            <v>1.5161290322580645</v>
          </cell>
          <cell r="AI340">
            <v>0.19354838709677419</v>
          </cell>
          <cell r="AJ340">
            <v>0.35714285714285715</v>
          </cell>
          <cell r="AK340">
            <v>1.2580645161290323</v>
          </cell>
          <cell r="AL340">
            <v>1.2333333333333334</v>
          </cell>
          <cell r="AM340">
            <v>1.032258064516129</v>
          </cell>
          <cell r="AN340">
            <v>0.9</v>
          </cell>
          <cell r="AO340">
            <v>0.70967741935483863</v>
          </cell>
          <cell r="AS340">
            <v>0.76666666666666672</v>
          </cell>
          <cell r="AT340">
            <v>0.5161290322580645</v>
          </cell>
          <cell r="AU340">
            <v>0.90322580645161288</v>
          </cell>
          <cell r="AV340">
            <v>0.6071428571428571</v>
          </cell>
          <cell r="AW340">
            <v>1</v>
          </cell>
          <cell r="AX340">
            <v>0.5</v>
          </cell>
          <cell r="AZ340">
            <v>0.46666666666666667</v>
          </cell>
        </row>
        <row r="341">
          <cell r="C341" t="str">
            <v>EliotCommunityHS/Dedham/20Harvey 4</v>
          </cell>
          <cell r="D341" t="str">
            <v>Dimock St. Area Office</v>
          </cell>
          <cell r="AA341">
            <v>1</v>
          </cell>
          <cell r="AB341">
            <v>0.5</v>
          </cell>
        </row>
        <row r="342">
          <cell r="C342" t="str">
            <v>EliotCommunityHS/Dedham/20Harvey 5</v>
          </cell>
          <cell r="D342" t="str">
            <v>Framingham Area Office</v>
          </cell>
          <cell r="R342">
            <v>0.83870967741935487</v>
          </cell>
          <cell r="S342">
            <v>0.8666666666666667</v>
          </cell>
          <cell r="W342">
            <v>0.96774193548387089</v>
          </cell>
          <cell r="X342">
            <v>1.6206896551724137</v>
          </cell>
          <cell r="Y342">
            <v>1.870967741935484</v>
          </cell>
          <cell r="Z342">
            <v>1.1333333333333333</v>
          </cell>
          <cell r="AH342">
            <v>0.77419354838709675</v>
          </cell>
          <cell r="AI342">
            <v>1</v>
          </cell>
          <cell r="AJ342">
            <v>0.8214285714285714</v>
          </cell>
          <cell r="AK342">
            <v>0.29032258064516131</v>
          </cell>
          <cell r="AL342">
            <v>1.3</v>
          </cell>
          <cell r="AM342">
            <v>1.6774193548387095</v>
          </cell>
          <cell r="AN342">
            <v>1</v>
          </cell>
          <cell r="AO342">
            <v>1.7741935483870968</v>
          </cell>
          <cell r="AP342">
            <v>1.3225806451612903</v>
          </cell>
          <cell r="AQ342">
            <v>0.36666666666666664</v>
          </cell>
          <cell r="AR342">
            <v>1</v>
          </cell>
          <cell r="AS342">
            <v>1.5333333333333334</v>
          </cell>
          <cell r="AT342">
            <v>2.806451612903226</v>
          </cell>
          <cell r="AU342">
            <v>2</v>
          </cell>
          <cell r="AV342">
            <v>1.7857142857142856</v>
          </cell>
          <cell r="AW342">
            <v>1</v>
          </cell>
          <cell r="AX342">
            <v>2</v>
          </cell>
          <cell r="AY342">
            <v>3.935483870967742</v>
          </cell>
          <cell r="AZ342">
            <v>4</v>
          </cell>
        </row>
        <row r="343">
          <cell r="C343" t="str">
            <v>EliotCommunityHS/Dedham/20Harvey 6</v>
          </cell>
          <cell r="D343" t="str">
            <v>Greenfield Area Office</v>
          </cell>
          <cell r="AP343">
            <v>0.45161290322580644</v>
          </cell>
        </row>
        <row r="344">
          <cell r="C344" t="str">
            <v>EliotCommunityHS/Dedham/20Harvey 7</v>
          </cell>
          <cell r="D344" t="str">
            <v>Malden Area Office</v>
          </cell>
          <cell r="G344">
            <v>2</v>
          </cell>
          <cell r="H344">
            <v>1.096774193548387</v>
          </cell>
          <cell r="L344">
            <v>0.2857142857142857</v>
          </cell>
          <cell r="M344">
            <v>1</v>
          </cell>
          <cell r="N344">
            <v>0.8666666666666667</v>
          </cell>
          <cell r="O344">
            <v>1.7741935483870968</v>
          </cell>
          <cell r="P344">
            <v>3</v>
          </cell>
          <cell r="Q344">
            <v>2</v>
          </cell>
          <cell r="R344">
            <v>1.3225806451612905</v>
          </cell>
          <cell r="Y344">
            <v>0.19354838709677419</v>
          </cell>
          <cell r="Z344">
            <v>0.56666666666666665</v>
          </cell>
          <cell r="AB344">
            <v>0.76666666666666672</v>
          </cell>
          <cell r="AC344">
            <v>1</v>
          </cell>
          <cell r="AD344">
            <v>0.35483870967741937</v>
          </cell>
          <cell r="AF344">
            <v>0.29032258064516131</v>
          </cell>
          <cell r="AG344">
            <v>1</v>
          </cell>
          <cell r="AH344">
            <v>9.6774193548387094E-2</v>
          </cell>
          <cell r="AJ344">
            <v>0.35714285714285715</v>
          </cell>
          <cell r="AK344">
            <v>1</v>
          </cell>
          <cell r="AL344">
            <v>0.93333333333333335</v>
          </cell>
          <cell r="AM344">
            <v>2</v>
          </cell>
          <cell r="AN344">
            <v>1.9666666666666668</v>
          </cell>
          <cell r="AO344">
            <v>0.5161290322580645</v>
          </cell>
          <cell r="AS344">
            <v>0.23333333333333334</v>
          </cell>
        </row>
        <row r="345">
          <cell r="C345" t="str">
            <v>EliotCommunityHS/Dedham/20Harvey 8</v>
          </cell>
          <cell r="D345" t="str">
            <v>North Central Area Office</v>
          </cell>
          <cell r="AF345">
            <v>6.4516129032258063E-2</v>
          </cell>
          <cell r="AG345">
            <v>1</v>
          </cell>
          <cell r="AH345">
            <v>1</v>
          </cell>
          <cell r="AI345">
            <v>1</v>
          </cell>
          <cell r="AJ345">
            <v>0.5714285714285714</v>
          </cell>
        </row>
        <row r="346">
          <cell r="C346" t="str">
            <v>EliotCommunityHS/JamPlain/281HydePk 1</v>
          </cell>
          <cell r="D346" t="str">
            <v>Dimock St. Area Office</v>
          </cell>
          <cell r="E346">
            <v>2.161290322580645</v>
          </cell>
          <cell r="F346">
            <v>1.161290322580645</v>
          </cell>
          <cell r="G346">
            <v>3.5666666666666664</v>
          </cell>
          <cell r="H346">
            <v>1.7096774193548385</v>
          </cell>
          <cell r="I346">
            <v>2.0333333333333332</v>
          </cell>
          <cell r="J346">
            <v>0.58064516129032251</v>
          </cell>
          <cell r="L346">
            <v>2.6785714285714288</v>
          </cell>
          <cell r="M346">
            <v>3.612903225806452</v>
          </cell>
          <cell r="N346">
            <v>1.8666666666666667</v>
          </cell>
          <cell r="O346">
            <v>2.7419354838709675</v>
          </cell>
          <cell r="P346">
            <v>3.3333333333333335</v>
          </cell>
          <cell r="Q346">
            <v>3.161290322580645</v>
          </cell>
          <cell r="R346">
            <v>3.7096774193548385</v>
          </cell>
          <cell r="S346">
            <v>3.0666666666666664</v>
          </cell>
          <cell r="T346">
            <v>3.838709677419355</v>
          </cell>
          <cell r="U346">
            <v>0.7</v>
          </cell>
          <cell r="V346">
            <v>1.3225806451612903</v>
          </cell>
          <cell r="W346">
            <v>1.161290322580645</v>
          </cell>
          <cell r="X346">
            <v>2.7586206896551722</v>
          </cell>
          <cell r="Y346">
            <v>1.3870967741935483</v>
          </cell>
          <cell r="Z346">
            <v>6.6666666666666666E-2</v>
          </cell>
        </row>
        <row r="347">
          <cell r="C347" t="str">
            <v>EliotCommunityHS/JamPlain/281HydePk 2</v>
          </cell>
          <cell r="D347" t="str">
            <v>Harbor Area Office</v>
          </cell>
          <cell r="E347">
            <v>0.4838709677419355</v>
          </cell>
          <cell r="F347">
            <v>1</v>
          </cell>
          <cell r="G347">
            <v>0.8666666666666667</v>
          </cell>
          <cell r="I347">
            <v>2.2666666666666666</v>
          </cell>
          <cell r="J347">
            <v>0.70967741935483875</v>
          </cell>
          <cell r="K347">
            <v>6.4516129032258063E-2</v>
          </cell>
          <cell r="L347">
            <v>1.6071428571428572</v>
          </cell>
          <cell r="M347">
            <v>2.290322580645161</v>
          </cell>
          <cell r="N347">
            <v>2.5333333333333332</v>
          </cell>
          <cell r="O347">
            <v>2.129032258064516</v>
          </cell>
          <cell r="P347">
            <v>3</v>
          </cell>
          <cell r="Q347">
            <v>2.6129032258064515</v>
          </cell>
          <cell r="R347">
            <v>2.7741935483870965</v>
          </cell>
          <cell r="S347">
            <v>2.2999999999999998</v>
          </cell>
          <cell r="T347">
            <v>2.193548387096774</v>
          </cell>
          <cell r="U347">
            <v>0.2</v>
          </cell>
          <cell r="V347">
            <v>1.967741935483871</v>
          </cell>
          <cell r="W347">
            <v>4.161290322580645</v>
          </cell>
          <cell r="X347">
            <v>6.6551724137931032</v>
          </cell>
          <cell r="Y347">
            <v>3.258064516129032</v>
          </cell>
          <cell r="Z347">
            <v>6.6666666666666666E-2</v>
          </cell>
        </row>
        <row r="348">
          <cell r="C348" t="str">
            <v>EliotCommunityHS/JamPlain/281HydePk 3</v>
          </cell>
          <cell r="D348" t="str">
            <v>Hyde Park Area Office</v>
          </cell>
          <cell r="E348">
            <v>1</v>
          </cell>
          <cell r="F348">
            <v>2.096774193548387</v>
          </cell>
          <cell r="G348">
            <v>1.9666666666666668</v>
          </cell>
          <cell r="H348">
            <v>1.161290322580645</v>
          </cell>
          <cell r="I348">
            <v>1</v>
          </cell>
          <cell r="J348">
            <v>2.5806451612903225</v>
          </cell>
          <cell r="K348">
            <v>2.161290322580645</v>
          </cell>
          <cell r="L348">
            <v>1.2857142857142856</v>
          </cell>
          <cell r="M348">
            <v>1.5806451612903225</v>
          </cell>
          <cell r="N348">
            <v>0.56666666666666665</v>
          </cell>
          <cell r="O348">
            <v>1.838709677419355</v>
          </cell>
          <cell r="P348">
            <v>2.4333333333333331</v>
          </cell>
          <cell r="Q348">
            <v>2.6129032258064515</v>
          </cell>
          <cell r="R348">
            <v>0.61290322580645162</v>
          </cell>
          <cell r="S348">
            <v>0.53333333333333333</v>
          </cell>
          <cell r="T348">
            <v>1.903225806451613</v>
          </cell>
          <cell r="U348">
            <v>1.5666666666666667</v>
          </cell>
          <cell r="V348">
            <v>3.032258064516129</v>
          </cell>
          <cell r="W348">
            <v>2.709677419354839</v>
          </cell>
          <cell r="X348">
            <v>0.68965517241379315</v>
          </cell>
          <cell r="Y348">
            <v>1.967741935483871</v>
          </cell>
          <cell r="Z348">
            <v>0.2</v>
          </cell>
        </row>
        <row r="349">
          <cell r="C349" t="str">
            <v>EliotCommunityHS/JamPlain/281HydePk 4</v>
          </cell>
          <cell r="D349" t="str">
            <v>Park St. Area Office</v>
          </cell>
          <cell r="E349">
            <v>1.3548387096774193</v>
          </cell>
          <cell r="F349">
            <v>3</v>
          </cell>
          <cell r="G349">
            <v>2.9666666666666663</v>
          </cell>
          <cell r="H349">
            <v>2.967741935483871</v>
          </cell>
          <cell r="I349">
            <v>4.2</v>
          </cell>
          <cell r="J349">
            <v>2.774193548387097</v>
          </cell>
          <cell r="K349">
            <v>3.032258064516129</v>
          </cell>
          <cell r="L349">
            <v>4.3571428571428568</v>
          </cell>
          <cell r="M349">
            <v>3.4516129032258065</v>
          </cell>
          <cell r="N349">
            <v>3.6</v>
          </cell>
          <cell r="O349">
            <v>4.5483870967741931</v>
          </cell>
          <cell r="P349">
            <v>2.2999999999999998</v>
          </cell>
          <cell r="Q349">
            <v>2</v>
          </cell>
          <cell r="R349">
            <v>3.193548387096774</v>
          </cell>
          <cell r="S349">
            <v>3.8</v>
          </cell>
          <cell r="T349">
            <v>3.6129032258064515</v>
          </cell>
          <cell r="U349">
            <v>1.0666666666666667</v>
          </cell>
          <cell r="V349">
            <v>2.709677419354839</v>
          </cell>
          <cell r="W349">
            <v>2.129032258064516</v>
          </cell>
          <cell r="X349">
            <v>1.5172413793103448</v>
          </cell>
          <cell r="Y349">
            <v>2.032258064516129</v>
          </cell>
          <cell r="Z349">
            <v>0.2</v>
          </cell>
        </row>
        <row r="350">
          <cell r="C350" t="str">
            <v>EliotCommunityHS/Lynn/12OrchardSt 1</v>
          </cell>
          <cell r="D350" t="str">
            <v>Arlington Area Office</v>
          </cell>
          <cell r="L350">
            <v>7.1428571428571425E-2</v>
          </cell>
          <cell r="M350">
            <v>3.2258064516129031E-2</v>
          </cell>
        </row>
        <row r="351">
          <cell r="C351" t="str">
            <v>EliotCommunityHS/Lynn/12OrchardSt 2</v>
          </cell>
          <cell r="D351" t="str">
            <v>Cape Ann Area Office</v>
          </cell>
          <cell r="G351">
            <v>0.26666666666666666</v>
          </cell>
          <cell r="H351">
            <v>1.7096774193548385</v>
          </cell>
          <cell r="I351">
            <v>1.9333333333333331</v>
          </cell>
          <cell r="J351">
            <v>2.4193548387096775</v>
          </cell>
          <cell r="K351">
            <v>1.4516129032258065</v>
          </cell>
          <cell r="L351">
            <v>3.0357142857142856</v>
          </cell>
          <cell r="M351">
            <v>2.32258064516129</v>
          </cell>
          <cell r="N351">
            <v>2.8666666666666667</v>
          </cell>
          <cell r="O351">
            <v>2.387096774193548</v>
          </cell>
          <cell r="P351">
            <v>2</v>
          </cell>
          <cell r="Q351">
            <v>1.870967741935484</v>
          </cell>
          <cell r="R351">
            <v>1.967741935483871</v>
          </cell>
          <cell r="S351">
            <v>1.1666666666666667</v>
          </cell>
          <cell r="T351">
            <v>3</v>
          </cell>
          <cell r="U351">
            <v>1.7333333333333334</v>
          </cell>
          <cell r="V351">
            <v>0.64516129032258063</v>
          </cell>
          <cell r="W351">
            <v>0.80645161290322576</v>
          </cell>
          <cell r="X351">
            <v>0.34482758620689657</v>
          </cell>
          <cell r="AB351">
            <v>0.96666666666666667</v>
          </cell>
          <cell r="AC351">
            <v>1.096774193548387</v>
          </cell>
          <cell r="AD351">
            <v>0.54838709677419351</v>
          </cell>
          <cell r="AE351">
            <v>1.5333333333333332</v>
          </cell>
          <cell r="AF351">
            <v>3.4838709677419351</v>
          </cell>
          <cell r="AG351">
            <v>0.8666666666666667</v>
          </cell>
          <cell r="AH351">
            <v>3.2258064516129031E-2</v>
          </cell>
          <cell r="AI351">
            <v>1.935483870967742</v>
          </cell>
          <cell r="AJ351">
            <v>1.4285714285714284</v>
          </cell>
          <cell r="AK351">
            <v>2.3225806451612905</v>
          </cell>
          <cell r="AL351">
            <v>1.5666666666666667</v>
          </cell>
          <cell r="AM351">
            <v>2.709677419354839</v>
          </cell>
          <cell r="AN351">
            <v>0.4</v>
          </cell>
          <cell r="AO351">
            <v>2.161290322580645</v>
          </cell>
          <cell r="AP351">
            <v>2.67741935483871</v>
          </cell>
          <cell r="AQ351">
            <v>2.2000000000000002</v>
          </cell>
          <cell r="AR351">
            <v>2.5483870967741935</v>
          </cell>
          <cell r="AS351">
            <v>0.7</v>
          </cell>
          <cell r="AT351">
            <v>0.19354838709677419</v>
          </cell>
          <cell r="AU351">
            <v>3</v>
          </cell>
          <cell r="AV351">
            <v>0.89285714285714279</v>
          </cell>
          <cell r="AW351">
            <v>0.64516129032258063</v>
          </cell>
          <cell r="AX351">
            <v>2.5333333333333332</v>
          </cell>
          <cell r="AY351">
            <v>3.4193548387096775</v>
          </cell>
          <cell r="AZ351">
            <v>2.7666666666666666</v>
          </cell>
        </row>
        <row r="352">
          <cell r="C352" t="str">
            <v>EliotCommunityHS/Lynn/12OrchardSt 3</v>
          </cell>
          <cell r="D352" t="str">
            <v>Haverhill Area Office</v>
          </cell>
          <cell r="J352">
            <v>9.6774193548387094E-2</v>
          </cell>
          <cell r="K352">
            <v>0.25806451612903225</v>
          </cell>
          <cell r="L352">
            <v>1</v>
          </cell>
          <cell r="M352">
            <v>0.35483870967741937</v>
          </cell>
          <cell r="P352">
            <v>0.13333333333333333</v>
          </cell>
          <cell r="Q352">
            <v>3.2258064516129031E-2</v>
          </cell>
          <cell r="R352">
            <v>0.74193548387096775</v>
          </cell>
          <cell r="W352">
            <v>0.25806451612903225</v>
          </cell>
        </row>
        <row r="353">
          <cell r="C353" t="str">
            <v>EliotCommunityHS/Lynn/12OrchardSt 4</v>
          </cell>
          <cell r="D353" t="str">
            <v>Lawrence Area Office</v>
          </cell>
          <cell r="V353">
            <v>1.7419354838709677</v>
          </cell>
          <cell r="W353">
            <v>1.4838709677419355</v>
          </cell>
          <cell r="AJ353">
            <v>0.39285714285714285</v>
          </cell>
          <cell r="AK353">
            <v>0.32258064516129031</v>
          </cell>
          <cell r="AW353">
            <v>0.70967741935483863</v>
          </cell>
          <cell r="AX353">
            <v>0.26666666666666666</v>
          </cell>
        </row>
        <row r="354">
          <cell r="C354" t="str">
            <v>EliotCommunityHS/Lynn/12OrchardSt 5</v>
          </cell>
          <cell r="D354" t="str">
            <v>Lowell Area Office</v>
          </cell>
          <cell r="AT354">
            <v>0.967741935483871</v>
          </cell>
          <cell r="AW354">
            <v>0.90322580645161288</v>
          </cell>
          <cell r="AX354">
            <v>0.5</v>
          </cell>
        </row>
        <row r="355">
          <cell r="C355" t="str">
            <v>EliotCommunityHS/Lynn/12OrchardSt 6</v>
          </cell>
          <cell r="D355" t="str">
            <v>Lynn Area Office</v>
          </cell>
          <cell r="F355">
            <v>3.129032258064516</v>
          </cell>
          <cell r="G355">
            <v>3.1666666666666665</v>
          </cell>
          <cell r="H355">
            <v>2.5161290322580645</v>
          </cell>
          <cell r="I355">
            <v>2.8666666666666667</v>
          </cell>
          <cell r="J355">
            <v>2.193548387096774</v>
          </cell>
          <cell r="K355">
            <v>2.032258064516129</v>
          </cell>
          <cell r="L355">
            <v>1.6071428571428572</v>
          </cell>
          <cell r="M355">
            <v>2.935483870967742</v>
          </cell>
          <cell r="N355">
            <v>1.6666666666666665</v>
          </cell>
          <cell r="O355">
            <v>2.064516129032258</v>
          </cell>
          <cell r="P355">
            <v>2.5333333333333332</v>
          </cell>
          <cell r="Q355">
            <v>2.064516129032258</v>
          </cell>
          <cell r="R355">
            <v>1.6451612903225807</v>
          </cell>
          <cell r="S355">
            <v>1.8</v>
          </cell>
          <cell r="T355">
            <v>2.935483870967742</v>
          </cell>
          <cell r="U355">
            <v>2.2666666666666666</v>
          </cell>
          <cell r="V355">
            <v>0.67741935483870974</v>
          </cell>
          <cell r="W355">
            <v>1.3870967741935485</v>
          </cell>
          <cell r="X355">
            <v>1.9310344827586208</v>
          </cell>
          <cell r="Y355">
            <v>3</v>
          </cell>
          <cell r="Z355">
            <v>2.5333333333333332</v>
          </cell>
          <cell r="AA355">
            <v>2.6774193548387095</v>
          </cell>
          <cell r="AB355">
            <v>3.9</v>
          </cell>
          <cell r="AC355">
            <v>2.838709677419355</v>
          </cell>
          <cell r="AD355">
            <v>3.032258064516129</v>
          </cell>
          <cell r="AE355">
            <v>3</v>
          </cell>
          <cell r="AF355">
            <v>1.3870967741935485</v>
          </cell>
          <cell r="AG355">
            <v>2.2000000000000002</v>
          </cell>
          <cell r="AH355">
            <v>1.967741935483871</v>
          </cell>
          <cell r="AI355">
            <v>2.193548387096774</v>
          </cell>
          <cell r="AJ355">
            <v>2.6071428571428572</v>
          </cell>
          <cell r="AK355">
            <v>2.354838709677419</v>
          </cell>
          <cell r="AL355">
            <v>2.8666666666666667</v>
          </cell>
          <cell r="AM355">
            <v>2.806451612903226</v>
          </cell>
          <cell r="AN355">
            <v>2.9333333333333336</v>
          </cell>
          <cell r="AO355">
            <v>2.612903225806452</v>
          </cell>
          <cell r="AP355">
            <v>2</v>
          </cell>
          <cell r="AQ355">
            <v>3.1</v>
          </cell>
          <cell r="AR355">
            <v>2.096774193548387</v>
          </cell>
          <cell r="AS355">
            <v>2.8</v>
          </cell>
          <cell r="AT355">
            <v>1.4516129032258065</v>
          </cell>
          <cell r="AU355">
            <v>2.6129032258064515</v>
          </cell>
          <cell r="AV355">
            <v>1.8928571428571428</v>
          </cell>
          <cell r="AW355">
            <v>1.838709677419355</v>
          </cell>
          <cell r="AX355">
            <v>1.4666666666666668</v>
          </cell>
          <cell r="AY355">
            <v>2.161290322580645</v>
          </cell>
          <cell r="AZ355">
            <v>1.2333333333333332</v>
          </cell>
        </row>
        <row r="356">
          <cell r="C356" t="str">
            <v>EliotCommunityHS/Lynn/12OrchardSt 7</v>
          </cell>
          <cell r="D356" t="str">
            <v>Malden Area Office</v>
          </cell>
          <cell r="Y356">
            <v>6.4516129032258063E-2</v>
          </cell>
          <cell r="Z356">
            <v>0.5</v>
          </cell>
          <cell r="AF356">
            <v>0.45161290322580644</v>
          </cell>
          <cell r="AZ356">
            <v>6.6666666666666666E-2</v>
          </cell>
        </row>
        <row r="357">
          <cell r="C357" t="str">
            <v>EliotCommunityHS/Medford/159Allston 1</v>
          </cell>
          <cell r="D357" t="str">
            <v>Arlington Area Office</v>
          </cell>
          <cell r="R357">
            <v>6.4516129032258063E-2</v>
          </cell>
          <cell r="AO357">
            <v>0.29032258064516131</v>
          </cell>
          <cell r="AW357">
            <v>0.45161290322580644</v>
          </cell>
          <cell r="AX357">
            <v>3.3333333333333333E-2</v>
          </cell>
        </row>
        <row r="358">
          <cell r="C358" t="str">
            <v>EliotCommunityHS/Medford/159Allston 2</v>
          </cell>
          <cell r="D358" t="str">
            <v>Coastal Area Office</v>
          </cell>
          <cell r="AG358">
            <v>0.3</v>
          </cell>
          <cell r="AH358">
            <v>1.5161290322580645</v>
          </cell>
          <cell r="AI358">
            <v>0.80645161290322576</v>
          </cell>
        </row>
        <row r="359">
          <cell r="C359" t="str">
            <v>EliotCommunityHS/Medford/159Allston 3</v>
          </cell>
          <cell r="D359" t="str">
            <v>Dimock St. Area Office</v>
          </cell>
          <cell r="E359">
            <v>2.3548387096774195</v>
          </cell>
          <cell r="F359">
            <v>2.32258064516129</v>
          </cell>
          <cell r="G359">
            <v>1.1666666666666667</v>
          </cell>
          <cell r="H359">
            <v>0.80645161290322576</v>
          </cell>
          <cell r="I359">
            <v>3.5666666666666669</v>
          </cell>
          <cell r="J359">
            <v>4.6451612903225801</v>
          </cell>
          <cell r="K359">
            <v>3.129032258064516</v>
          </cell>
          <cell r="L359">
            <v>1.3928571428571428</v>
          </cell>
          <cell r="M359">
            <v>0.64516129032258063</v>
          </cell>
          <cell r="N359">
            <v>0.76666666666666661</v>
          </cell>
          <cell r="O359">
            <v>1.4838709677419355</v>
          </cell>
          <cell r="P359">
            <v>1.5</v>
          </cell>
          <cell r="Q359">
            <v>0.45161290322580644</v>
          </cell>
          <cell r="R359">
            <v>0.16129032258064516</v>
          </cell>
          <cell r="T359">
            <v>0.83870967741935476</v>
          </cell>
          <cell r="U359">
            <v>0.6333333333333333</v>
          </cell>
          <cell r="V359">
            <v>1.032258064516129</v>
          </cell>
          <cell r="W359">
            <v>2.4516129032258061</v>
          </cell>
          <cell r="X359">
            <v>0.2413793103448276</v>
          </cell>
          <cell r="Y359">
            <v>2</v>
          </cell>
          <cell r="Z359">
            <v>2.9666666666666663</v>
          </cell>
          <cell r="AA359">
            <v>0.45161290322580644</v>
          </cell>
          <cell r="AC359">
            <v>0.54838709677419351</v>
          </cell>
          <cell r="AD359">
            <v>2.6451612903225805</v>
          </cell>
          <cell r="AE359">
            <v>2.0333333333333332</v>
          </cell>
          <cell r="AF359">
            <v>1.1612903225806452</v>
          </cell>
          <cell r="AG359">
            <v>0.23333333333333334</v>
          </cell>
          <cell r="AH359">
            <v>1</v>
          </cell>
          <cell r="AI359">
            <v>0.22580645161290322</v>
          </cell>
          <cell r="AK359">
            <v>0.29032258064516131</v>
          </cell>
          <cell r="AL359">
            <v>0.93333333333333324</v>
          </cell>
          <cell r="AM359">
            <v>1.4516129032258065</v>
          </cell>
          <cell r="AO359">
            <v>0.35483870967741937</v>
          </cell>
          <cell r="AR359">
            <v>0.22580645161290322</v>
          </cell>
          <cell r="AS359">
            <v>1.6666666666666665</v>
          </cell>
          <cell r="AT359">
            <v>0.32258064516129031</v>
          </cell>
          <cell r="AU359">
            <v>0.87096774193548387</v>
          </cell>
          <cell r="AV359">
            <v>1.75</v>
          </cell>
          <cell r="AW359">
            <v>1.2903225806451613</v>
          </cell>
          <cell r="AX359">
            <v>0.33333333333333331</v>
          </cell>
          <cell r="AY359">
            <v>1.3548387096774193</v>
          </cell>
          <cell r="AZ359">
            <v>3.8666666666666667</v>
          </cell>
        </row>
        <row r="360">
          <cell r="C360" t="str">
            <v>EliotCommunityHS/Medford/159Allston 4</v>
          </cell>
          <cell r="D360" t="str">
            <v>Framingham Area Office</v>
          </cell>
          <cell r="AS360">
            <v>0.36666666666666664</v>
          </cell>
          <cell r="AT360">
            <v>0.58064516129032251</v>
          </cell>
          <cell r="AW360">
            <v>0.29032258064516131</v>
          </cell>
          <cell r="AX360">
            <v>0.16666666666666666</v>
          </cell>
        </row>
        <row r="361">
          <cell r="C361" t="str">
            <v>EliotCommunityHS/Medford/159Allston 5</v>
          </cell>
          <cell r="D361" t="str">
            <v>Harbor Area Office</v>
          </cell>
          <cell r="F361">
            <v>1.4193548387096775</v>
          </cell>
          <cell r="G361">
            <v>0.8666666666666667</v>
          </cell>
          <cell r="H361">
            <v>1.6451612903225805</v>
          </cell>
          <cell r="I361">
            <v>0.46666666666666667</v>
          </cell>
          <cell r="J361">
            <v>0.32258064516129031</v>
          </cell>
          <cell r="K361">
            <v>2.4516129032258065</v>
          </cell>
          <cell r="L361">
            <v>2.3928571428571428</v>
          </cell>
          <cell r="M361">
            <v>2</v>
          </cell>
          <cell r="N361">
            <v>2.4</v>
          </cell>
          <cell r="O361">
            <v>1.3548387096774195</v>
          </cell>
          <cell r="P361">
            <v>2.7</v>
          </cell>
          <cell r="Q361">
            <v>2.967741935483871</v>
          </cell>
          <cell r="R361">
            <v>2.903225806451613</v>
          </cell>
          <cell r="S361">
            <v>2.5666666666666664</v>
          </cell>
          <cell r="T361">
            <v>1.3870967741935485</v>
          </cell>
          <cell r="V361">
            <v>0.58064516129032262</v>
          </cell>
          <cell r="W361">
            <v>2.064516129032258</v>
          </cell>
          <cell r="X361">
            <v>1.0689655172413794</v>
          </cell>
          <cell r="Y361">
            <v>1.4516129032258065</v>
          </cell>
          <cell r="Z361">
            <v>0.33333333333333337</v>
          </cell>
          <cell r="AA361">
            <v>0.87096774193548387</v>
          </cell>
          <cell r="AB361">
            <v>0.16666666666666666</v>
          </cell>
          <cell r="AC361">
            <v>0.93548387096774188</v>
          </cell>
          <cell r="AD361">
            <v>0.90322580645161288</v>
          </cell>
          <cell r="AE361">
            <v>0.3</v>
          </cell>
          <cell r="AF361">
            <v>0.67741935483870974</v>
          </cell>
          <cell r="AG361">
            <v>1.6</v>
          </cell>
          <cell r="AH361">
            <v>6.4516129032258063E-2</v>
          </cell>
          <cell r="AJ361">
            <v>0.5714285714285714</v>
          </cell>
          <cell r="AK361">
            <v>2</v>
          </cell>
          <cell r="AL361">
            <v>1.2</v>
          </cell>
          <cell r="AM361">
            <v>3.935483870967742</v>
          </cell>
          <cell r="AN361">
            <v>1.8666666666666669</v>
          </cell>
          <cell r="AO361">
            <v>2.064516129032258</v>
          </cell>
          <cell r="AP361">
            <v>1.7741935483870968</v>
          </cell>
          <cell r="AQ361">
            <v>0.6</v>
          </cell>
          <cell r="AR361">
            <v>2.032258064516129</v>
          </cell>
          <cell r="AS361">
            <v>1.1000000000000001</v>
          </cell>
          <cell r="AT361">
            <v>3</v>
          </cell>
          <cell r="AU361">
            <v>3.4838709677419355</v>
          </cell>
          <cell r="AV361">
            <v>3.6428571428571432</v>
          </cell>
          <cell r="AW361">
            <v>1.290322580645161</v>
          </cell>
          <cell r="AX361">
            <v>3.5</v>
          </cell>
          <cell r="AY361">
            <v>3.290322580645161</v>
          </cell>
          <cell r="AZ361">
            <v>2.5333333333333337</v>
          </cell>
        </row>
        <row r="362">
          <cell r="C362" t="str">
            <v>EliotCommunityHS/Medford/159Allston 6</v>
          </cell>
          <cell r="D362" t="str">
            <v>Hyde Park Area Office</v>
          </cell>
          <cell r="F362">
            <v>0.93548387096774188</v>
          </cell>
          <cell r="G362">
            <v>0.93333333333333335</v>
          </cell>
          <cell r="H362">
            <v>1.4838709677419355</v>
          </cell>
          <cell r="I362">
            <v>2</v>
          </cell>
          <cell r="J362">
            <v>1.161290322580645</v>
          </cell>
          <cell r="K362">
            <v>0.77419354838709675</v>
          </cell>
          <cell r="L362">
            <v>0.7142857142857143</v>
          </cell>
          <cell r="M362">
            <v>1.967741935483871</v>
          </cell>
          <cell r="N362">
            <v>2.6333333333333333</v>
          </cell>
          <cell r="O362">
            <v>2.6451612903225805</v>
          </cell>
          <cell r="P362">
            <v>3</v>
          </cell>
          <cell r="Q362">
            <v>2.32258064516129</v>
          </cell>
          <cell r="R362">
            <v>1.193548387096774</v>
          </cell>
          <cell r="S362">
            <v>1.1666666666666665</v>
          </cell>
          <cell r="T362">
            <v>0.5161290322580645</v>
          </cell>
          <cell r="U362">
            <v>2.3666666666666667</v>
          </cell>
          <cell r="V362">
            <v>2.4516129032258065</v>
          </cell>
          <cell r="W362">
            <v>1.935483870967742</v>
          </cell>
          <cell r="X362">
            <v>0.72413793103448276</v>
          </cell>
          <cell r="Z362">
            <v>1.1666666666666665</v>
          </cell>
          <cell r="AA362">
            <v>2.8064516129032255</v>
          </cell>
          <cell r="AB362">
            <v>3.8666666666666667</v>
          </cell>
          <cell r="AC362">
            <v>1.6451612903225805</v>
          </cell>
          <cell r="AD362">
            <v>2.4193548387096775</v>
          </cell>
          <cell r="AE362">
            <v>3.2333333333333334</v>
          </cell>
          <cell r="AF362">
            <v>1.032258064516129</v>
          </cell>
          <cell r="AG362">
            <v>1</v>
          </cell>
          <cell r="AH362">
            <v>1.290322580645161</v>
          </cell>
          <cell r="AI362">
            <v>2.419354838709677</v>
          </cell>
          <cell r="AJ362">
            <v>2.3571428571428568</v>
          </cell>
          <cell r="AK362">
            <v>2.806451612903226</v>
          </cell>
          <cell r="AL362">
            <v>2.1333333333333333</v>
          </cell>
          <cell r="AM362">
            <v>1.3548387096774193</v>
          </cell>
          <cell r="AN362">
            <v>2.2999999999999998</v>
          </cell>
          <cell r="AO362">
            <v>2.32258064516129</v>
          </cell>
          <cell r="AP362">
            <v>1.8064516129032258</v>
          </cell>
          <cell r="AQ362">
            <v>1.6</v>
          </cell>
          <cell r="AR362">
            <v>2.225806451612903</v>
          </cell>
          <cell r="AS362">
            <v>1.5</v>
          </cell>
          <cell r="AT362">
            <v>1.4838709677419355</v>
          </cell>
          <cell r="AU362">
            <v>1.064516129032258</v>
          </cell>
          <cell r="AW362">
            <v>0.74193548387096775</v>
          </cell>
          <cell r="AX362">
            <v>0.8666666666666667</v>
          </cell>
          <cell r="AY362">
            <v>0.19354838709677419</v>
          </cell>
        </row>
        <row r="363">
          <cell r="C363" t="str">
            <v>EliotCommunityHS/Medford/159Allston 7</v>
          </cell>
          <cell r="D363" t="str">
            <v>Lynn Area Office</v>
          </cell>
          <cell r="X363">
            <v>0.10344827586206896</v>
          </cell>
          <cell r="AE363">
            <v>0.2</v>
          </cell>
          <cell r="AP363">
            <v>0.45161290322580644</v>
          </cell>
        </row>
        <row r="364">
          <cell r="C364" t="str">
            <v>EliotCommunityHS/Medford/159Allston 8</v>
          </cell>
          <cell r="D364" t="str">
            <v>Park St. Area Office</v>
          </cell>
          <cell r="E364">
            <v>3.290322580645161</v>
          </cell>
          <cell r="F364">
            <v>2.161290322580645</v>
          </cell>
          <cell r="G364">
            <v>1</v>
          </cell>
          <cell r="H364">
            <v>1.1935483870967742</v>
          </cell>
          <cell r="I364">
            <v>1</v>
          </cell>
          <cell r="J364">
            <v>1</v>
          </cell>
          <cell r="K364">
            <v>9.6774193548387094E-2</v>
          </cell>
          <cell r="L364">
            <v>2.0357142857142856</v>
          </cell>
          <cell r="M364">
            <v>3.225806451612903</v>
          </cell>
          <cell r="N364">
            <v>1.5666666666666667</v>
          </cell>
          <cell r="O364">
            <v>1.3225806451612903</v>
          </cell>
          <cell r="Q364">
            <v>1.3870967741935485</v>
          </cell>
          <cell r="R364">
            <v>2.225806451612903</v>
          </cell>
          <cell r="S364">
            <v>0.76666666666666661</v>
          </cell>
          <cell r="T364">
            <v>3.2258064516129035</v>
          </cell>
          <cell r="U364">
            <v>2.1666666666666665</v>
          </cell>
          <cell r="V364">
            <v>2.774193548387097</v>
          </cell>
          <cell r="W364">
            <v>0.70967741935483875</v>
          </cell>
          <cell r="X364">
            <v>0.86206896551724144</v>
          </cell>
          <cell r="Y364">
            <v>2.6129032258064515</v>
          </cell>
          <cell r="Z364">
            <v>2.5</v>
          </cell>
          <cell r="AA364">
            <v>3</v>
          </cell>
          <cell r="AB364">
            <v>2.1666666666666665</v>
          </cell>
          <cell r="AC364">
            <v>2.741935483870968</v>
          </cell>
          <cell r="AD364">
            <v>1.903225806451613</v>
          </cell>
          <cell r="AE364">
            <v>1.2666666666666668</v>
          </cell>
          <cell r="AF364">
            <v>2.7096774193548385</v>
          </cell>
          <cell r="AG364">
            <v>0.93333333333333335</v>
          </cell>
          <cell r="AH364">
            <v>2.064516129032258</v>
          </cell>
          <cell r="AI364">
            <v>3.4516129032258061</v>
          </cell>
          <cell r="AJ364">
            <v>3.1428571428571428</v>
          </cell>
          <cell r="AK364">
            <v>2.2903225806451615</v>
          </cell>
          <cell r="AL364">
            <v>2.5333333333333332</v>
          </cell>
          <cell r="AM364">
            <v>1.064516129032258</v>
          </cell>
          <cell r="AN364">
            <v>2.166666666666667</v>
          </cell>
          <cell r="AO364">
            <v>2.096774193548387</v>
          </cell>
          <cell r="AP364">
            <v>2.5806451612903225</v>
          </cell>
          <cell r="AQ364">
            <v>2.8</v>
          </cell>
          <cell r="AR364">
            <v>3.064516129032258</v>
          </cell>
          <cell r="AS364">
            <v>2.2333333333333338</v>
          </cell>
          <cell r="AT364">
            <v>1.4193548387096775</v>
          </cell>
          <cell r="AU364">
            <v>1.3870967741935485</v>
          </cell>
          <cell r="AV364">
            <v>1.8928571428571428</v>
          </cell>
          <cell r="AW364">
            <v>0.90322580645161288</v>
          </cell>
          <cell r="AX364">
            <v>1.3</v>
          </cell>
          <cell r="AY364">
            <v>1.1935483870967742</v>
          </cell>
          <cell r="AZ364">
            <v>0.76666666666666661</v>
          </cell>
        </row>
        <row r="365">
          <cell r="C365" t="str">
            <v>EliotCommunityHS/NewBedford/163Coun 1</v>
          </cell>
          <cell r="D365" t="str">
            <v>Brockton Area Office</v>
          </cell>
          <cell r="L365">
            <v>0.6428571428571429</v>
          </cell>
          <cell r="AA365">
            <v>3.2258064516129031E-2</v>
          </cell>
          <cell r="AB365">
            <v>1</v>
          </cell>
          <cell r="AC365">
            <v>1</v>
          </cell>
          <cell r="AD365">
            <v>1</v>
          </cell>
          <cell r="AE365">
            <v>1</v>
          </cell>
          <cell r="AF365">
            <v>0.83870967741935487</v>
          </cell>
          <cell r="AM365">
            <v>0.22580645161290322</v>
          </cell>
          <cell r="AX365">
            <v>1.3</v>
          </cell>
          <cell r="AY365">
            <v>1</v>
          </cell>
          <cell r="AZ365">
            <v>6.6666666666666666E-2</v>
          </cell>
        </row>
        <row r="366">
          <cell r="C366" t="str">
            <v>EliotCommunityHS/NewBedford/163Coun 2</v>
          </cell>
          <cell r="D366" t="str">
            <v>Coastal Area Office</v>
          </cell>
          <cell r="AB366">
            <v>0.1</v>
          </cell>
        </row>
        <row r="367">
          <cell r="C367" t="str">
            <v>EliotCommunityHS/NewBedford/163Coun 3</v>
          </cell>
          <cell r="D367" t="str">
            <v>Fall River Area Office</v>
          </cell>
          <cell r="T367">
            <v>3.2258064516129031E-2</v>
          </cell>
          <cell r="U367">
            <v>3.3333333333333333E-2</v>
          </cell>
          <cell r="AL367">
            <v>1</v>
          </cell>
          <cell r="AM367">
            <v>0.45161290322580644</v>
          </cell>
          <cell r="AN367">
            <v>0.56666666666666665</v>
          </cell>
          <cell r="AO367">
            <v>3.2258064516129031E-2</v>
          </cell>
          <cell r="AR367">
            <v>0.29032258064516131</v>
          </cell>
          <cell r="AS367">
            <v>1</v>
          </cell>
          <cell r="AT367">
            <v>0.4838709677419355</v>
          </cell>
          <cell r="AZ367">
            <v>0.2</v>
          </cell>
        </row>
        <row r="368">
          <cell r="C368" t="str">
            <v>EliotCommunityHS/NewBedford/163Coun 4</v>
          </cell>
          <cell r="D368" t="str">
            <v>Framingham Area Office</v>
          </cell>
          <cell r="AO368">
            <v>1.4838709677419355</v>
          </cell>
          <cell r="AP368">
            <v>0.77419354838709675</v>
          </cell>
        </row>
        <row r="369">
          <cell r="C369" t="str">
            <v>EliotCommunityHS/NewBedford/163Coun 5</v>
          </cell>
          <cell r="D369" t="str">
            <v>New Bedford Area Office</v>
          </cell>
          <cell r="H369">
            <v>0.61290322580645151</v>
          </cell>
          <cell r="I369">
            <v>6.4333333333333336</v>
          </cell>
          <cell r="J369">
            <v>6.9677419354838719</v>
          </cell>
          <cell r="K369">
            <v>5.5161290322580649</v>
          </cell>
          <cell r="L369">
            <v>5.3214285714285712</v>
          </cell>
          <cell r="M369">
            <v>7.1935483870967749</v>
          </cell>
          <cell r="N369">
            <v>7.4333333333333336</v>
          </cell>
          <cell r="O369">
            <v>4.935483870967742</v>
          </cell>
          <cell r="P369">
            <v>5.4333333333333336</v>
          </cell>
          <cell r="Q369">
            <v>7.0322580645161281</v>
          </cell>
          <cell r="R369">
            <v>7.645161290322581</v>
          </cell>
          <cell r="S369">
            <v>8.0333333333333332</v>
          </cell>
          <cell r="T369">
            <v>6.9677419354838701</v>
          </cell>
          <cell r="U369">
            <v>7.0666666666666673</v>
          </cell>
          <cell r="V369">
            <v>6.4838709677419359</v>
          </cell>
          <cell r="W369">
            <v>7.4838709677419351</v>
          </cell>
          <cell r="X369">
            <v>6.6896551724137927</v>
          </cell>
          <cell r="Y369">
            <v>6.4838709677419351</v>
          </cell>
          <cell r="Z369">
            <v>6.7333333333333325</v>
          </cell>
          <cell r="AA369">
            <v>7.9032258064516139</v>
          </cell>
          <cell r="AB369">
            <v>6.6</v>
          </cell>
          <cell r="AC369">
            <v>5.709677419354839</v>
          </cell>
          <cell r="AD369">
            <v>6.806451612903226</v>
          </cell>
          <cell r="AE369">
            <v>6.9</v>
          </cell>
          <cell r="AF369">
            <v>6.67741935483871</v>
          </cell>
          <cell r="AG369">
            <v>5.7</v>
          </cell>
          <cell r="AH369">
            <v>4.838709677419355</v>
          </cell>
          <cell r="AI369">
            <v>6.5161290322580649</v>
          </cell>
          <cell r="AJ369">
            <v>7.0714285714285703</v>
          </cell>
          <cell r="AK369">
            <v>7.161290322580645</v>
          </cell>
          <cell r="AL369">
            <v>5.833333333333333</v>
          </cell>
          <cell r="AM369">
            <v>5.3225806451612891</v>
          </cell>
          <cell r="AN369">
            <v>6.9666666666666668</v>
          </cell>
          <cell r="AO369">
            <v>6.064516129032258</v>
          </cell>
          <cell r="AP369">
            <v>5.129032258064516</v>
          </cell>
          <cell r="AQ369">
            <v>5.8666666666666671</v>
          </cell>
          <cell r="AR369">
            <v>5.032258064516129</v>
          </cell>
          <cell r="AS369">
            <v>4.833333333333333</v>
          </cell>
          <cell r="AT369">
            <v>5.4193548387096779</v>
          </cell>
          <cell r="AU369">
            <v>6.5483870967741931</v>
          </cell>
          <cell r="AV369">
            <v>6.7857142857142856</v>
          </cell>
          <cell r="AW369">
            <v>6</v>
          </cell>
          <cell r="AX369">
            <v>4.166666666666667</v>
          </cell>
          <cell r="AY369">
            <v>5.4838709677419359</v>
          </cell>
          <cell r="AZ369">
            <v>6.3</v>
          </cell>
        </row>
        <row r="370">
          <cell r="C370" t="str">
            <v>EliotCommunityHS/NewBedford/163Coun 6</v>
          </cell>
          <cell r="D370" t="str">
            <v>Plymouth Area Office</v>
          </cell>
          <cell r="V370">
            <v>0.45161290322580644</v>
          </cell>
          <cell r="AV370">
            <v>0.21428571428571427</v>
          </cell>
          <cell r="AW370">
            <v>3.2258064516129031E-2</v>
          </cell>
        </row>
        <row r="371">
          <cell r="C371" t="str">
            <v>EliotCommunityHS/NewBedford/163Coun 7</v>
          </cell>
          <cell r="D371" t="str">
            <v>Robert Van Wart Area Office</v>
          </cell>
          <cell r="AZ371">
            <v>0.73333333333333328</v>
          </cell>
        </row>
        <row r="372">
          <cell r="C372" t="str">
            <v>EliotCommunityHS/NewBedford/163Coun 8</v>
          </cell>
          <cell r="D372" t="str">
            <v>Springfield Area Office</v>
          </cell>
          <cell r="Y372">
            <v>0.12903225806451613</v>
          </cell>
        </row>
        <row r="373">
          <cell r="C373" t="str">
            <v>EliotCommunityHS/NewBedford/163Coun 9</v>
          </cell>
          <cell r="D373" t="str">
            <v>Taunton/Attleboro Area Office</v>
          </cell>
          <cell r="Q373">
            <v>3.2258064516129031E-2</v>
          </cell>
          <cell r="AY373">
            <v>0.16129032258064516</v>
          </cell>
          <cell r="AZ373">
            <v>3.3333333333333333E-2</v>
          </cell>
        </row>
        <row r="374">
          <cell r="C374" t="str">
            <v>EliotCommunityHS/Wakefield/18 Lafay 1</v>
          </cell>
          <cell r="D374" t="str">
            <v>Arlington Area Office</v>
          </cell>
          <cell r="N374">
            <v>0.4</v>
          </cell>
          <cell r="R374">
            <v>0.16129032258064516</v>
          </cell>
          <cell r="S374">
            <v>0.36666666666666664</v>
          </cell>
          <cell r="AA374">
            <v>0.45161290322580644</v>
          </cell>
        </row>
        <row r="375">
          <cell r="C375" t="str">
            <v>EliotCommunityHS/Wakefield/18 Lafay 2</v>
          </cell>
          <cell r="D375" t="str">
            <v>Cambridge Area Office</v>
          </cell>
          <cell r="I375">
            <v>0.23333333333333334</v>
          </cell>
          <cell r="J375">
            <v>2</v>
          </cell>
          <cell r="K375">
            <v>2</v>
          </cell>
          <cell r="L375">
            <v>2.4642857142857144</v>
          </cell>
          <cell r="M375">
            <v>1.4516129032258065</v>
          </cell>
          <cell r="N375">
            <v>0.73333333333333328</v>
          </cell>
          <cell r="O375">
            <v>2.096774193548387</v>
          </cell>
          <cell r="P375">
            <v>2</v>
          </cell>
          <cell r="Q375">
            <v>2</v>
          </cell>
          <cell r="R375">
            <v>1.935483870967742</v>
          </cell>
          <cell r="S375">
            <v>0.8666666666666667</v>
          </cell>
          <cell r="T375">
            <v>1.2258064516129032</v>
          </cell>
          <cell r="U375">
            <v>2.2000000000000002</v>
          </cell>
          <cell r="V375">
            <v>1.3870967741935485</v>
          </cell>
          <cell r="W375">
            <v>1.4838709677419355</v>
          </cell>
          <cell r="X375">
            <v>1.9655172413793105</v>
          </cell>
          <cell r="Y375">
            <v>1.3870967741935485</v>
          </cell>
          <cell r="Z375">
            <v>2</v>
          </cell>
          <cell r="AA375">
            <v>0.67741935483870963</v>
          </cell>
          <cell r="AB375">
            <v>1.9</v>
          </cell>
          <cell r="AC375">
            <v>1.935483870967742</v>
          </cell>
          <cell r="AD375">
            <v>1.6129032258064515</v>
          </cell>
          <cell r="AE375">
            <v>1</v>
          </cell>
          <cell r="AF375">
            <v>1.8064516129032258</v>
          </cell>
          <cell r="AG375">
            <v>2</v>
          </cell>
          <cell r="AH375">
            <v>1.9354838709677418</v>
          </cell>
          <cell r="AI375">
            <v>1.7419354838709677</v>
          </cell>
          <cell r="AJ375">
            <v>1.0714285714285714</v>
          </cell>
          <cell r="AK375">
            <v>1.8064516129032258</v>
          </cell>
          <cell r="AL375">
            <v>1.8666666666666667</v>
          </cell>
          <cell r="AM375">
            <v>2</v>
          </cell>
          <cell r="AN375">
            <v>0.96666666666666656</v>
          </cell>
          <cell r="AO375">
            <v>1.032258064516129</v>
          </cell>
          <cell r="AP375">
            <v>0.29032258064516131</v>
          </cell>
          <cell r="AQ375">
            <v>0.23333333333333334</v>
          </cell>
          <cell r="AR375">
            <v>1.870967741935484</v>
          </cell>
          <cell r="AS375">
            <v>1.3333333333333335</v>
          </cell>
          <cell r="AT375">
            <v>2</v>
          </cell>
          <cell r="AU375">
            <v>1.4193548387096775</v>
          </cell>
          <cell r="AV375">
            <v>1.25</v>
          </cell>
          <cell r="AW375">
            <v>1.7096774193548387</v>
          </cell>
          <cell r="AX375">
            <v>1.6333333333333333</v>
          </cell>
          <cell r="AY375">
            <v>1.5806451612903225</v>
          </cell>
          <cell r="AZ375">
            <v>1.6333333333333333</v>
          </cell>
        </row>
        <row r="376">
          <cell r="C376" t="str">
            <v>EliotCommunityHS/Wakefield/18 Lafay 3</v>
          </cell>
          <cell r="D376" t="str">
            <v>Cape Ann Area Office</v>
          </cell>
          <cell r="AJ376">
            <v>3.5714285714285712E-2</v>
          </cell>
        </row>
        <row r="377">
          <cell r="C377" t="str">
            <v>EliotCommunityHS/Wakefield/18 Lafay 4</v>
          </cell>
          <cell r="D377" t="str">
            <v>Coastal Area Office</v>
          </cell>
          <cell r="K377">
            <v>0.19354838709677419</v>
          </cell>
          <cell r="Z377">
            <v>0.2</v>
          </cell>
          <cell r="AL377">
            <v>0.16666666666666666</v>
          </cell>
        </row>
        <row r="378">
          <cell r="C378" t="str">
            <v>EliotCommunityHS/Wakefield/18 Lafay 5</v>
          </cell>
          <cell r="D378" t="str">
            <v>Framingham Area Office</v>
          </cell>
          <cell r="O378">
            <v>0.16129032258064516</v>
          </cell>
          <cell r="AA378">
            <v>6.4516129032258063E-2</v>
          </cell>
          <cell r="AB378">
            <v>0.13333333333333333</v>
          </cell>
          <cell r="AC378">
            <v>0.90322580645161288</v>
          </cell>
          <cell r="AQ378">
            <v>0.7</v>
          </cell>
          <cell r="AR378">
            <v>6.4516129032258063E-2</v>
          </cell>
          <cell r="AS378">
            <v>0.43333333333333335</v>
          </cell>
          <cell r="AV378">
            <v>0.10714285714285714</v>
          </cell>
          <cell r="AW378">
            <v>0.32258064516129031</v>
          </cell>
          <cell r="AX378">
            <v>0.16666666666666666</v>
          </cell>
          <cell r="AY378">
            <v>0.12903225806451613</v>
          </cell>
          <cell r="AZ378">
            <v>3.3333333333333333E-2</v>
          </cell>
        </row>
        <row r="379">
          <cell r="C379" t="str">
            <v>EliotCommunityHS/Wakefield/18 Lafay 6</v>
          </cell>
          <cell r="D379" t="str">
            <v>Lynn Area Office</v>
          </cell>
          <cell r="AC379">
            <v>3.2258064516129031E-2</v>
          </cell>
          <cell r="AD379">
            <v>0.74193548387096775</v>
          </cell>
          <cell r="AE379">
            <v>0.1</v>
          </cell>
          <cell r="AQ379">
            <v>0.26666666666666666</v>
          </cell>
        </row>
        <row r="380">
          <cell r="C380" t="str">
            <v>EliotCommunityHS/Wakefield/18 Lafay 7</v>
          </cell>
          <cell r="D380" t="str">
            <v>Malden Area Office</v>
          </cell>
          <cell r="I380">
            <v>0.7</v>
          </cell>
          <cell r="J380">
            <v>2.129032258064516</v>
          </cell>
          <cell r="K380">
            <v>1.4193548387096775</v>
          </cell>
          <cell r="L380">
            <v>1.75</v>
          </cell>
          <cell r="M380">
            <v>2.806451612903226</v>
          </cell>
          <cell r="N380">
            <v>2.9333333333333331</v>
          </cell>
          <cell r="O380">
            <v>1.5806451612903225</v>
          </cell>
          <cell r="P380">
            <v>2.166666666666667</v>
          </cell>
          <cell r="Q380">
            <v>2.7419354838709675</v>
          </cell>
          <cell r="R380">
            <v>1.9032258064516128</v>
          </cell>
          <cell r="S380">
            <v>2.7</v>
          </cell>
          <cell r="T380">
            <v>2.8387096774193545</v>
          </cell>
          <cell r="U380">
            <v>2.5</v>
          </cell>
          <cell r="V380">
            <v>2.5806451612903225</v>
          </cell>
          <cell r="W380">
            <v>2.7419354838709675</v>
          </cell>
          <cell r="X380">
            <v>3</v>
          </cell>
          <cell r="Y380">
            <v>2.4838709677419355</v>
          </cell>
          <cell r="Z380">
            <v>2.6333333333333337</v>
          </cell>
          <cell r="AA380">
            <v>2.1612903225806455</v>
          </cell>
          <cell r="AB380">
            <v>2.4</v>
          </cell>
          <cell r="AC380">
            <v>2.935483870967742</v>
          </cell>
          <cell r="AD380">
            <v>1.6774193548387095</v>
          </cell>
          <cell r="AE380">
            <v>1.8333333333333335</v>
          </cell>
          <cell r="AF380">
            <v>2.935483870967742</v>
          </cell>
          <cell r="AG380">
            <v>2.3666666666666671</v>
          </cell>
          <cell r="AH380">
            <v>2.354838709677419</v>
          </cell>
          <cell r="AI380">
            <v>2.4838709677419355</v>
          </cell>
          <cell r="AJ380">
            <v>2.3928571428571428</v>
          </cell>
          <cell r="AK380">
            <v>2.7419354838709675</v>
          </cell>
          <cell r="AL380">
            <v>1.7333333333333334</v>
          </cell>
          <cell r="AM380">
            <v>2.4838709677419355</v>
          </cell>
          <cell r="AN380">
            <v>2.9666666666666668</v>
          </cell>
          <cell r="AO380">
            <v>3</v>
          </cell>
          <cell r="AP380">
            <v>2.6129032258064511</v>
          </cell>
          <cell r="AQ380">
            <v>2.4333333333333331</v>
          </cell>
          <cell r="AR380">
            <v>2.774193548387097</v>
          </cell>
          <cell r="AS380">
            <v>2.4</v>
          </cell>
          <cell r="AT380">
            <v>2.258064516129032</v>
          </cell>
          <cell r="AU380">
            <v>2.290322580645161</v>
          </cell>
          <cell r="AV380">
            <v>2.9285714285714288</v>
          </cell>
          <cell r="AW380">
            <v>2.258064516129032</v>
          </cell>
          <cell r="AX380">
            <v>2.5</v>
          </cell>
          <cell r="AY380">
            <v>2.806451612903226</v>
          </cell>
          <cell r="AZ380">
            <v>2.8333333333333335</v>
          </cell>
        </row>
        <row r="381">
          <cell r="C381" t="str">
            <v>Gandara / Greenfield / 107 Conway 1</v>
          </cell>
          <cell r="D381" t="str">
            <v>Ctr Human Dev (PAS West)</v>
          </cell>
          <cell r="O381">
            <v>3.2258064516129031E-2</v>
          </cell>
          <cell r="P381">
            <v>0.46666666666666667</v>
          </cell>
          <cell r="AW381">
            <v>0.967741935483871</v>
          </cell>
        </row>
        <row r="382">
          <cell r="C382" t="str">
            <v>Gandara / Greenfield / 107 Conway 2</v>
          </cell>
          <cell r="D382" t="str">
            <v>Greenfield Area Office</v>
          </cell>
          <cell r="I382">
            <v>2.2333333333333334</v>
          </cell>
          <cell r="J382">
            <v>1.129032258064516</v>
          </cell>
          <cell r="K382">
            <v>0.5161290322580645</v>
          </cell>
          <cell r="L382">
            <v>1.75</v>
          </cell>
          <cell r="M382">
            <v>5.387096774193548</v>
          </cell>
          <cell r="N382">
            <v>6.6</v>
          </cell>
          <cell r="O382">
            <v>5.5806451612903221</v>
          </cell>
          <cell r="P382">
            <v>4.4000000000000004</v>
          </cell>
          <cell r="Q382">
            <v>7.8709677419354822</v>
          </cell>
          <cell r="R382">
            <v>7.4838709677419359</v>
          </cell>
          <cell r="S382">
            <v>7.366666666666668</v>
          </cell>
          <cell r="T382">
            <v>8.064516129032258</v>
          </cell>
          <cell r="U382">
            <v>10.633333333333335</v>
          </cell>
          <cell r="V382">
            <v>9.1612903225806441</v>
          </cell>
          <cell r="W382">
            <v>7.8387096774193541</v>
          </cell>
          <cell r="X382">
            <v>8.3793103448275872</v>
          </cell>
          <cell r="Y382">
            <v>9.6451612903225801</v>
          </cell>
          <cell r="Z382">
            <v>8</v>
          </cell>
          <cell r="AA382">
            <v>8.935483870967742</v>
          </cell>
          <cell r="AB382">
            <v>9.4</v>
          </cell>
          <cell r="AC382">
            <v>10.290322580645162</v>
          </cell>
          <cell r="AD382">
            <v>11.322580645161292</v>
          </cell>
          <cell r="AE382">
            <v>10.033333333333333</v>
          </cell>
          <cell r="AF382">
            <v>10.677419354838708</v>
          </cell>
          <cell r="AG382">
            <v>10.733333333333336</v>
          </cell>
          <cell r="AH382">
            <v>10.741935483870968</v>
          </cell>
          <cell r="AI382">
            <v>10.64516129032258</v>
          </cell>
          <cell r="AJ382">
            <v>8.6071428571428577</v>
          </cell>
          <cell r="AK382">
            <v>9.193548387096774</v>
          </cell>
          <cell r="AL382">
            <v>10.733333333333333</v>
          </cell>
          <cell r="AM382">
            <v>11.483870967741936</v>
          </cell>
          <cell r="AN382">
            <v>8.4</v>
          </cell>
          <cell r="AO382">
            <v>8.387096774193548</v>
          </cell>
          <cell r="AP382">
            <v>9</v>
          </cell>
          <cell r="AQ382">
            <v>8.6333333333333329</v>
          </cell>
          <cell r="AR382">
            <v>10.193548387096774</v>
          </cell>
          <cell r="AS382">
            <v>10.766666666666667</v>
          </cell>
          <cell r="AT382">
            <v>10</v>
          </cell>
          <cell r="AU382">
            <v>9.32258064516129</v>
          </cell>
          <cell r="AV382">
            <v>10.535714285714285</v>
          </cell>
          <cell r="AW382">
            <v>10.419354838709678</v>
          </cell>
          <cell r="AX382">
            <v>12.866666666666667</v>
          </cell>
          <cell r="AY382">
            <v>10.35483870967742</v>
          </cell>
          <cell r="AZ382">
            <v>11.7</v>
          </cell>
        </row>
        <row r="383">
          <cell r="C383" t="str">
            <v>Gandara / Greenfield / 107 Conway 3</v>
          </cell>
          <cell r="D383" t="str">
            <v>Holyoke Area Office</v>
          </cell>
          <cell r="R383">
            <v>0.32258064516129031</v>
          </cell>
          <cell r="S383">
            <v>0.3666666666666667</v>
          </cell>
          <cell r="T383">
            <v>0.80645161290322587</v>
          </cell>
          <cell r="V383">
            <v>0.41935483870967744</v>
          </cell>
          <cell r="Y383">
            <v>0.80645161290322587</v>
          </cell>
          <cell r="Z383">
            <v>0.46666666666666667</v>
          </cell>
          <cell r="AE383">
            <v>0.13333333333333333</v>
          </cell>
          <cell r="AJ383">
            <v>0.42857142857142855</v>
          </cell>
          <cell r="AP383">
            <v>3.2258064516129031E-2</v>
          </cell>
          <cell r="AX383">
            <v>0.8</v>
          </cell>
          <cell r="AY383">
            <v>0.58064516129032251</v>
          </cell>
          <cell r="AZ383">
            <v>0.46666666666666667</v>
          </cell>
        </row>
        <row r="384">
          <cell r="C384" t="str">
            <v>Gandara / Greenfield / 107 Conway 4</v>
          </cell>
          <cell r="D384" t="str">
            <v>Lowell Area Office</v>
          </cell>
          <cell r="Y384">
            <v>9.6774193548387094E-2</v>
          </cell>
        </row>
        <row r="385">
          <cell r="C385" t="str">
            <v>Gandara / Greenfield / 107 Conway 5</v>
          </cell>
          <cell r="D385" t="str">
            <v>Pittsfield Area Office</v>
          </cell>
          <cell r="AJ385">
            <v>0.17857142857142858</v>
          </cell>
          <cell r="AP385">
            <v>0.4838709677419355</v>
          </cell>
          <cell r="AQ385">
            <v>1</v>
          </cell>
          <cell r="AR385">
            <v>0.38709677419354838</v>
          </cell>
          <cell r="AY385">
            <v>0.19354838709677419</v>
          </cell>
          <cell r="AZ385">
            <v>0.8</v>
          </cell>
        </row>
        <row r="386">
          <cell r="C386" t="str">
            <v>Gandara / Greenfield / 107 Conway 6</v>
          </cell>
          <cell r="D386" t="str">
            <v>Robert Van Wart Area Office</v>
          </cell>
          <cell r="Q386">
            <v>3.2258064516129031E-2</v>
          </cell>
          <cell r="R386">
            <v>0.967741935483871</v>
          </cell>
          <cell r="S386">
            <v>1</v>
          </cell>
          <cell r="T386">
            <v>0.12903225806451613</v>
          </cell>
          <cell r="X386">
            <v>6.8965517241379309E-2</v>
          </cell>
          <cell r="Z386">
            <v>1.1333333333333333</v>
          </cell>
          <cell r="AA386">
            <v>1.5806451612903225</v>
          </cell>
          <cell r="AB386">
            <v>1</v>
          </cell>
          <cell r="AC386">
            <v>0.41935483870967744</v>
          </cell>
          <cell r="AH386">
            <v>6.4516129032258063E-2</v>
          </cell>
          <cell r="AN386">
            <v>0.6333333333333333</v>
          </cell>
          <cell r="AO386">
            <v>0.38709677419354838</v>
          </cell>
          <cell r="AP386">
            <v>0.19354838709677419</v>
          </cell>
        </row>
        <row r="387">
          <cell r="C387" t="str">
            <v>Gandara / Greenfield / 107 Conway 7</v>
          </cell>
          <cell r="D387" t="str">
            <v>South Central Area Office</v>
          </cell>
          <cell r="AY387">
            <v>0.16129032258064516</v>
          </cell>
        </row>
        <row r="388">
          <cell r="C388" t="str">
            <v>Gandara / Greenfield / 107 Conway 8</v>
          </cell>
          <cell r="D388" t="str">
            <v>Springfield Area Office</v>
          </cell>
          <cell r="N388">
            <v>0.2</v>
          </cell>
          <cell r="O388">
            <v>0.25806451612903225</v>
          </cell>
          <cell r="S388">
            <v>0.4</v>
          </cell>
          <cell r="T388">
            <v>0.29032258064516131</v>
          </cell>
          <cell r="V388">
            <v>0.35483870967741937</v>
          </cell>
          <cell r="W388">
            <v>0.32258064516129031</v>
          </cell>
          <cell r="Y388">
            <v>0.19354838709677419</v>
          </cell>
          <cell r="Z388">
            <v>0.16666666666666666</v>
          </cell>
          <cell r="AD388">
            <v>3.2258064516129031E-2</v>
          </cell>
          <cell r="AY388">
            <v>0.41935483870967738</v>
          </cell>
          <cell r="AZ388">
            <v>0.83333333333333326</v>
          </cell>
        </row>
        <row r="389">
          <cell r="C389" t="str">
            <v>Gandara / Greenfield / 107 Conway 9</v>
          </cell>
          <cell r="D389" t="str">
            <v>Worcester East Area Office</v>
          </cell>
          <cell r="V389">
            <v>0.16129032258064516</v>
          </cell>
          <cell r="W389">
            <v>1</v>
          </cell>
          <cell r="X389">
            <v>1</v>
          </cell>
          <cell r="Y389">
            <v>0.19354838709677419</v>
          </cell>
        </row>
        <row r="390">
          <cell r="C390" t="str">
            <v>Gandara / Holyoke / 27-29 Canby St 1</v>
          </cell>
          <cell r="D390" t="str">
            <v>Greenfield Area Office</v>
          </cell>
          <cell r="N390">
            <v>0.1</v>
          </cell>
          <cell r="AD390">
            <v>0.12903225806451613</v>
          </cell>
          <cell r="AE390">
            <v>0.33333333333333331</v>
          </cell>
          <cell r="AH390">
            <v>0.22580645161290322</v>
          </cell>
        </row>
        <row r="391">
          <cell r="C391" t="str">
            <v>Gandara / Holyoke / 27-29 Canby St 2</v>
          </cell>
          <cell r="D391" t="str">
            <v>Holyoke Area Office</v>
          </cell>
          <cell r="I391">
            <v>2.8333333333333335</v>
          </cell>
          <cell r="J391">
            <v>2.774193548387097</v>
          </cell>
          <cell r="K391">
            <v>2.161290322580645</v>
          </cell>
          <cell r="L391">
            <v>3.3571428571428572</v>
          </cell>
          <cell r="M391">
            <v>5.967741935483871</v>
          </cell>
          <cell r="N391">
            <v>8.533333333333335</v>
          </cell>
          <cell r="O391">
            <v>5.774193548387097</v>
          </cell>
          <cell r="P391">
            <v>8.3333333333333339</v>
          </cell>
          <cell r="Q391">
            <v>8.2258064516129039</v>
          </cell>
          <cell r="R391">
            <v>7.580645161290323</v>
          </cell>
          <cell r="S391">
            <v>6.9</v>
          </cell>
          <cell r="T391">
            <v>8.064516129032258</v>
          </cell>
          <cell r="U391">
            <v>7.9333333333333345</v>
          </cell>
          <cell r="V391">
            <v>7.7741935483870961</v>
          </cell>
          <cell r="W391">
            <v>8.870967741935484</v>
          </cell>
          <cell r="X391">
            <v>9.0344827586206886</v>
          </cell>
          <cell r="Y391">
            <v>8.9677419354838701</v>
          </cell>
          <cell r="Z391">
            <v>8.6999999999999993</v>
          </cell>
          <cell r="AA391">
            <v>8.67741935483871</v>
          </cell>
          <cell r="AB391">
            <v>7.9666666666666668</v>
          </cell>
          <cell r="AC391">
            <v>8.3548387096774182</v>
          </cell>
          <cell r="AD391">
            <v>7.903225806451613</v>
          </cell>
          <cell r="AE391">
            <v>8.0666666666666664</v>
          </cell>
          <cell r="AF391">
            <v>8.6129032258064502</v>
          </cell>
          <cell r="AG391">
            <v>9.1999999999999993</v>
          </cell>
          <cell r="AH391">
            <v>8.258064516129032</v>
          </cell>
          <cell r="AI391">
            <v>7.2580645161290311</v>
          </cell>
          <cell r="AJ391">
            <v>6.5357142857142856</v>
          </cell>
          <cell r="AK391">
            <v>6.7096774193548381</v>
          </cell>
          <cell r="AL391">
            <v>5.7333333333333334</v>
          </cell>
          <cell r="AM391">
            <v>7.870967741935484</v>
          </cell>
          <cell r="AN391">
            <v>7.3</v>
          </cell>
          <cell r="AO391">
            <v>8.387096774193548</v>
          </cell>
          <cell r="AP391">
            <v>8.258064516129032</v>
          </cell>
          <cell r="AQ391">
            <v>7.1333333333333329</v>
          </cell>
          <cell r="AR391">
            <v>6.9677419354838701</v>
          </cell>
          <cell r="AS391">
            <v>6.7333333333333334</v>
          </cell>
          <cell r="AT391">
            <v>6.1935483870967731</v>
          </cell>
          <cell r="AU391">
            <v>8.4838709677419342</v>
          </cell>
          <cell r="AV391">
            <v>8.3928571428571423</v>
          </cell>
          <cell r="AW391">
            <v>8.193548387096774</v>
          </cell>
          <cell r="AX391">
            <v>8.8333333333333339</v>
          </cell>
          <cell r="AY391">
            <v>8.612903225806452</v>
          </cell>
          <cell r="AZ391">
            <v>9.1666666666666661</v>
          </cell>
        </row>
        <row r="392">
          <cell r="C392" t="str">
            <v>Gandara / Holyoke / 27-29 Canby St 3</v>
          </cell>
          <cell r="D392" t="str">
            <v>Pittsfield Area Office</v>
          </cell>
          <cell r="AD392">
            <v>0.41935483870967744</v>
          </cell>
          <cell r="AL392">
            <v>0.1</v>
          </cell>
        </row>
        <row r="393">
          <cell r="C393" t="str">
            <v>Gandara / Holyoke / 27-29 Canby St 4</v>
          </cell>
          <cell r="D393" t="str">
            <v>Robert Van Wart Area Office</v>
          </cell>
          <cell r="M393">
            <v>0.967741935483871</v>
          </cell>
          <cell r="N393">
            <v>2.4</v>
          </cell>
          <cell r="O393">
            <v>3.1290322580645165</v>
          </cell>
          <cell r="P393">
            <v>3.2</v>
          </cell>
          <cell r="Q393">
            <v>2.5483870967741935</v>
          </cell>
          <cell r="R393">
            <v>3.032258064516129</v>
          </cell>
          <cell r="S393">
            <v>3.8333333333333335</v>
          </cell>
          <cell r="T393">
            <v>3</v>
          </cell>
          <cell r="U393">
            <v>3.5333333333333332</v>
          </cell>
          <cell r="V393">
            <v>4</v>
          </cell>
          <cell r="W393">
            <v>2.935483870967742</v>
          </cell>
          <cell r="X393">
            <v>2.6896551724137931</v>
          </cell>
          <cell r="Y393">
            <v>2.806451612903226</v>
          </cell>
          <cell r="Z393">
            <v>3</v>
          </cell>
          <cell r="AA393">
            <v>3</v>
          </cell>
          <cell r="AB393">
            <v>2.9666666666666668</v>
          </cell>
          <cell r="AC393">
            <v>3.161290322580645</v>
          </cell>
          <cell r="AD393">
            <v>3</v>
          </cell>
          <cell r="AE393">
            <v>2.9666666666666668</v>
          </cell>
          <cell r="AF393">
            <v>3.096774193548387</v>
          </cell>
          <cell r="AG393">
            <v>3</v>
          </cell>
          <cell r="AH393">
            <v>2.9677419354838706</v>
          </cell>
          <cell r="AI393">
            <v>3.5161290322580645</v>
          </cell>
          <cell r="AJ393">
            <v>4.2857142857142856</v>
          </cell>
          <cell r="AK393">
            <v>4.096774193548387</v>
          </cell>
          <cell r="AL393">
            <v>3.2666666666666666</v>
          </cell>
          <cell r="AM393">
            <v>2.9677419354838706</v>
          </cell>
          <cell r="AN393">
            <v>3</v>
          </cell>
          <cell r="AO393">
            <v>3.032258064516129</v>
          </cell>
          <cell r="AP393">
            <v>2.7096774193548385</v>
          </cell>
          <cell r="AQ393">
            <v>3.5333333333333332</v>
          </cell>
          <cell r="AR393">
            <v>4.032258064516129</v>
          </cell>
          <cell r="AS393">
            <v>3.7666666666666666</v>
          </cell>
          <cell r="AT393">
            <v>2.6451612903225805</v>
          </cell>
          <cell r="AU393">
            <v>2.2903225806451615</v>
          </cell>
          <cell r="AV393">
            <v>2.2142857142857144</v>
          </cell>
          <cell r="AW393">
            <v>3.4838709677419355</v>
          </cell>
          <cell r="AX393">
            <v>4.2</v>
          </cell>
          <cell r="AY393">
            <v>4</v>
          </cell>
          <cell r="AZ393">
            <v>3.9666666666666668</v>
          </cell>
        </row>
        <row r="394">
          <cell r="C394" t="str">
            <v>Gandara / Holyoke / 27-29 Canby St 5</v>
          </cell>
          <cell r="D394" t="str">
            <v>Springfield Area Office</v>
          </cell>
          <cell r="N394">
            <v>0.4</v>
          </cell>
          <cell r="O394">
            <v>0.5161290322580645</v>
          </cell>
          <cell r="Q394">
            <v>6.4516129032258063E-2</v>
          </cell>
          <cell r="U394">
            <v>3.3333333333333333E-2</v>
          </cell>
          <cell r="V394">
            <v>3.2258064516129031E-2</v>
          </cell>
          <cell r="AA394">
            <v>3.2258064516129031E-2</v>
          </cell>
          <cell r="AC394">
            <v>3.2258064516129031E-2</v>
          </cell>
          <cell r="AF394">
            <v>0.22580645161290322</v>
          </cell>
          <cell r="AG394">
            <v>0.1</v>
          </cell>
          <cell r="AI394">
            <v>6.4516129032258063E-2</v>
          </cell>
          <cell r="AK394">
            <v>6.4516129032258063E-2</v>
          </cell>
          <cell r="AS394">
            <v>0.9</v>
          </cell>
          <cell r="AT394">
            <v>0.64516129032258063</v>
          </cell>
          <cell r="AW394">
            <v>0.32258064516129037</v>
          </cell>
          <cell r="AX394">
            <v>0.46666666666666667</v>
          </cell>
          <cell r="AY394">
            <v>0.5161290322580645</v>
          </cell>
          <cell r="AZ394">
            <v>3.3333333333333333E-2</v>
          </cell>
        </row>
        <row r="395">
          <cell r="C395" t="str">
            <v>Gandara / Holyoke / 27-29 Canby St 6</v>
          </cell>
          <cell r="D395" t="str">
            <v>(blank)</v>
          </cell>
          <cell r="AP395">
            <v>6.4516129032258063E-2</v>
          </cell>
        </row>
        <row r="396">
          <cell r="C396" t="str">
            <v>Gandara / Springfield / 25 Moorland 1</v>
          </cell>
          <cell r="D396" t="str">
            <v>Greenfield Area Office</v>
          </cell>
          <cell r="J396">
            <v>0.67741935483870963</v>
          </cell>
          <cell r="K396">
            <v>1</v>
          </cell>
          <cell r="L396">
            <v>0.5357142857142857</v>
          </cell>
          <cell r="O396">
            <v>0.70967741935483875</v>
          </cell>
          <cell r="P396">
            <v>0.4</v>
          </cell>
          <cell r="S396">
            <v>0.56666666666666665</v>
          </cell>
          <cell r="T396">
            <v>1.7096774193548387</v>
          </cell>
          <cell r="U396">
            <v>1</v>
          </cell>
          <cell r="V396">
            <v>0.54838709677419351</v>
          </cell>
          <cell r="X396">
            <v>0.51724137931034486</v>
          </cell>
          <cell r="Y396">
            <v>0.54838709677419351</v>
          </cell>
          <cell r="AC396">
            <v>0.12903225806451613</v>
          </cell>
          <cell r="AH396">
            <v>0.22580645161290322</v>
          </cell>
          <cell r="AL396">
            <v>0.13333333333333333</v>
          </cell>
          <cell r="AM396">
            <v>0.80645161290322576</v>
          </cell>
        </row>
        <row r="397">
          <cell r="C397" t="str">
            <v>Gandara / Springfield / 25 Moorland 2</v>
          </cell>
          <cell r="D397" t="str">
            <v>Holyoke Area Office</v>
          </cell>
          <cell r="K397">
            <v>1.6129032258064517</v>
          </cell>
          <cell r="L397">
            <v>2</v>
          </cell>
          <cell r="M397">
            <v>2.290322580645161</v>
          </cell>
          <cell r="N397">
            <v>2.0666666666666669</v>
          </cell>
          <cell r="P397">
            <v>1.4666666666666668</v>
          </cell>
          <cell r="Q397">
            <v>1.7419354838709677</v>
          </cell>
          <cell r="R397">
            <v>1.064516129032258</v>
          </cell>
          <cell r="S397">
            <v>2.9333333333333336</v>
          </cell>
          <cell r="T397">
            <v>0.93548387096774188</v>
          </cell>
          <cell r="U397">
            <v>1.1333333333333333</v>
          </cell>
          <cell r="V397">
            <v>2</v>
          </cell>
          <cell r="W397">
            <v>1.3870967741935483</v>
          </cell>
          <cell r="X397">
            <v>1.5862068965517242</v>
          </cell>
          <cell r="Y397">
            <v>2.5483870967741935</v>
          </cell>
          <cell r="Z397">
            <v>2.7</v>
          </cell>
          <cell r="AA397">
            <v>2.806451612903226</v>
          </cell>
          <cell r="AB397">
            <v>2.2333333333333334</v>
          </cell>
          <cell r="AC397">
            <v>1.5483870967741935</v>
          </cell>
          <cell r="AD397">
            <v>1.870967741935484</v>
          </cell>
          <cell r="AE397">
            <v>2.5</v>
          </cell>
          <cell r="AF397">
            <v>2.967741935483871</v>
          </cell>
          <cell r="AG397">
            <v>1.8</v>
          </cell>
          <cell r="AH397">
            <v>2.6451612903225805</v>
          </cell>
          <cell r="AI397">
            <v>1.3548387096774195</v>
          </cell>
          <cell r="AJ397">
            <v>1.4642857142857144</v>
          </cell>
          <cell r="AK397">
            <v>1.2580645161290323</v>
          </cell>
          <cell r="AL397">
            <v>2.0333333333333332</v>
          </cell>
          <cell r="AM397">
            <v>1.7419354838709677</v>
          </cell>
          <cell r="AN397">
            <v>2.333333333333333</v>
          </cell>
          <cell r="AO397">
            <v>2.903225806451613</v>
          </cell>
          <cell r="AP397">
            <v>2.064516129032258</v>
          </cell>
          <cell r="AQ397">
            <v>1.8666666666666667</v>
          </cell>
          <cell r="AR397">
            <v>2</v>
          </cell>
          <cell r="AS397">
            <v>2.1</v>
          </cell>
          <cell r="AT397">
            <v>1.3548387096774195</v>
          </cell>
          <cell r="AU397">
            <v>0.83870967741935487</v>
          </cell>
          <cell r="AV397">
            <v>1.0357142857142858</v>
          </cell>
          <cell r="AW397">
            <v>2.225806451612903</v>
          </cell>
          <cell r="AX397">
            <v>2.7666666666666666</v>
          </cell>
          <cell r="AY397">
            <v>1.903225806451613</v>
          </cell>
          <cell r="AZ397">
            <v>2.1333333333333333</v>
          </cell>
        </row>
        <row r="398">
          <cell r="C398" t="str">
            <v>Gandara / Springfield / 25 Moorland 3</v>
          </cell>
          <cell r="D398" t="str">
            <v>Pittsfield Area Office</v>
          </cell>
          <cell r="J398">
            <v>0.19354838709677419</v>
          </cell>
          <cell r="K398">
            <v>1</v>
          </cell>
          <cell r="L398">
            <v>1</v>
          </cell>
          <cell r="M398">
            <v>0.58064516129032262</v>
          </cell>
          <cell r="Z398">
            <v>0.46666666666666667</v>
          </cell>
          <cell r="AA398">
            <v>1.129032258064516</v>
          </cell>
          <cell r="AB398">
            <v>1.3666666666666667</v>
          </cell>
          <cell r="AC398">
            <v>0.22580645161290322</v>
          </cell>
          <cell r="AI398">
            <v>0.19354838709677419</v>
          </cell>
          <cell r="AJ398">
            <v>0.39285714285714285</v>
          </cell>
        </row>
        <row r="399">
          <cell r="C399" t="str">
            <v>Gandara / Springfield / 25 Moorland 4</v>
          </cell>
          <cell r="D399" t="str">
            <v>Robert Van Wart Area Office</v>
          </cell>
          <cell r="J399">
            <v>0.25806451612903225</v>
          </cell>
          <cell r="K399">
            <v>2</v>
          </cell>
          <cell r="L399">
            <v>1.2857142857142856</v>
          </cell>
          <cell r="M399">
            <v>3.096774193548387</v>
          </cell>
          <cell r="N399">
            <v>4</v>
          </cell>
          <cell r="O399">
            <v>3.387096774193548</v>
          </cell>
          <cell r="P399">
            <v>1.8</v>
          </cell>
          <cell r="Q399">
            <v>2.9032258064516125</v>
          </cell>
          <cell r="R399">
            <v>3.096774193548387</v>
          </cell>
          <cell r="S399">
            <v>3.4333333333333336</v>
          </cell>
          <cell r="T399">
            <v>2.4838709677419355</v>
          </cell>
          <cell r="U399">
            <v>2.7333333333333334</v>
          </cell>
          <cell r="V399">
            <v>2.8387096774193545</v>
          </cell>
          <cell r="W399">
            <v>3.806451612903226</v>
          </cell>
          <cell r="X399">
            <v>3.1724137931034484</v>
          </cell>
          <cell r="Y399">
            <v>1.9032258064516128</v>
          </cell>
          <cell r="Z399">
            <v>2</v>
          </cell>
          <cell r="AA399">
            <v>2</v>
          </cell>
          <cell r="AB399">
            <v>1.6666666666666667</v>
          </cell>
          <cell r="AC399">
            <v>2.7096774193548385</v>
          </cell>
          <cell r="AD399">
            <v>3.354838709677419</v>
          </cell>
          <cell r="AE399">
            <v>3.4</v>
          </cell>
          <cell r="AF399">
            <v>3</v>
          </cell>
          <cell r="AG399">
            <v>3.4333333333333336</v>
          </cell>
          <cell r="AH399">
            <v>2.354838709677419</v>
          </cell>
          <cell r="AI399">
            <v>2</v>
          </cell>
          <cell r="AJ399">
            <v>3.3214285714285712</v>
          </cell>
          <cell r="AK399">
            <v>3.129032258064516</v>
          </cell>
          <cell r="AL399">
            <v>3.5666666666666664</v>
          </cell>
          <cell r="AM399">
            <v>3.1612903225806446</v>
          </cell>
          <cell r="AN399">
            <v>3.4666666666666668</v>
          </cell>
          <cell r="AO399">
            <v>3</v>
          </cell>
          <cell r="AP399">
            <v>3.8064516129032255</v>
          </cell>
          <cell r="AQ399">
            <v>3.5666666666666664</v>
          </cell>
          <cell r="AR399">
            <v>2.935483870967742</v>
          </cell>
          <cell r="AS399">
            <v>2.6</v>
          </cell>
          <cell r="AT399">
            <v>3.419354838709677</v>
          </cell>
          <cell r="AU399">
            <v>3.258064516129032</v>
          </cell>
          <cell r="AV399">
            <v>2.5</v>
          </cell>
          <cell r="AW399">
            <v>2.741935483870968</v>
          </cell>
          <cell r="AX399">
            <v>2.8</v>
          </cell>
          <cell r="AY399">
            <v>3.0967741935483875</v>
          </cell>
          <cell r="AZ399">
            <v>2.5666666666666664</v>
          </cell>
        </row>
        <row r="400">
          <cell r="C400" t="str">
            <v>Gandara / Springfield / 25 Moorland 5</v>
          </cell>
          <cell r="D400" t="str">
            <v>Springfield Area Office</v>
          </cell>
          <cell r="J400">
            <v>0.87096774193548387</v>
          </cell>
          <cell r="K400">
            <v>2</v>
          </cell>
          <cell r="L400">
            <v>2.6071428571428572</v>
          </cell>
          <cell r="M400">
            <v>2.903225806451613</v>
          </cell>
          <cell r="N400">
            <v>2.4333333333333336</v>
          </cell>
          <cell r="O400">
            <v>1.967741935483871</v>
          </cell>
          <cell r="P400">
            <v>2.2666666666666666</v>
          </cell>
          <cell r="Q400">
            <v>1.6129032258064515</v>
          </cell>
          <cell r="R400">
            <v>3</v>
          </cell>
          <cell r="S400">
            <v>2.5333333333333332</v>
          </cell>
          <cell r="T400">
            <v>3.032258064516129</v>
          </cell>
          <cell r="U400">
            <v>2.9666666666666668</v>
          </cell>
          <cell r="V400">
            <v>2.6774193548387095</v>
          </cell>
          <cell r="W400">
            <v>2.8064516129032255</v>
          </cell>
          <cell r="X400">
            <v>2.6896551724137931</v>
          </cell>
          <cell r="Y400">
            <v>2.6451612903225805</v>
          </cell>
          <cell r="Z400">
            <v>2.9666666666666659</v>
          </cell>
          <cell r="AA400">
            <v>2.838709677419355</v>
          </cell>
          <cell r="AB400">
            <v>3</v>
          </cell>
          <cell r="AC400">
            <v>2.8064516129032255</v>
          </cell>
          <cell r="AD400">
            <v>2.806451612903226</v>
          </cell>
          <cell r="AE400">
            <v>2.6</v>
          </cell>
          <cell r="AF400">
            <v>3.870967741935484</v>
          </cell>
          <cell r="AG400">
            <v>4.1333333333333329</v>
          </cell>
          <cell r="AH400">
            <v>2.806451612903226</v>
          </cell>
          <cell r="AI400">
            <v>2.8064516129032255</v>
          </cell>
          <cell r="AJ400">
            <v>2.3928571428571428</v>
          </cell>
          <cell r="AK400">
            <v>2.645161290322581</v>
          </cell>
          <cell r="AL400">
            <v>2.5333333333333337</v>
          </cell>
          <cell r="AM400">
            <v>2.6451612903225801</v>
          </cell>
          <cell r="AN400">
            <v>4.1333333333333337</v>
          </cell>
          <cell r="AO400">
            <v>3</v>
          </cell>
          <cell r="AP400">
            <v>2.774193548387097</v>
          </cell>
          <cell r="AQ400">
            <v>2.9666666666666668</v>
          </cell>
          <cell r="AR400">
            <v>3.6129032258064515</v>
          </cell>
          <cell r="AS400">
            <v>2.8333333333333335</v>
          </cell>
          <cell r="AT400">
            <v>2.5806451612903225</v>
          </cell>
          <cell r="AU400">
            <v>3</v>
          </cell>
          <cell r="AV400">
            <v>2.8571428571428572</v>
          </cell>
          <cell r="AW400">
            <v>2.5161290322580645</v>
          </cell>
          <cell r="AX400">
            <v>2.7666666666666666</v>
          </cell>
          <cell r="AY400">
            <v>2.6774193548387095</v>
          </cell>
          <cell r="AZ400">
            <v>2.666666666666667</v>
          </cell>
        </row>
        <row r="401">
          <cell r="C401" t="str">
            <v>Gandara / Springfield / 25 Moorland 6</v>
          </cell>
          <cell r="D401" t="str">
            <v>Worcester West Area Office</v>
          </cell>
          <cell r="P401">
            <v>1</v>
          </cell>
        </row>
        <row r="402">
          <cell r="C402" t="str">
            <v>Gandara / Springfield / 353 MapleSt 1</v>
          </cell>
          <cell r="D402" t="str">
            <v>Ctr Human Dev (PAS West)</v>
          </cell>
          <cell r="AY402">
            <v>0.16129032258064516</v>
          </cell>
          <cell r="AZ402">
            <v>1</v>
          </cell>
        </row>
        <row r="403">
          <cell r="C403" t="str">
            <v>Gandara / Springfield / 353 MapleSt 2</v>
          </cell>
          <cell r="D403" t="str">
            <v>Greenfield Area Office</v>
          </cell>
          <cell r="J403">
            <v>1.8387096774193548</v>
          </cell>
          <cell r="K403">
            <v>2.2903225806451615</v>
          </cell>
          <cell r="L403">
            <v>1.9642857142857144</v>
          </cell>
          <cell r="M403">
            <v>0.4838709677419355</v>
          </cell>
          <cell r="N403">
            <v>0.8666666666666667</v>
          </cell>
          <cell r="O403">
            <v>6.4516129032258063E-2</v>
          </cell>
          <cell r="Q403">
            <v>3.2258064516129031E-2</v>
          </cell>
          <cell r="R403">
            <v>0.80645161290322576</v>
          </cell>
          <cell r="S403">
            <v>0.4</v>
          </cell>
          <cell r="AL403">
            <v>3.3333333333333333E-2</v>
          </cell>
          <cell r="AT403">
            <v>9.6774193548387094E-2</v>
          </cell>
        </row>
        <row r="404">
          <cell r="C404" t="str">
            <v>Gandara / Springfield / 353 MapleSt 3</v>
          </cell>
          <cell r="D404" t="str">
            <v>Holyoke Area Office</v>
          </cell>
          <cell r="S404">
            <v>0.8666666666666667</v>
          </cell>
          <cell r="T404">
            <v>0.45161290322580644</v>
          </cell>
          <cell r="U404">
            <v>0.33333333333333331</v>
          </cell>
          <cell r="V404">
            <v>0.19354838709677419</v>
          </cell>
          <cell r="AA404">
            <v>0.29032258064516131</v>
          </cell>
          <cell r="AB404">
            <v>0.26666666666666666</v>
          </cell>
          <cell r="AF404">
            <v>3.2258064516129031E-2</v>
          </cell>
          <cell r="AI404">
            <v>0.5161290322580645</v>
          </cell>
          <cell r="AJ404">
            <v>0.75</v>
          </cell>
          <cell r="AK404">
            <v>1</v>
          </cell>
          <cell r="AL404">
            <v>0.53333333333333333</v>
          </cell>
          <cell r="AR404">
            <v>1</v>
          </cell>
          <cell r="AS404">
            <v>1.5666666666666669</v>
          </cell>
          <cell r="AT404">
            <v>0.64516129032258063</v>
          </cell>
          <cell r="AX404">
            <v>0.5</v>
          </cell>
          <cell r="AY404">
            <v>0.22580645161290322</v>
          </cell>
          <cell r="AZ404">
            <v>0.2</v>
          </cell>
        </row>
        <row r="405">
          <cell r="C405" t="str">
            <v>Gandara / Springfield / 353 MapleSt 4</v>
          </cell>
          <cell r="D405" t="str">
            <v>Robert Van Wart Area Office</v>
          </cell>
          <cell r="I405">
            <v>3.1666666666666665</v>
          </cell>
          <cell r="J405">
            <v>3.8387096774193545</v>
          </cell>
          <cell r="K405">
            <v>3.67741935483871</v>
          </cell>
          <cell r="L405">
            <v>3.2857142857142856</v>
          </cell>
          <cell r="M405">
            <v>2.290322580645161</v>
          </cell>
          <cell r="N405">
            <v>3.5</v>
          </cell>
          <cell r="O405">
            <v>3.903225806451613</v>
          </cell>
          <cell r="P405">
            <v>5.533333333333335</v>
          </cell>
          <cell r="Q405">
            <v>6.580645161290323</v>
          </cell>
          <cell r="R405">
            <v>4.67741935483871</v>
          </cell>
          <cell r="S405">
            <v>4.4666666666666668</v>
          </cell>
          <cell r="T405">
            <v>5.419354838709677</v>
          </cell>
          <cell r="U405">
            <v>5.4666666666666659</v>
          </cell>
          <cell r="V405">
            <v>4.4516129032258061</v>
          </cell>
          <cell r="W405">
            <v>5.4516129032258061</v>
          </cell>
          <cell r="X405">
            <v>5.8965517241379306</v>
          </cell>
          <cell r="Y405">
            <v>5.7096774193548381</v>
          </cell>
          <cell r="Z405">
            <v>6.1</v>
          </cell>
          <cell r="AA405">
            <v>5.9354838709677411</v>
          </cell>
          <cell r="AB405">
            <v>5.8666666666666663</v>
          </cell>
          <cell r="AC405">
            <v>6</v>
          </cell>
          <cell r="AD405">
            <v>5.5161290322580632</v>
          </cell>
          <cell r="AE405">
            <v>5.6333333333333329</v>
          </cell>
          <cell r="AF405">
            <v>6</v>
          </cell>
          <cell r="AG405">
            <v>6</v>
          </cell>
          <cell r="AH405">
            <v>6</v>
          </cell>
          <cell r="AI405">
            <v>5</v>
          </cell>
          <cell r="AJ405">
            <v>4.6428571428571423</v>
          </cell>
          <cell r="AK405">
            <v>4.806451612903226</v>
          </cell>
          <cell r="AL405">
            <v>5.2666666666666666</v>
          </cell>
          <cell r="AM405">
            <v>5.935483870967742</v>
          </cell>
          <cell r="AN405">
            <v>5.9666666666666659</v>
          </cell>
          <cell r="AO405">
            <v>6</v>
          </cell>
          <cell r="AP405">
            <v>5.967741935483871</v>
          </cell>
          <cell r="AQ405">
            <v>5.9333333333333327</v>
          </cell>
          <cell r="AR405">
            <v>4.903225806451613</v>
          </cell>
          <cell r="AS405">
            <v>4.7333333333333334</v>
          </cell>
          <cell r="AT405">
            <v>5.2580645161290329</v>
          </cell>
          <cell r="AU405">
            <v>4.5483870967741931</v>
          </cell>
          <cell r="AV405">
            <v>5.5357142857142856</v>
          </cell>
          <cell r="AW405">
            <v>6.225806451612903</v>
          </cell>
          <cell r="AX405">
            <v>6.8666666666666663</v>
          </cell>
          <cell r="AY405">
            <v>6.258064516129032</v>
          </cell>
          <cell r="AZ405">
            <v>6.666666666666667</v>
          </cell>
        </row>
        <row r="406">
          <cell r="C406" t="str">
            <v>Gandara / Springfield / 353 MapleSt 5</v>
          </cell>
          <cell r="D406" t="str">
            <v>Springfield Area Office</v>
          </cell>
          <cell r="I406">
            <v>2.0333333333333332</v>
          </cell>
          <cell r="J406">
            <v>3.258064516129032</v>
          </cell>
          <cell r="K406">
            <v>4.9354838709677411</v>
          </cell>
          <cell r="L406">
            <v>4.1071428571428568</v>
          </cell>
          <cell r="M406">
            <v>4.67741935483871</v>
          </cell>
          <cell r="N406">
            <v>6.5333333333333341</v>
          </cell>
          <cell r="O406">
            <v>6.7096774193548363</v>
          </cell>
          <cell r="P406">
            <v>7.7666666666666675</v>
          </cell>
          <cell r="Q406">
            <v>7</v>
          </cell>
          <cell r="R406">
            <v>8.5483870967741922</v>
          </cell>
          <cell r="S406">
            <v>8.9</v>
          </cell>
          <cell r="T406">
            <v>8.9677419354838719</v>
          </cell>
          <cell r="U406">
            <v>8.8666666666666671</v>
          </cell>
          <cell r="V406">
            <v>6.2580645161290329</v>
          </cell>
          <cell r="W406">
            <v>7.32258064516129</v>
          </cell>
          <cell r="X406">
            <v>8.4137931034482758</v>
          </cell>
          <cell r="Y406">
            <v>8.8387096774193541</v>
          </cell>
          <cell r="Z406">
            <v>8.8000000000000007</v>
          </cell>
          <cell r="AA406">
            <v>8.7096774193548399</v>
          </cell>
          <cell r="AB406">
            <v>8.8000000000000007</v>
          </cell>
          <cell r="AC406">
            <v>7.967741935483871</v>
          </cell>
          <cell r="AD406">
            <v>8.806451612903226</v>
          </cell>
          <cell r="AE406">
            <v>8.9333333333333336</v>
          </cell>
          <cell r="AF406">
            <v>8.2258064516129039</v>
          </cell>
          <cell r="AG406">
            <v>7.9333333333333336</v>
          </cell>
          <cell r="AH406">
            <v>8.6451612903225801</v>
          </cell>
          <cell r="AI406">
            <v>8.67741935483871</v>
          </cell>
          <cell r="AJ406">
            <v>8.9285714285714306</v>
          </cell>
          <cell r="AK406">
            <v>8.6774193548387082</v>
          </cell>
          <cell r="AL406">
            <v>8.9333333333333336</v>
          </cell>
          <cell r="AM406">
            <v>8.5483870967741922</v>
          </cell>
          <cell r="AN406">
            <v>8.9</v>
          </cell>
          <cell r="AO406">
            <v>8.9677419354838719</v>
          </cell>
          <cell r="AP406">
            <v>8.9032258064516139</v>
          </cell>
          <cell r="AQ406">
            <v>8.4</v>
          </cell>
          <cell r="AR406">
            <v>8.67741935483871</v>
          </cell>
          <cell r="AS406">
            <v>7.5333333333333323</v>
          </cell>
          <cell r="AT406">
            <v>7.2258064516129039</v>
          </cell>
          <cell r="AU406">
            <v>8.3548387096774182</v>
          </cell>
          <cell r="AV406">
            <v>8.8928571428571423</v>
          </cell>
          <cell r="AW406">
            <v>10.06451612903226</v>
          </cell>
          <cell r="AX406">
            <v>10.366666666666667</v>
          </cell>
          <cell r="AY406">
            <v>10.193548387096772</v>
          </cell>
          <cell r="AZ406">
            <v>9.6333333333333329</v>
          </cell>
        </row>
        <row r="407">
          <cell r="C407" t="str">
            <v>Gandara / Springfield / 353 MapleSt 6</v>
          </cell>
          <cell r="D407" t="str">
            <v>(blank)</v>
          </cell>
          <cell r="AC407">
            <v>1</v>
          </cell>
        </row>
        <row r="408">
          <cell r="C408" t="str">
            <v>GermaineLawrence/Arlington/18Clarem 1</v>
          </cell>
          <cell r="D408" t="str">
            <v>Arlington Area Office</v>
          </cell>
          <cell r="G408">
            <v>1.9666666666666666</v>
          </cell>
          <cell r="H408">
            <v>1.8709677419354838</v>
          </cell>
          <cell r="I408">
            <v>1.4666666666666668</v>
          </cell>
          <cell r="J408">
            <v>1.7741935483870968</v>
          </cell>
          <cell r="K408">
            <v>1.7419354838709677</v>
          </cell>
          <cell r="L408">
            <v>2</v>
          </cell>
          <cell r="M408">
            <v>1.935483870967742</v>
          </cell>
          <cell r="N408">
            <v>2.333333333333333</v>
          </cell>
          <cell r="O408">
            <v>2</v>
          </cell>
          <cell r="P408">
            <v>1.7666666666666666</v>
          </cell>
          <cell r="Q408">
            <v>2</v>
          </cell>
          <cell r="R408">
            <v>2</v>
          </cell>
          <cell r="S408">
            <v>1.3333333333333335</v>
          </cell>
          <cell r="T408">
            <v>1.870967741935484</v>
          </cell>
          <cell r="U408">
            <v>1</v>
          </cell>
          <cell r="V408">
            <v>1.5483870967741935</v>
          </cell>
          <cell r="W408">
            <v>1.7096774193548387</v>
          </cell>
          <cell r="X408">
            <v>1.6896551724137931</v>
          </cell>
          <cell r="Y408">
            <v>2.5806451612903225</v>
          </cell>
          <cell r="Z408">
            <v>1.7666666666666668</v>
          </cell>
          <cell r="AA408">
            <v>1.6451612903225805</v>
          </cell>
          <cell r="AB408">
            <v>1.9666666666666668</v>
          </cell>
          <cell r="AC408">
            <v>1.7096774193548387</v>
          </cell>
          <cell r="AD408">
            <v>1.7419354838709677</v>
          </cell>
          <cell r="AE408">
            <v>1.6666666666666667</v>
          </cell>
          <cell r="AF408">
            <v>0.967741935483871</v>
          </cell>
          <cell r="AG408">
            <v>2</v>
          </cell>
          <cell r="AH408">
            <v>1.8387096774193545</v>
          </cell>
          <cell r="AI408">
            <v>2.5161290322580645</v>
          </cell>
          <cell r="AJ408">
            <v>1.7857142857142856</v>
          </cell>
          <cell r="AK408">
            <v>1.903225806451613</v>
          </cell>
          <cell r="AL408">
            <v>1.9333333333333331</v>
          </cell>
          <cell r="AM408">
            <v>2</v>
          </cell>
          <cell r="AN408">
            <v>1.9333333333333333</v>
          </cell>
          <cell r="AO408">
            <v>2.032258064516129</v>
          </cell>
          <cell r="AP408">
            <v>2.354838709677419</v>
          </cell>
          <cell r="AQ408">
            <v>2</v>
          </cell>
          <cell r="AR408">
            <v>1.967741935483871</v>
          </cell>
          <cell r="AS408">
            <v>1.8</v>
          </cell>
          <cell r="AT408">
            <v>2.7096774193548385</v>
          </cell>
          <cell r="AU408">
            <v>2.032258064516129</v>
          </cell>
          <cell r="AV408">
            <v>2.2142857142857144</v>
          </cell>
          <cell r="AW408">
            <v>2.032258064516129</v>
          </cell>
          <cell r="AX408">
            <v>2.1</v>
          </cell>
          <cell r="AY408">
            <v>1.8387096774193548</v>
          </cell>
          <cell r="AZ408">
            <v>2.0666666666666669</v>
          </cell>
        </row>
        <row r="409">
          <cell r="C409" t="str">
            <v>GermaineLawrence/Arlington/18Clarem 2</v>
          </cell>
          <cell r="D409" t="str">
            <v>Cambridge Area Office</v>
          </cell>
          <cell r="G409">
            <v>1</v>
          </cell>
          <cell r="H409">
            <v>0.93548387096774188</v>
          </cell>
          <cell r="I409">
            <v>0.96666666666666667</v>
          </cell>
          <cell r="J409">
            <v>0.54838709677419351</v>
          </cell>
          <cell r="K409">
            <v>0.77419354838709675</v>
          </cell>
          <cell r="L409">
            <v>1.2857142857142858</v>
          </cell>
          <cell r="M409">
            <v>1</v>
          </cell>
          <cell r="N409">
            <v>1</v>
          </cell>
          <cell r="O409">
            <v>0.83870967741935487</v>
          </cell>
          <cell r="P409">
            <v>1</v>
          </cell>
          <cell r="Q409">
            <v>0.61290322580645162</v>
          </cell>
          <cell r="R409">
            <v>1</v>
          </cell>
          <cell r="S409">
            <v>1</v>
          </cell>
          <cell r="T409">
            <v>0.61290322580645162</v>
          </cell>
          <cell r="U409">
            <v>0.96666666666666667</v>
          </cell>
          <cell r="V409">
            <v>0.58064516129032262</v>
          </cell>
          <cell r="W409">
            <v>1</v>
          </cell>
          <cell r="X409">
            <v>1</v>
          </cell>
          <cell r="Y409">
            <v>0.93548387096774188</v>
          </cell>
          <cell r="Z409">
            <v>1</v>
          </cell>
          <cell r="AA409">
            <v>0.80645161290322576</v>
          </cell>
          <cell r="AB409">
            <v>1</v>
          </cell>
          <cell r="AC409">
            <v>1.2580645161290323</v>
          </cell>
          <cell r="AD409">
            <v>0.4838709677419355</v>
          </cell>
          <cell r="AE409">
            <v>1</v>
          </cell>
          <cell r="AF409">
            <v>0.83870967741935476</v>
          </cell>
          <cell r="AG409">
            <v>1</v>
          </cell>
          <cell r="AH409">
            <v>1.3225806451612903</v>
          </cell>
          <cell r="AI409">
            <v>0.45161290322580644</v>
          </cell>
          <cell r="AJ409">
            <v>0.21428571428571427</v>
          </cell>
          <cell r="AK409">
            <v>0.83870967741935487</v>
          </cell>
          <cell r="AL409">
            <v>1</v>
          </cell>
          <cell r="AM409">
            <v>1</v>
          </cell>
          <cell r="AN409">
            <v>0.96666666666666667</v>
          </cell>
          <cell r="AO409">
            <v>0.77419354838709675</v>
          </cell>
          <cell r="AP409">
            <v>0.80645161290322576</v>
          </cell>
          <cell r="AR409">
            <v>0.32258064516129031</v>
          </cell>
          <cell r="AS409">
            <v>0.83333333333333326</v>
          </cell>
          <cell r="AT409">
            <v>1</v>
          </cell>
          <cell r="AU409">
            <v>0.16129032258064516</v>
          </cell>
          <cell r="AW409">
            <v>3.2258064516129031E-2</v>
          </cell>
          <cell r="AX409">
            <v>0.56666666666666665</v>
          </cell>
          <cell r="AY409">
            <v>1</v>
          </cell>
          <cell r="AZ409">
            <v>0.93333333333333335</v>
          </cell>
        </row>
        <row r="410">
          <cell r="C410" t="str">
            <v>GermaineLawrence/Arlington/18Clarem 3</v>
          </cell>
          <cell r="D410" t="str">
            <v>Coastal Area Office</v>
          </cell>
          <cell r="J410">
            <v>3.2258064516129031E-2</v>
          </cell>
          <cell r="O410">
            <v>0.64516129032258063</v>
          </cell>
          <cell r="T410">
            <v>9.6774193548387094E-2</v>
          </cell>
          <cell r="U410">
            <v>1</v>
          </cell>
          <cell r="V410">
            <v>0.38709677419354838</v>
          </cell>
          <cell r="X410">
            <v>6.8965517241379309E-2</v>
          </cell>
          <cell r="AD410">
            <v>0.19354838709677419</v>
          </cell>
        </row>
        <row r="411">
          <cell r="C411" t="str">
            <v>GermaineLawrence/Arlington/18Clarem 4</v>
          </cell>
          <cell r="D411" t="str">
            <v>Dimock St. Area Office</v>
          </cell>
          <cell r="N411">
            <v>0.6</v>
          </cell>
          <cell r="O411">
            <v>1.4193548387096775</v>
          </cell>
          <cell r="P411">
            <v>2.1</v>
          </cell>
          <cell r="Q411">
            <v>1.9032258064516128</v>
          </cell>
          <cell r="R411">
            <v>0.61290322580645162</v>
          </cell>
          <cell r="S411">
            <v>2.2333333333333334</v>
          </cell>
          <cell r="T411">
            <v>2.6451612903225805</v>
          </cell>
          <cell r="U411">
            <v>0.8666666666666667</v>
          </cell>
          <cell r="V411">
            <v>1.6451612903225805</v>
          </cell>
          <cell r="W411">
            <v>1.8387096774193548</v>
          </cell>
          <cell r="X411">
            <v>1.4827586206896552</v>
          </cell>
          <cell r="Y411">
            <v>1.8064516129032258</v>
          </cell>
          <cell r="Z411">
            <v>1.7</v>
          </cell>
          <cell r="AA411">
            <v>2</v>
          </cell>
          <cell r="AB411">
            <v>1.2666666666666666</v>
          </cell>
          <cell r="AC411">
            <v>2</v>
          </cell>
          <cell r="AD411">
            <v>0.16129032258064516</v>
          </cell>
          <cell r="AE411">
            <v>0.5</v>
          </cell>
          <cell r="AF411">
            <v>0.4838709677419355</v>
          </cell>
          <cell r="AG411">
            <v>1</v>
          </cell>
          <cell r="AH411">
            <v>1.193548387096774</v>
          </cell>
          <cell r="AI411">
            <v>0.83870967741935487</v>
          </cell>
          <cell r="AK411">
            <v>0.64516129032258063</v>
          </cell>
          <cell r="AL411">
            <v>0.96666666666666667</v>
          </cell>
          <cell r="AM411">
            <v>0.54838709677419351</v>
          </cell>
          <cell r="AP411">
            <v>0.38709677419354838</v>
          </cell>
          <cell r="AQ411">
            <v>0.1</v>
          </cell>
          <cell r="AR411">
            <v>1</v>
          </cell>
          <cell r="AS411">
            <v>6.6666666666666666E-2</v>
          </cell>
          <cell r="AV411">
            <v>0.21428571428571427</v>
          </cell>
          <cell r="AW411">
            <v>0.32258064516129031</v>
          </cell>
          <cell r="AX411">
            <v>1.5</v>
          </cell>
          <cell r="AY411">
            <v>2.838709677419355</v>
          </cell>
          <cell r="AZ411">
            <v>0.6333333333333333</v>
          </cell>
        </row>
        <row r="412">
          <cell r="C412" t="str">
            <v>GermaineLawrence/Arlington/18Clarem 5</v>
          </cell>
          <cell r="D412" t="str">
            <v>Framingham Area Office</v>
          </cell>
          <cell r="G412">
            <v>1</v>
          </cell>
          <cell r="H412">
            <v>1</v>
          </cell>
          <cell r="I412">
            <v>1</v>
          </cell>
          <cell r="J412">
            <v>0.967741935483871</v>
          </cell>
          <cell r="K412">
            <v>1</v>
          </cell>
          <cell r="L412">
            <v>0.4285714285714286</v>
          </cell>
          <cell r="M412">
            <v>0.83870967741935476</v>
          </cell>
          <cell r="N412">
            <v>0.96666666666666667</v>
          </cell>
          <cell r="O412">
            <v>0.77419354838709675</v>
          </cell>
          <cell r="P412">
            <v>1</v>
          </cell>
          <cell r="Q412">
            <v>1</v>
          </cell>
          <cell r="R412">
            <v>0.80645161290322576</v>
          </cell>
          <cell r="S412">
            <v>0.8666666666666667</v>
          </cell>
          <cell r="T412">
            <v>1</v>
          </cell>
          <cell r="U412">
            <v>0.96666666666666656</v>
          </cell>
          <cell r="V412">
            <v>1.096774193548387</v>
          </cell>
          <cell r="W412">
            <v>1</v>
          </cell>
          <cell r="X412">
            <v>1.103448275862069</v>
          </cell>
          <cell r="Y412">
            <v>1.129032258064516</v>
          </cell>
          <cell r="Z412">
            <v>1.5666666666666667</v>
          </cell>
          <cell r="AA412">
            <v>0.87096774193548387</v>
          </cell>
          <cell r="AB412">
            <v>1</v>
          </cell>
          <cell r="AC412">
            <v>1</v>
          </cell>
          <cell r="AD412">
            <v>0.93548387096774188</v>
          </cell>
          <cell r="AE412">
            <v>0.93333333333333335</v>
          </cell>
          <cell r="AF412">
            <v>0.58064516129032262</v>
          </cell>
          <cell r="AG412">
            <v>1</v>
          </cell>
          <cell r="AH412">
            <v>0.80645161290322576</v>
          </cell>
          <cell r="AJ412">
            <v>0.67857142857142849</v>
          </cell>
          <cell r="AK412">
            <v>1.1612903225806452</v>
          </cell>
          <cell r="AL412">
            <v>0.9</v>
          </cell>
          <cell r="AM412">
            <v>1</v>
          </cell>
          <cell r="AN412">
            <v>1</v>
          </cell>
          <cell r="AO412">
            <v>0.80645161290322576</v>
          </cell>
          <cell r="AP412">
            <v>0.87096774193548387</v>
          </cell>
          <cell r="AQ412">
            <v>0.7</v>
          </cell>
          <cell r="AS412">
            <v>1.0333333333333334</v>
          </cell>
          <cell r="AT412">
            <v>1.1612903225806452</v>
          </cell>
          <cell r="AU412">
            <v>1</v>
          </cell>
          <cell r="AV412">
            <v>1.25</v>
          </cell>
          <cell r="AW412">
            <v>1.4838709677419355</v>
          </cell>
          <cell r="AX412">
            <v>1</v>
          </cell>
          <cell r="AY412">
            <v>1</v>
          </cell>
          <cell r="AZ412">
            <v>1</v>
          </cell>
        </row>
        <row r="413">
          <cell r="C413" t="str">
            <v>GermaineLawrence/Arlington/18Clarem 6</v>
          </cell>
          <cell r="D413" t="str">
            <v>Harbor Area Office</v>
          </cell>
          <cell r="G413">
            <v>0.46666666666666667</v>
          </cell>
          <cell r="H413">
            <v>1</v>
          </cell>
          <cell r="I413">
            <v>0.5</v>
          </cell>
          <cell r="K413">
            <v>0.90322580645161288</v>
          </cell>
          <cell r="L413">
            <v>0.9642857142857143</v>
          </cell>
          <cell r="M413">
            <v>1</v>
          </cell>
          <cell r="N413">
            <v>0.13333333333333333</v>
          </cell>
          <cell r="O413">
            <v>0.67741935483870963</v>
          </cell>
          <cell r="P413">
            <v>1.6</v>
          </cell>
          <cell r="R413">
            <v>0.90322580645161288</v>
          </cell>
          <cell r="S413">
            <v>0.2</v>
          </cell>
          <cell r="T413">
            <v>1.4838709677419355</v>
          </cell>
          <cell r="U413">
            <v>2.9666666666666668</v>
          </cell>
          <cell r="V413">
            <v>2.5806451612903225</v>
          </cell>
          <cell r="W413">
            <v>1.4193548387096775</v>
          </cell>
          <cell r="X413">
            <v>1</v>
          </cell>
          <cell r="Y413">
            <v>1.4838709677419355</v>
          </cell>
          <cell r="Z413">
            <v>3</v>
          </cell>
          <cell r="AA413">
            <v>2.032258064516129</v>
          </cell>
          <cell r="AB413">
            <v>1.0666666666666667</v>
          </cell>
          <cell r="AC413">
            <v>0.45161290322580644</v>
          </cell>
          <cell r="AD413">
            <v>0.80645161290322576</v>
          </cell>
          <cell r="AE413">
            <v>0.7</v>
          </cell>
          <cell r="AG413">
            <v>0.2</v>
          </cell>
          <cell r="AH413">
            <v>0.96774193548387089</v>
          </cell>
          <cell r="AI413">
            <v>1.838709677419355</v>
          </cell>
          <cell r="AJ413">
            <v>2</v>
          </cell>
          <cell r="AK413">
            <v>1.6129032258064515</v>
          </cell>
          <cell r="AL413">
            <v>2.166666666666667</v>
          </cell>
          <cell r="AM413">
            <v>1.935483870967742</v>
          </cell>
          <cell r="AN413">
            <v>1.6666666666666665</v>
          </cell>
          <cell r="AO413">
            <v>1.935483870967742</v>
          </cell>
          <cell r="AP413">
            <v>1.129032258064516</v>
          </cell>
          <cell r="AQ413">
            <v>1.8</v>
          </cell>
          <cell r="AR413">
            <v>1.096774193548387</v>
          </cell>
          <cell r="AS413">
            <v>1.5</v>
          </cell>
          <cell r="AT413">
            <v>1.935483870967742</v>
          </cell>
          <cell r="AU413">
            <v>1.9677419354838708</v>
          </cell>
          <cell r="AV413">
            <v>1.25</v>
          </cell>
          <cell r="AW413">
            <v>1.7096774193548385</v>
          </cell>
          <cell r="AX413">
            <v>1</v>
          </cell>
          <cell r="AY413">
            <v>6.4516129032258063E-2</v>
          </cell>
          <cell r="AZ413">
            <v>2.4333333333333331</v>
          </cell>
        </row>
        <row r="414">
          <cell r="C414" t="str">
            <v>GermaineLawrence/Arlington/18Clarem 7</v>
          </cell>
          <cell r="D414" t="str">
            <v>Hyde Park Area Office</v>
          </cell>
          <cell r="I414">
            <v>0.6</v>
          </cell>
          <cell r="J414">
            <v>0.67741935483870963</v>
          </cell>
          <cell r="K414">
            <v>0.90322580645161288</v>
          </cell>
          <cell r="N414">
            <v>0.46666666666666667</v>
          </cell>
          <cell r="O414">
            <v>2.290322580645161</v>
          </cell>
          <cell r="P414">
            <v>0.36666666666666664</v>
          </cell>
          <cell r="Q414">
            <v>2.225806451612903</v>
          </cell>
          <cell r="R414">
            <v>1.8064516129032258</v>
          </cell>
          <cell r="S414">
            <v>0.23333333333333334</v>
          </cell>
          <cell r="T414">
            <v>1</v>
          </cell>
          <cell r="U414">
            <v>0.16666666666666666</v>
          </cell>
          <cell r="V414">
            <v>0.58064516129032262</v>
          </cell>
          <cell r="W414">
            <v>1.4516129032258065</v>
          </cell>
          <cell r="X414">
            <v>1.6551724137931034</v>
          </cell>
          <cell r="Y414">
            <v>0.4838709677419355</v>
          </cell>
          <cell r="Z414">
            <v>0.8</v>
          </cell>
          <cell r="AA414">
            <v>0.77419354838709675</v>
          </cell>
          <cell r="AB414">
            <v>0.73333333333333328</v>
          </cell>
          <cell r="AC414">
            <v>0.25806451612903225</v>
          </cell>
          <cell r="AD414">
            <v>2</v>
          </cell>
          <cell r="AE414">
            <v>0.83333333333333326</v>
          </cell>
          <cell r="AF414">
            <v>2</v>
          </cell>
          <cell r="AG414">
            <v>2.4</v>
          </cell>
          <cell r="AH414">
            <v>0.87096774193548376</v>
          </cell>
          <cell r="AJ414">
            <v>0.25</v>
          </cell>
          <cell r="AK414">
            <v>9.6774193548387094E-2</v>
          </cell>
          <cell r="AL414">
            <v>0.53333333333333333</v>
          </cell>
          <cell r="AM414">
            <v>1.2258064516129032</v>
          </cell>
          <cell r="AN414">
            <v>1.7333333333333334</v>
          </cell>
          <cell r="AO414">
            <v>2.935483870967742</v>
          </cell>
          <cell r="AP414">
            <v>0.74193548387096775</v>
          </cell>
          <cell r="AQ414">
            <v>0.96666666666666667</v>
          </cell>
          <cell r="AR414">
            <v>1</v>
          </cell>
          <cell r="AS414">
            <v>1.9666666666666668</v>
          </cell>
          <cell r="AT414">
            <v>1.064516129032258</v>
          </cell>
          <cell r="AU414">
            <v>0.80645161290322576</v>
          </cell>
          <cell r="AV414">
            <v>2.1071428571428572</v>
          </cell>
          <cell r="AW414">
            <v>1.903225806451613</v>
          </cell>
          <cell r="AX414">
            <v>1.3</v>
          </cell>
          <cell r="AY414">
            <v>2</v>
          </cell>
          <cell r="AZ414">
            <v>1</v>
          </cell>
        </row>
        <row r="415">
          <cell r="C415" t="str">
            <v>GermaineLawrence/Arlington/18Clarem 8</v>
          </cell>
          <cell r="D415" t="str">
            <v>Lawrence Area Office</v>
          </cell>
          <cell r="AQ415">
            <v>0.3</v>
          </cell>
          <cell r="AR415">
            <v>1</v>
          </cell>
        </row>
        <row r="416">
          <cell r="C416" t="str">
            <v>GermaineLawrence/Arlington/18Clarem 9</v>
          </cell>
          <cell r="D416" t="str">
            <v>Lynn Area Office</v>
          </cell>
          <cell r="Z416">
            <v>0.4</v>
          </cell>
          <cell r="AA416">
            <v>0.12903225806451613</v>
          </cell>
          <cell r="AD416">
            <v>9.6774193548387094E-2</v>
          </cell>
          <cell r="AH416">
            <v>0.70967741935483875</v>
          </cell>
          <cell r="AI416">
            <v>0.93548387096774199</v>
          </cell>
          <cell r="AJ416">
            <v>1</v>
          </cell>
          <cell r="AK416">
            <v>0.35483870967741937</v>
          </cell>
        </row>
        <row r="417">
          <cell r="C417" t="str">
            <v>GermaineLawrence/Arlington/18Clarem 10</v>
          </cell>
          <cell r="D417" t="str">
            <v>Malden Area Office</v>
          </cell>
          <cell r="G417">
            <v>2.7666666666666666</v>
          </cell>
          <cell r="H417">
            <v>2.612903225806452</v>
          </cell>
          <cell r="I417">
            <v>2.666666666666667</v>
          </cell>
          <cell r="J417">
            <v>2.709677419354839</v>
          </cell>
          <cell r="K417">
            <v>3.161290322580645</v>
          </cell>
          <cell r="L417">
            <v>2.4285714285714288</v>
          </cell>
          <cell r="M417">
            <v>3.193548387096774</v>
          </cell>
          <cell r="N417">
            <v>2.3666666666666667</v>
          </cell>
          <cell r="O417">
            <v>1.4193548387096773</v>
          </cell>
          <cell r="P417">
            <v>3.2</v>
          </cell>
          <cell r="Q417">
            <v>3</v>
          </cell>
          <cell r="R417">
            <v>2.7741935483870965</v>
          </cell>
          <cell r="S417">
            <v>1.7333333333333334</v>
          </cell>
          <cell r="T417">
            <v>2.967741935483871</v>
          </cell>
          <cell r="U417">
            <v>2.4666666666666668</v>
          </cell>
          <cell r="V417">
            <v>2.4516129032258065</v>
          </cell>
          <cell r="W417">
            <v>2.5161290322580645</v>
          </cell>
          <cell r="X417">
            <v>2.7586206896551726</v>
          </cell>
          <cell r="Y417">
            <v>1.4193548387096775</v>
          </cell>
          <cell r="Z417">
            <v>1.9666666666666668</v>
          </cell>
          <cell r="AA417">
            <v>2.032258064516129</v>
          </cell>
          <cell r="AB417">
            <v>2.5</v>
          </cell>
          <cell r="AC417">
            <v>2.8064516129032255</v>
          </cell>
          <cell r="AD417">
            <v>2.935483870967742</v>
          </cell>
          <cell r="AE417">
            <v>2.1</v>
          </cell>
          <cell r="AF417">
            <v>2.5161290322580645</v>
          </cell>
          <cell r="AG417">
            <v>2.6333333333333337</v>
          </cell>
          <cell r="AH417">
            <v>0.77419354838709675</v>
          </cell>
          <cell r="AI417">
            <v>1.5806451612903225</v>
          </cell>
          <cell r="AJ417">
            <v>2</v>
          </cell>
          <cell r="AK417">
            <v>2.3225806451612905</v>
          </cell>
          <cell r="AL417">
            <v>3</v>
          </cell>
          <cell r="AM417">
            <v>2.774193548387097</v>
          </cell>
          <cell r="AN417">
            <v>2.9333333333333336</v>
          </cell>
          <cell r="AO417">
            <v>2.6774193548387095</v>
          </cell>
          <cell r="AP417">
            <v>2.096774193548387</v>
          </cell>
          <cell r="AQ417">
            <v>2.7666666666666666</v>
          </cell>
          <cell r="AR417">
            <v>2.5483870967741935</v>
          </cell>
          <cell r="AS417">
            <v>2.4</v>
          </cell>
          <cell r="AT417">
            <v>1.8064516129032258</v>
          </cell>
          <cell r="AU417">
            <v>2.6129032258064515</v>
          </cell>
          <cell r="AV417">
            <v>2.6785714285714284</v>
          </cell>
          <cell r="AW417">
            <v>2.709677419354839</v>
          </cell>
          <cell r="AX417">
            <v>2.8666666666666667</v>
          </cell>
          <cell r="AY417">
            <v>2.4838709677419355</v>
          </cell>
          <cell r="AZ417">
            <v>2.9</v>
          </cell>
        </row>
        <row r="418">
          <cell r="C418" t="str">
            <v>GermaineLawrence/Arlington/18Clarem 11</v>
          </cell>
          <cell r="D418" t="str">
            <v>Park St. Area Office</v>
          </cell>
          <cell r="G418">
            <v>0.43333333333333335</v>
          </cell>
          <cell r="H418">
            <v>1</v>
          </cell>
          <cell r="I418">
            <v>0.66666666666666674</v>
          </cell>
          <cell r="J418">
            <v>0.58064516129032262</v>
          </cell>
          <cell r="K418">
            <v>6.4516129032258063E-2</v>
          </cell>
          <cell r="L418">
            <v>1</v>
          </cell>
          <cell r="M418">
            <v>0.967741935483871</v>
          </cell>
          <cell r="N418">
            <v>1.1666666666666665</v>
          </cell>
          <cell r="O418">
            <v>1.2903225806451613</v>
          </cell>
          <cell r="P418">
            <v>0.8666666666666667</v>
          </cell>
          <cell r="Q418">
            <v>1.3548387096774195</v>
          </cell>
          <cell r="R418">
            <v>1.806451612903226</v>
          </cell>
          <cell r="U418">
            <v>0.5</v>
          </cell>
          <cell r="V418">
            <v>0.12903225806451613</v>
          </cell>
          <cell r="X418">
            <v>1.103448275862069</v>
          </cell>
          <cell r="Y418">
            <v>1.6129032258064515</v>
          </cell>
          <cell r="AB418">
            <v>0.7</v>
          </cell>
          <cell r="AC418">
            <v>2.258064516129032</v>
          </cell>
          <cell r="AD418">
            <v>2.967741935483871</v>
          </cell>
          <cell r="AE418">
            <v>2.5333333333333332</v>
          </cell>
          <cell r="AF418">
            <v>2.354838709677419</v>
          </cell>
          <cell r="AG418">
            <v>0.6333333333333333</v>
          </cell>
          <cell r="AH418">
            <v>0.74193548387096775</v>
          </cell>
          <cell r="AI418">
            <v>2.4516129032258061</v>
          </cell>
          <cell r="AJ418">
            <v>1.6785714285714286</v>
          </cell>
          <cell r="AK418">
            <v>1.967741935483871</v>
          </cell>
          <cell r="AL418">
            <v>1.2666666666666666</v>
          </cell>
          <cell r="AM418">
            <v>2</v>
          </cell>
          <cell r="AN418">
            <v>1.4</v>
          </cell>
          <cell r="AO418">
            <v>0.4838709677419355</v>
          </cell>
          <cell r="AP418">
            <v>1.032258064516129</v>
          </cell>
          <cell r="AQ418">
            <v>1.7666666666666666</v>
          </cell>
          <cell r="AR418">
            <v>2.6129032258064515</v>
          </cell>
          <cell r="AS418">
            <v>1</v>
          </cell>
          <cell r="AT418">
            <v>1.967741935483871</v>
          </cell>
          <cell r="AU418">
            <v>2.7741935483870965</v>
          </cell>
          <cell r="AV418">
            <v>2.2857142857142856</v>
          </cell>
          <cell r="AW418">
            <v>1.2903225806451613</v>
          </cell>
          <cell r="AX418">
            <v>1.0666666666666667</v>
          </cell>
          <cell r="AY418">
            <v>0.93548387096774188</v>
          </cell>
          <cell r="AZ418">
            <v>0.73333333333333339</v>
          </cell>
        </row>
        <row r="419">
          <cell r="C419" t="str">
            <v>GermaineLawrence/Arlington/18Clarem 12</v>
          </cell>
          <cell r="D419" t="str">
            <v>Solutions for Living (PAS Metro)</v>
          </cell>
          <cell r="AA419">
            <v>0.64516129032258063</v>
          </cell>
          <cell r="AB419">
            <v>0.13333333333333333</v>
          </cell>
          <cell r="AJ419">
            <v>7.1428571428571425E-2</v>
          </cell>
          <cell r="AK419">
            <v>1</v>
          </cell>
          <cell r="AL419">
            <v>0.46666666666666667</v>
          </cell>
          <cell r="AO419">
            <v>0.38709677419354838</v>
          </cell>
          <cell r="AP419">
            <v>1</v>
          </cell>
          <cell r="AQ419">
            <v>6.6666666666666666E-2</v>
          </cell>
        </row>
        <row r="420">
          <cell r="C420" t="str">
            <v>GermaineLawrence/Arlington/18Clarem 13</v>
          </cell>
          <cell r="D420" t="str">
            <v>(blank)</v>
          </cell>
          <cell r="Y420">
            <v>3.2258064516129031E-2</v>
          </cell>
        </row>
        <row r="421">
          <cell r="C421" t="str">
            <v>Harbor Schools/ Merrimac /100W.Main 1</v>
          </cell>
          <cell r="D421" t="str">
            <v>Cape Ann Area Office</v>
          </cell>
          <cell r="V421">
            <v>0.16129032258064516</v>
          </cell>
        </row>
        <row r="422">
          <cell r="C422" t="str">
            <v>Harbor Schools/ Merrimac /100W.Main 2</v>
          </cell>
          <cell r="D422" t="str">
            <v>Haverhill Area Office</v>
          </cell>
          <cell r="J422">
            <v>0.16129032258064516</v>
          </cell>
          <cell r="P422">
            <v>0.56666666666666665</v>
          </cell>
          <cell r="Q422">
            <v>0.29032258064516125</v>
          </cell>
          <cell r="W422">
            <v>3.2258064516129031E-2</v>
          </cell>
          <cell r="AI422">
            <v>9.6774193548387094E-2</v>
          </cell>
          <cell r="AW422">
            <v>0.16129032258064516</v>
          </cell>
          <cell r="AX422">
            <v>0.4</v>
          </cell>
          <cell r="AY422">
            <v>3.2258064516129031E-2</v>
          </cell>
        </row>
        <row r="423">
          <cell r="C423" t="str">
            <v>Harbor Schools/ Merrimac /100W.Main 3</v>
          </cell>
          <cell r="D423" t="str">
            <v>Lawrence Area Office</v>
          </cell>
          <cell r="O423">
            <v>6.4516129032258063E-2</v>
          </cell>
          <cell r="R423">
            <v>0.58064516129032262</v>
          </cell>
          <cell r="S423">
            <v>0.3</v>
          </cell>
          <cell r="U423">
            <v>3.3333333333333333E-2</v>
          </cell>
          <cell r="AE423">
            <v>0.23333333333333334</v>
          </cell>
          <cell r="AG423">
            <v>0.33333333333333331</v>
          </cell>
          <cell r="AH423">
            <v>1.193548387096774</v>
          </cell>
          <cell r="AI423">
            <v>1</v>
          </cell>
          <cell r="AJ423">
            <v>1</v>
          </cell>
          <cell r="AK423">
            <v>0.32258064516129031</v>
          </cell>
          <cell r="AQ423">
            <v>3.3333333333333333E-2</v>
          </cell>
          <cell r="AR423">
            <v>0.22580645161290322</v>
          </cell>
          <cell r="AS423">
            <v>0.36666666666666664</v>
          </cell>
          <cell r="AT423">
            <v>0.90322580645161288</v>
          </cell>
          <cell r="AV423">
            <v>0.75</v>
          </cell>
          <cell r="AW423">
            <v>0.35483870967741937</v>
          </cell>
          <cell r="AY423">
            <v>3.2258064516129031E-2</v>
          </cell>
        </row>
        <row r="424">
          <cell r="C424" t="str">
            <v>Harbor Schools/ Merrimac /100W.Main 4</v>
          </cell>
          <cell r="D424" t="str">
            <v>Lowell Area Office</v>
          </cell>
          <cell r="F424">
            <v>0.35483870967741937</v>
          </cell>
          <cell r="G424">
            <v>5.3</v>
          </cell>
          <cell r="H424">
            <v>7.064516129032258</v>
          </cell>
          <cell r="I424">
            <v>7.5</v>
          </cell>
          <cell r="J424">
            <v>6.4838709677419351</v>
          </cell>
          <cell r="K424">
            <v>8.6451612903225801</v>
          </cell>
          <cell r="L424">
            <v>6.5714285714285721</v>
          </cell>
          <cell r="M424">
            <v>9.3225806451612883</v>
          </cell>
          <cell r="N424">
            <v>10.666666666666668</v>
          </cell>
          <cell r="O424">
            <v>11.193548387096774</v>
          </cell>
          <cell r="P424">
            <v>9</v>
          </cell>
          <cell r="Q424">
            <v>10.612903225806452</v>
          </cell>
          <cell r="R424">
            <v>9.870967741935484</v>
          </cell>
          <cell r="S424">
            <v>9.7333333333333343</v>
          </cell>
          <cell r="T424">
            <v>9.3548387096774182</v>
          </cell>
          <cell r="U424">
            <v>10.733333333333334</v>
          </cell>
          <cell r="V424">
            <v>9.612903225806452</v>
          </cell>
          <cell r="W424">
            <v>10.225806451612906</v>
          </cell>
          <cell r="X424">
            <v>10.827586206896553</v>
          </cell>
          <cell r="Y424">
            <v>11.064516129032258</v>
          </cell>
          <cell r="Z424">
            <v>10.9</v>
          </cell>
          <cell r="AA424">
            <v>11.516129032258064</v>
          </cell>
          <cell r="AB424">
            <v>11.533333333333333</v>
          </cell>
          <cell r="AC424">
            <v>11.129032258064516</v>
          </cell>
          <cell r="AD424">
            <v>10.709677419354838</v>
          </cell>
          <cell r="AE424">
            <v>11.233333333333334</v>
          </cell>
          <cell r="AF424">
            <v>11.741935483870968</v>
          </cell>
          <cell r="AG424">
            <v>11.166666666666668</v>
          </cell>
          <cell r="AH424">
            <v>10.451612903225806</v>
          </cell>
          <cell r="AI424">
            <v>10</v>
          </cell>
          <cell r="AJ424">
            <v>10.75</v>
          </cell>
          <cell r="AK424">
            <v>10.935483870967744</v>
          </cell>
          <cell r="AL424">
            <v>11.666666666666666</v>
          </cell>
          <cell r="AM424">
            <v>11.580645161290322</v>
          </cell>
          <cell r="AN424">
            <v>11.3</v>
          </cell>
          <cell r="AO424">
            <v>11.903225806451614</v>
          </cell>
          <cell r="AP424">
            <v>11.483870967741936</v>
          </cell>
          <cell r="AQ424">
            <v>11.533333333333333</v>
          </cell>
          <cell r="AR424">
            <v>10</v>
          </cell>
          <cell r="AS424">
            <v>10.233333333333334</v>
          </cell>
          <cell r="AT424">
            <v>8.9677419354838719</v>
          </cell>
          <cell r="AU424">
            <v>8.064516129032258</v>
          </cell>
          <cell r="AV424">
            <v>10.178571428571429</v>
          </cell>
          <cell r="AW424">
            <v>10.258064516129032</v>
          </cell>
          <cell r="AX424">
            <v>10.166666666666666</v>
          </cell>
          <cell r="AY424">
            <v>10.93548387096774</v>
          </cell>
          <cell r="AZ424">
            <v>10.199999999999999</v>
          </cell>
        </row>
        <row r="425">
          <cell r="C425" t="str">
            <v>Harbor Schools/ Merrimac /100W.Main 5</v>
          </cell>
          <cell r="D425" t="str">
            <v>Lynn Area Office</v>
          </cell>
          <cell r="S425">
            <v>0.46666666666666667</v>
          </cell>
          <cell r="T425">
            <v>3.2258064516129031E-2</v>
          </cell>
          <cell r="Z425">
            <v>0.16666666666666666</v>
          </cell>
          <cell r="AP425">
            <v>3.2258064516129031E-2</v>
          </cell>
        </row>
        <row r="426">
          <cell r="C426" t="str">
            <v>HES / Beverly / 6 Echo Ave. 1</v>
          </cell>
          <cell r="D426" t="str">
            <v>Cape Ann Area Office</v>
          </cell>
          <cell r="E426">
            <v>3.4838709677419351</v>
          </cell>
          <cell r="F426">
            <v>8.4193548387096762</v>
          </cell>
          <cell r="G426">
            <v>8.4666666666666668</v>
          </cell>
          <cell r="H426">
            <v>8.6451612903225801</v>
          </cell>
          <cell r="I426">
            <v>10.6</v>
          </cell>
          <cell r="J426">
            <v>10.129032258064516</v>
          </cell>
          <cell r="K426">
            <v>11.32258064516129</v>
          </cell>
          <cell r="L426">
            <v>9.5714285714285712</v>
          </cell>
          <cell r="M426">
            <v>10.258064516129034</v>
          </cell>
          <cell r="N426">
            <v>9.3333333333333357</v>
          </cell>
          <cell r="O426">
            <v>10.93548387096774</v>
          </cell>
          <cell r="P426">
            <v>9.3333333333333321</v>
          </cell>
          <cell r="Q426">
            <v>10.225806451612904</v>
          </cell>
          <cell r="R426">
            <v>10.161290322580644</v>
          </cell>
          <cell r="S426">
            <v>7.133333333333332</v>
          </cell>
          <cell r="T426">
            <v>8.2903225806451619</v>
          </cell>
          <cell r="U426">
            <v>4.5333333333333332</v>
          </cell>
          <cell r="V426">
            <v>6.967741935483871</v>
          </cell>
          <cell r="W426">
            <v>8.1612903225806441</v>
          </cell>
          <cell r="X426">
            <v>6.862068965517242</v>
          </cell>
          <cell r="Y426">
            <v>5.032258064516129</v>
          </cell>
          <cell r="Z426">
            <v>7.4666666666666668</v>
          </cell>
          <cell r="AA426">
            <v>9.6129032258064502</v>
          </cell>
          <cell r="AB426">
            <v>7.6666666666666661</v>
          </cell>
          <cell r="AC426">
            <v>7.8387096774193541</v>
          </cell>
          <cell r="AD426">
            <v>10</v>
          </cell>
          <cell r="AE426">
            <v>10.966666666666665</v>
          </cell>
          <cell r="AF426">
            <v>6.7096774193548381</v>
          </cell>
          <cell r="AG426">
            <v>8.9333333333333336</v>
          </cell>
          <cell r="AH426">
            <v>8.6129032258064502</v>
          </cell>
          <cell r="AI426">
            <v>8.4193548387096762</v>
          </cell>
          <cell r="AJ426">
            <v>9.75</v>
          </cell>
          <cell r="AK426">
            <v>8.8387096774193541</v>
          </cell>
          <cell r="AL426">
            <v>10.133333333333333</v>
          </cell>
          <cell r="AM426">
            <v>9.9677419354838719</v>
          </cell>
          <cell r="AN426">
            <v>7.7</v>
          </cell>
          <cell r="AO426">
            <v>9.7096774193548381</v>
          </cell>
          <cell r="AP426">
            <v>0.5161290322580645</v>
          </cell>
        </row>
        <row r="427">
          <cell r="C427" t="str">
            <v>HES / Beverly / 6 Echo Ave. 2</v>
          </cell>
          <cell r="D427" t="str">
            <v>Haverhill Area Office</v>
          </cell>
          <cell r="T427">
            <v>0.32258064516129031</v>
          </cell>
          <cell r="U427">
            <v>2.4333333333333336</v>
          </cell>
          <cell r="V427">
            <v>2.032258064516129</v>
          </cell>
          <cell r="W427">
            <v>9.6774193548387094E-2</v>
          </cell>
          <cell r="X427">
            <v>0.55172413793103448</v>
          </cell>
          <cell r="Z427">
            <v>0.6333333333333333</v>
          </cell>
        </row>
        <row r="428">
          <cell r="C428" t="str">
            <v>HES / Beverly / 6 Echo Ave. 3</v>
          </cell>
          <cell r="D428" t="str">
            <v>Lawrence Area Office</v>
          </cell>
          <cell r="F428">
            <v>3.2258064516129031E-2</v>
          </cell>
          <cell r="S428">
            <v>0.13333333333333333</v>
          </cell>
          <cell r="T428">
            <v>0.25806451612903225</v>
          </cell>
          <cell r="U428">
            <v>0.36666666666666664</v>
          </cell>
          <cell r="V428">
            <v>0.32258064516129031</v>
          </cell>
          <cell r="AF428">
            <v>9.6774193548387094E-2</v>
          </cell>
          <cell r="AG428">
            <v>0.33333333333333331</v>
          </cell>
          <cell r="AH428">
            <v>0.12903225806451613</v>
          </cell>
        </row>
        <row r="429">
          <cell r="C429" t="str">
            <v>HES / Beverly / 6 Echo Ave. 4</v>
          </cell>
          <cell r="D429" t="str">
            <v>Lowell Area Office</v>
          </cell>
          <cell r="N429">
            <v>0.16666666666666666</v>
          </cell>
          <cell r="Z429">
            <v>0.13333333333333333</v>
          </cell>
          <cell r="AB429">
            <v>3.3333333333333333E-2</v>
          </cell>
          <cell r="AD429">
            <v>3.2258064516129031E-2</v>
          </cell>
          <cell r="AF429">
            <v>1.4516129032258065</v>
          </cell>
          <cell r="AG429">
            <v>1.0666666666666667</v>
          </cell>
          <cell r="AH429">
            <v>0.38709677419354838</v>
          </cell>
          <cell r="AI429">
            <v>3.2258064516129031E-2</v>
          </cell>
          <cell r="AJ429">
            <v>7.1428571428571425E-2</v>
          </cell>
        </row>
        <row r="430">
          <cell r="C430" t="str">
            <v>HES / Beverly / 6 Echo Ave. 5</v>
          </cell>
          <cell r="D430" t="str">
            <v>Lynn Area Office</v>
          </cell>
          <cell r="N430">
            <v>0.13333333333333333</v>
          </cell>
          <cell r="Q430">
            <v>0.29032258064516131</v>
          </cell>
          <cell r="R430">
            <v>0.35483870967741937</v>
          </cell>
          <cell r="S430">
            <v>0.36666666666666664</v>
          </cell>
          <cell r="T430">
            <v>0.4838709677419355</v>
          </cell>
          <cell r="U430">
            <v>0.16666666666666666</v>
          </cell>
          <cell r="V430">
            <v>6.4516129032258063E-2</v>
          </cell>
          <cell r="X430">
            <v>1.4827586206896552</v>
          </cell>
          <cell r="Y430">
            <v>1.4838709677419355</v>
          </cell>
          <cell r="Z430">
            <v>0.26666666666666666</v>
          </cell>
          <cell r="AA430">
            <v>0.32258064516129031</v>
          </cell>
          <cell r="AB430">
            <v>0.46666666666666667</v>
          </cell>
          <cell r="AC430">
            <v>1.3548387096774193</v>
          </cell>
          <cell r="AD430">
            <v>0.5161290322580645</v>
          </cell>
          <cell r="AE430">
            <v>0.56666666666666665</v>
          </cell>
          <cell r="AF430">
            <v>0.32258064516129031</v>
          </cell>
          <cell r="AH430">
            <v>0.25806451612903225</v>
          </cell>
          <cell r="AI430">
            <v>0.35483870967741937</v>
          </cell>
          <cell r="AJ430">
            <v>0.42857142857142855</v>
          </cell>
          <cell r="AK430">
            <v>0.45161290322580649</v>
          </cell>
          <cell r="AL430">
            <v>0.16666666666666666</v>
          </cell>
          <cell r="AM430">
            <v>9.6774193548387094E-2</v>
          </cell>
          <cell r="AN430">
            <v>0.46666666666666667</v>
          </cell>
        </row>
        <row r="431">
          <cell r="C431" t="str">
            <v>HES / Beverly / 6 Echo Ave. 6</v>
          </cell>
          <cell r="D431" t="str">
            <v>Park St. Area Office</v>
          </cell>
          <cell r="AG431">
            <v>0.1</v>
          </cell>
        </row>
        <row r="432">
          <cell r="C432" t="str">
            <v>HES / Beverly / 6 Echo Ave. 7</v>
          </cell>
          <cell r="D432" t="str">
            <v>(blank)</v>
          </cell>
          <cell r="AJ432">
            <v>0.14285714285714285</v>
          </cell>
        </row>
        <row r="433">
          <cell r="C433" t="str">
            <v>HES / Haverhill / 8-10 Howard St 1</v>
          </cell>
          <cell r="D433" t="str">
            <v>Cape Ann Area Office</v>
          </cell>
          <cell r="M433">
            <v>0.61290322580645162</v>
          </cell>
          <cell r="N433">
            <v>1</v>
          </cell>
          <cell r="O433">
            <v>3.2258064516129031E-2</v>
          </cell>
          <cell r="T433">
            <v>0.93548387096774199</v>
          </cell>
          <cell r="U433">
            <v>1</v>
          </cell>
          <cell r="V433">
            <v>1</v>
          </cell>
          <cell r="W433">
            <v>0.67741935483870963</v>
          </cell>
        </row>
        <row r="434">
          <cell r="C434" t="str">
            <v>HES / Haverhill / 8-10 Howard St 2</v>
          </cell>
          <cell r="D434" t="str">
            <v>Haverhill Area Office</v>
          </cell>
          <cell r="M434">
            <v>1</v>
          </cell>
          <cell r="N434">
            <v>0.33333333333333331</v>
          </cell>
          <cell r="O434">
            <v>1.6774193548387095</v>
          </cell>
          <cell r="P434">
            <v>2.2333333333333334</v>
          </cell>
          <cell r="Q434">
            <v>2</v>
          </cell>
          <cell r="R434">
            <v>1.6774193548387097</v>
          </cell>
          <cell r="S434">
            <v>0.8</v>
          </cell>
          <cell r="T434">
            <v>0.25806451612903225</v>
          </cell>
          <cell r="U434">
            <v>1.5333333333333332</v>
          </cell>
          <cell r="V434">
            <v>2.6774193548387095</v>
          </cell>
          <cell r="W434">
            <v>2.967741935483871</v>
          </cell>
          <cell r="X434">
            <v>3.2413793103448274</v>
          </cell>
          <cell r="Y434">
            <v>2.096774193548387</v>
          </cell>
          <cell r="Z434">
            <v>2</v>
          </cell>
          <cell r="AA434">
            <v>2</v>
          </cell>
          <cell r="AB434">
            <v>1.8666666666666667</v>
          </cell>
          <cell r="AC434">
            <v>1</v>
          </cell>
          <cell r="AD434">
            <v>1.3870967741935485</v>
          </cell>
          <cell r="AE434">
            <v>1.9666666666666668</v>
          </cell>
          <cell r="AF434">
            <v>1.8064516129032258</v>
          </cell>
          <cell r="AG434">
            <v>0.3666666666666667</v>
          </cell>
        </row>
        <row r="435">
          <cell r="C435" t="str">
            <v>HES / Haverhill / 8-10 Howard St 3</v>
          </cell>
          <cell r="D435" t="str">
            <v>Lawrence Area Office</v>
          </cell>
          <cell r="M435">
            <v>1.3548387096774193</v>
          </cell>
          <cell r="N435">
            <v>2.8333333333333335</v>
          </cell>
          <cell r="O435">
            <v>1.193548387096774</v>
          </cell>
          <cell r="P435">
            <v>2.1666666666666665</v>
          </cell>
          <cell r="Q435">
            <v>2.4838709677419355</v>
          </cell>
          <cell r="R435">
            <v>2.6129032258064515</v>
          </cell>
          <cell r="S435">
            <v>1.2</v>
          </cell>
          <cell r="T435">
            <v>0.35483870967741937</v>
          </cell>
          <cell r="W435">
            <v>0.32258064516129031</v>
          </cell>
          <cell r="X435">
            <v>1</v>
          </cell>
          <cell r="Y435">
            <v>1.2903225806451613</v>
          </cell>
          <cell r="Z435">
            <v>1.7666666666666666</v>
          </cell>
          <cell r="AA435">
            <v>0.12903225806451613</v>
          </cell>
          <cell r="AC435">
            <v>0.29032258064516131</v>
          </cell>
          <cell r="AE435">
            <v>0.3</v>
          </cell>
          <cell r="AF435">
            <v>1</v>
          </cell>
          <cell r="AG435">
            <v>0.66666666666666663</v>
          </cell>
        </row>
        <row r="436">
          <cell r="C436" t="str">
            <v>HES / Haverhill / 8-10 Howard St 4</v>
          </cell>
          <cell r="D436" t="str">
            <v>Lowell Area Office</v>
          </cell>
          <cell r="L436">
            <v>1.4285714285714284</v>
          </cell>
          <cell r="M436">
            <v>3.5483870967741935</v>
          </cell>
          <cell r="N436">
            <v>3.3666666666666667</v>
          </cell>
          <cell r="O436">
            <v>2.774193548387097</v>
          </cell>
          <cell r="P436">
            <v>3</v>
          </cell>
          <cell r="Q436">
            <v>2.4838709677419355</v>
          </cell>
          <cell r="R436">
            <v>2.3548387096774195</v>
          </cell>
          <cell r="S436">
            <v>1.9</v>
          </cell>
          <cell r="T436">
            <v>2</v>
          </cell>
          <cell r="U436">
            <v>1.3666666666666665</v>
          </cell>
          <cell r="V436">
            <v>1.3870967741935485</v>
          </cell>
          <cell r="W436">
            <v>2.903225806451613</v>
          </cell>
          <cell r="X436">
            <v>1.3448275862068966</v>
          </cell>
          <cell r="Y436">
            <v>2.6129032258064515</v>
          </cell>
          <cell r="Z436">
            <v>2.2000000000000002</v>
          </cell>
          <cell r="AA436">
            <v>3.032258064516129</v>
          </cell>
          <cell r="AB436">
            <v>3.4666666666666663</v>
          </cell>
          <cell r="AC436">
            <v>2.6774193548387095</v>
          </cell>
          <cell r="AD436">
            <v>2.32258064516129</v>
          </cell>
          <cell r="AE436">
            <v>1.8333333333333333</v>
          </cell>
          <cell r="AF436">
            <v>2.806451612903226</v>
          </cell>
          <cell r="AG436">
            <v>1.2666666666666666</v>
          </cell>
        </row>
        <row r="437">
          <cell r="C437" t="str">
            <v>HES / Haverhill / 8-10 Howard St 5</v>
          </cell>
          <cell r="D437" t="str">
            <v>New Bedford Child and Family (Adop)</v>
          </cell>
          <cell r="AC437">
            <v>1</v>
          </cell>
          <cell r="AD437">
            <v>1</v>
          </cell>
          <cell r="AE437">
            <v>1</v>
          </cell>
          <cell r="AF437">
            <v>0.16129032258064516</v>
          </cell>
        </row>
        <row r="438">
          <cell r="C438" t="str">
            <v>HES / Salem / 39 1/2 Mason St 1</v>
          </cell>
          <cell r="D438" t="str">
            <v>Cape Ann Area Office</v>
          </cell>
          <cell r="AO438">
            <v>0.80645161290322576</v>
          </cell>
          <cell r="AP438">
            <v>8.1290322580645142</v>
          </cell>
          <cell r="AQ438">
            <v>6.3</v>
          </cell>
          <cell r="AR438">
            <v>6.7096774193548372</v>
          </cell>
          <cell r="AS438">
            <v>8.5666666666666664</v>
          </cell>
          <cell r="AT438">
            <v>7.32258064516129</v>
          </cell>
          <cell r="AU438">
            <v>8.64</v>
          </cell>
          <cell r="AV438">
            <v>8.0357142857142865</v>
          </cell>
          <cell r="AW438">
            <v>7.0322580645161281</v>
          </cell>
          <cell r="AX438">
            <v>9.3000000000000007</v>
          </cell>
          <cell r="AY438">
            <v>8.3225806451612883</v>
          </cell>
          <cell r="AZ438">
            <v>8.8333333333333304</v>
          </cell>
        </row>
        <row r="439">
          <cell r="C439" t="str">
            <v>HES / Salem / 39 1/2 Mason St 2</v>
          </cell>
          <cell r="D439" t="str">
            <v>Haverhill Area Office</v>
          </cell>
          <cell r="AZ439">
            <v>0.33333333333333331</v>
          </cell>
        </row>
        <row r="440">
          <cell r="C440" t="str">
            <v>HES / Salem / 39 1/2 Mason St 3</v>
          </cell>
          <cell r="D440" t="str">
            <v>Hyde Park Area Office</v>
          </cell>
          <cell r="AV440">
            <v>0.14285714285714285</v>
          </cell>
        </row>
        <row r="441">
          <cell r="C441" t="str">
            <v>HES / Salem / 39 1/2 Mason St 4</v>
          </cell>
          <cell r="D441" t="str">
            <v>Lawrence Area Office</v>
          </cell>
          <cell r="AR441">
            <v>9.6774193548387094E-2</v>
          </cell>
          <cell r="AT441">
            <v>9.6774193548387094E-2</v>
          </cell>
        </row>
        <row r="442">
          <cell r="C442" t="str">
            <v>HES / Salem / 39 1/2 Mason St 5</v>
          </cell>
          <cell r="D442" t="str">
            <v>Lowell Area Office</v>
          </cell>
          <cell r="AP442">
            <v>9.6774193548387094E-2</v>
          </cell>
        </row>
        <row r="443">
          <cell r="C443" t="str">
            <v>HES / Salem / 39 1/2 Mason St 6</v>
          </cell>
          <cell r="D443" t="str">
            <v>Lynn Area Office</v>
          </cell>
          <cell r="AP443">
            <v>1.5161290322580645</v>
          </cell>
          <cell r="AQ443">
            <v>0.83333333333333326</v>
          </cell>
          <cell r="AR443">
            <v>0.90322580645161299</v>
          </cell>
          <cell r="AS443">
            <v>0.83333333333333337</v>
          </cell>
          <cell r="AT443">
            <v>1.4516129032258065</v>
          </cell>
          <cell r="AV443">
            <v>0.75</v>
          </cell>
          <cell r="AW443">
            <v>0.19354838709677419</v>
          </cell>
          <cell r="AX443">
            <v>0.6333333333333333</v>
          </cell>
          <cell r="AY443">
            <v>0.12903225806451613</v>
          </cell>
          <cell r="AZ443">
            <v>0.5</v>
          </cell>
        </row>
        <row r="444">
          <cell r="C444" t="str">
            <v>ItalianHome/E. Freetown/9PinewoodCt 1</v>
          </cell>
          <cell r="D444" t="str">
            <v>Brockton Area Office</v>
          </cell>
          <cell r="G444">
            <v>0.76666666666666672</v>
          </cell>
          <cell r="H444">
            <v>1.3870967741935485</v>
          </cell>
          <cell r="I444">
            <v>2</v>
          </cell>
          <cell r="J444">
            <v>3</v>
          </cell>
          <cell r="K444">
            <v>5.096774193548387</v>
          </cell>
          <cell r="L444">
            <v>4.0357142857142847</v>
          </cell>
          <cell r="M444">
            <v>2.774193548387097</v>
          </cell>
          <cell r="N444">
            <v>2</v>
          </cell>
          <cell r="O444">
            <v>2.3548387096774195</v>
          </cell>
          <cell r="P444">
            <v>1.9666666666666668</v>
          </cell>
          <cell r="Q444">
            <v>1.2258064516129032</v>
          </cell>
          <cell r="R444">
            <v>3.096774193548387</v>
          </cell>
          <cell r="S444">
            <v>2.9333333333333336</v>
          </cell>
          <cell r="T444">
            <v>2.096774193548387</v>
          </cell>
          <cell r="U444">
            <v>1.4666666666666668</v>
          </cell>
          <cell r="V444">
            <v>0.41935483870967744</v>
          </cell>
          <cell r="W444">
            <v>1.7096774193548387</v>
          </cell>
          <cell r="X444">
            <v>4</v>
          </cell>
          <cell r="Y444">
            <v>3.967741935483871</v>
          </cell>
          <cell r="Z444">
            <v>1.7</v>
          </cell>
          <cell r="AA444">
            <v>1.741935483870968</v>
          </cell>
          <cell r="AB444">
            <v>2.4666666666666668</v>
          </cell>
          <cell r="AC444">
            <v>1.161290322580645</v>
          </cell>
          <cell r="AD444">
            <v>1.5483870967741935</v>
          </cell>
          <cell r="AE444">
            <v>0.76666666666666661</v>
          </cell>
          <cell r="AF444">
            <v>1</v>
          </cell>
          <cell r="AG444">
            <v>1.5666666666666667</v>
          </cell>
          <cell r="AH444">
            <v>2</v>
          </cell>
          <cell r="AI444">
            <v>1.5806451612903225</v>
          </cell>
          <cell r="AJ444">
            <v>3.3571428571428572</v>
          </cell>
          <cell r="AK444">
            <v>3.903225806451613</v>
          </cell>
          <cell r="AL444">
            <v>3.8666666666666667</v>
          </cell>
          <cell r="AM444">
            <v>1.1935483870967742</v>
          </cell>
          <cell r="AN444">
            <v>1.8666666666666667</v>
          </cell>
          <cell r="AO444">
            <v>1.6129032258064515</v>
          </cell>
          <cell r="AP444">
            <v>2</v>
          </cell>
          <cell r="AQ444">
            <v>1.3666666666666667</v>
          </cell>
          <cell r="AR444">
            <v>2.7419354838709675</v>
          </cell>
          <cell r="AS444">
            <v>4</v>
          </cell>
          <cell r="AT444">
            <v>4</v>
          </cell>
          <cell r="AU444">
            <v>4</v>
          </cell>
          <cell r="AV444">
            <v>4</v>
          </cell>
          <cell r="AW444">
            <v>1.9677419354838708</v>
          </cell>
          <cell r="AX444">
            <v>2.0333333333333332</v>
          </cell>
          <cell r="AY444">
            <v>0.54838709677419351</v>
          </cell>
          <cell r="AZ444">
            <v>1.1333333333333333</v>
          </cell>
        </row>
        <row r="445">
          <cell r="C445" t="str">
            <v>ItalianHome/E. Freetown/9PinewoodCt 2</v>
          </cell>
          <cell r="D445" t="str">
            <v>Cape Cod Area Office</v>
          </cell>
          <cell r="AC445">
            <v>1</v>
          </cell>
          <cell r="AD445">
            <v>2</v>
          </cell>
          <cell r="AE445">
            <v>1.0666666666666667</v>
          </cell>
          <cell r="AL445">
            <v>3.3333333333333333E-2</v>
          </cell>
          <cell r="AM445">
            <v>1</v>
          </cell>
          <cell r="AN445">
            <v>1</v>
          </cell>
          <cell r="AO445">
            <v>0.87096774193548387</v>
          </cell>
          <cell r="AY445">
            <v>0.41935483870967744</v>
          </cell>
          <cell r="AZ445">
            <v>1</v>
          </cell>
        </row>
        <row r="446">
          <cell r="C446" t="str">
            <v>ItalianHome/E. Freetown/9PinewoodCt 3</v>
          </cell>
          <cell r="D446" t="str">
            <v>Communities For People (Adop)</v>
          </cell>
          <cell r="AE446">
            <v>0.9</v>
          </cell>
          <cell r="AF446">
            <v>1</v>
          </cell>
          <cell r="AG446">
            <v>1</v>
          </cell>
          <cell r="AH446">
            <v>0.12903225806451613</v>
          </cell>
          <cell r="AS446">
            <v>0.6333333333333333</v>
          </cell>
          <cell r="AT446">
            <v>1</v>
          </cell>
          <cell r="AU446">
            <v>1</v>
          </cell>
          <cell r="AV446">
            <v>1</v>
          </cell>
          <cell r="AW446">
            <v>1</v>
          </cell>
          <cell r="AX446">
            <v>1</v>
          </cell>
          <cell r="AY446">
            <v>1</v>
          </cell>
          <cell r="AZ446">
            <v>3.3333333333333333E-2</v>
          </cell>
        </row>
        <row r="447">
          <cell r="C447" t="str">
            <v>ItalianHome/E. Freetown/9PinewoodCt 4</v>
          </cell>
          <cell r="D447" t="str">
            <v>Fall River Area Office</v>
          </cell>
          <cell r="P447">
            <v>1</v>
          </cell>
          <cell r="Q447">
            <v>0.4838709677419355</v>
          </cell>
          <cell r="R447">
            <v>0.4838709677419355</v>
          </cell>
          <cell r="Z447">
            <v>0.96666666666666667</v>
          </cell>
          <cell r="AA447">
            <v>1</v>
          </cell>
          <cell r="AB447">
            <v>0.73333333333333328</v>
          </cell>
          <cell r="AH447">
            <v>0.87096774193548387</v>
          </cell>
          <cell r="AI447">
            <v>0.25806451612903225</v>
          </cell>
          <cell r="AO447">
            <v>1.7419354838709677</v>
          </cell>
          <cell r="AP447">
            <v>1.096774193548387</v>
          </cell>
          <cell r="AQ447">
            <v>0.53333333333333333</v>
          </cell>
          <cell r="AZ447">
            <v>1.3666666666666667</v>
          </cell>
        </row>
        <row r="448">
          <cell r="C448" t="str">
            <v>ItalianHome/E. Freetown/9PinewoodCt 5</v>
          </cell>
          <cell r="D448" t="str">
            <v>Hyde Park Area Office</v>
          </cell>
          <cell r="AV448">
            <v>0.75</v>
          </cell>
        </row>
        <row r="449">
          <cell r="C449" t="str">
            <v>ItalianHome/E. Freetown/9PinewoodCt 6</v>
          </cell>
          <cell r="D449" t="str">
            <v>New Bedford Area Office</v>
          </cell>
          <cell r="N449">
            <v>0.13333333333333333</v>
          </cell>
          <cell r="R449">
            <v>0.87096774193548387</v>
          </cell>
          <cell r="T449">
            <v>0.16129032258064516</v>
          </cell>
          <cell r="Z449">
            <v>0.2</v>
          </cell>
          <cell r="AA449">
            <v>0.64516129032258063</v>
          </cell>
          <cell r="AB449">
            <v>1</v>
          </cell>
          <cell r="AC449">
            <v>1</v>
          </cell>
          <cell r="AD449">
            <v>1.064516129032258</v>
          </cell>
          <cell r="AE449">
            <v>1</v>
          </cell>
          <cell r="AF449">
            <v>1.8064516129032258</v>
          </cell>
          <cell r="AG449">
            <v>0.16666666666666666</v>
          </cell>
          <cell r="AI449">
            <v>0.87096774193548387</v>
          </cell>
          <cell r="AJ449">
            <v>1.1785714285714286</v>
          </cell>
          <cell r="AK449">
            <v>0.35483870967741937</v>
          </cell>
          <cell r="AY449">
            <v>0.25806451612903225</v>
          </cell>
          <cell r="AZ449">
            <v>0.66666666666666663</v>
          </cell>
        </row>
        <row r="450">
          <cell r="C450" t="str">
            <v>ItalianHome/E. Freetown/9PinewoodCt 7</v>
          </cell>
          <cell r="D450" t="str">
            <v>Plymouth Area Office</v>
          </cell>
          <cell r="G450">
            <v>1.1666666666666665</v>
          </cell>
          <cell r="H450">
            <v>1</v>
          </cell>
          <cell r="I450">
            <v>1.8333333333333335</v>
          </cell>
          <cell r="J450">
            <v>3</v>
          </cell>
          <cell r="K450">
            <v>2.3548387096774195</v>
          </cell>
          <cell r="L450">
            <v>2.0357142857142856</v>
          </cell>
          <cell r="M450">
            <v>3.032258064516129</v>
          </cell>
          <cell r="N450">
            <v>1.6333333333333333</v>
          </cell>
          <cell r="O450">
            <v>1.4516129032258065</v>
          </cell>
          <cell r="P450">
            <v>0.9</v>
          </cell>
          <cell r="Q450">
            <v>2.419354838709677</v>
          </cell>
          <cell r="R450">
            <v>2.5483870967741935</v>
          </cell>
          <cell r="S450">
            <v>2.2999999999999998</v>
          </cell>
          <cell r="T450">
            <v>1.032258064516129</v>
          </cell>
          <cell r="U450">
            <v>1.6333333333333333</v>
          </cell>
          <cell r="V450">
            <v>2</v>
          </cell>
          <cell r="W450">
            <v>1.129032258064516</v>
          </cell>
          <cell r="X450">
            <v>3</v>
          </cell>
          <cell r="Y450">
            <v>2.4193548387096775</v>
          </cell>
          <cell r="Z450">
            <v>3</v>
          </cell>
          <cell r="AA450">
            <v>2.967741935483871</v>
          </cell>
          <cell r="AB450">
            <v>1.6333333333333333</v>
          </cell>
          <cell r="AC450">
            <v>2.806451612903226</v>
          </cell>
          <cell r="AD450">
            <v>1.7419354838709677</v>
          </cell>
          <cell r="AE450">
            <v>2.6</v>
          </cell>
          <cell r="AF450">
            <v>3.967741935483871</v>
          </cell>
          <cell r="AG450">
            <v>4</v>
          </cell>
          <cell r="AH450">
            <v>2.7096774193548385</v>
          </cell>
          <cell r="AI450">
            <v>2.5483870967741935</v>
          </cell>
          <cell r="AJ450">
            <v>1.8571428571428572</v>
          </cell>
          <cell r="AK450">
            <v>1.4838709677419355</v>
          </cell>
          <cell r="AL450">
            <v>2.2666666666666666</v>
          </cell>
          <cell r="AM450">
            <v>1.4193548387096775</v>
          </cell>
          <cell r="AN450">
            <v>1.3</v>
          </cell>
          <cell r="AO450">
            <v>2</v>
          </cell>
          <cell r="AP450">
            <v>2.032258064516129</v>
          </cell>
          <cell r="AQ450">
            <v>2</v>
          </cell>
          <cell r="AR450">
            <v>2.3870967741935485</v>
          </cell>
          <cell r="AS450">
            <v>2.1</v>
          </cell>
          <cell r="AT450">
            <v>0.67741935483870963</v>
          </cell>
          <cell r="AU450">
            <v>0.41935483870967744</v>
          </cell>
          <cell r="AV450">
            <v>2.6071428571428572</v>
          </cell>
          <cell r="AW450">
            <v>3</v>
          </cell>
          <cell r="AX450">
            <v>4.4000000000000004</v>
          </cell>
          <cell r="AY450">
            <v>4.838709677419355</v>
          </cell>
          <cell r="AZ450">
            <v>3</v>
          </cell>
        </row>
        <row r="451">
          <cell r="C451" t="str">
            <v>ItalianHome/E. Freetown/9PinewoodCt 8</v>
          </cell>
          <cell r="D451" t="str">
            <v>Taunton/Attleboro Area Office</v>
          </cell>
          <cell r="F451">
            <v>0.12903225806451613</v>
          </cell>
          <cell r="G451">
            <v>1</v>
          </cell>
          <cell r="H451">
            <v>0.12903225806451613</v>
          </cell>
          <cell r="K451">
            <v>0.67741935483870963</v>
          </cell>
          <cell r="L451">
            <v>1</v>
          </cell>
          <cell r="M451">
            <v>1.6451612903225805</v>
          </cell>
          <cell r="N451">
            <v>1.7666666666666666</v>
          </cell>
          <cell r="O451">
            <v>0.25806451612903225</v>
          </cell>
          <cell r="P451">
            <v>0.83333333333333337</v>
          </cell>
          <cell r="Q451">
            <v>0.25806451612903225</v>
          </cell>
          <cell r="R451">
            <v>0.54838709677419351</v>
          </cell>
          <cell r="S451">
            <v>2</v>
          </cell>
          <cell r="T451">
            <v>2.225806451612903</v>
          </cell>
          <cell r="U451">
            <v>1.4333333333333336</v>
          </cell>
          <cell r="V451">
            <v>1</v>
          </cell>
          <cell r="W451">
            <v>1.903225806451613</v>
          </cell>
          <cell r="X451">
            <v>2.4137931034482758</v>
          </cell>
          <cell r="Y451">
            <v>1.193548387096774</v>
          </cell>
          <cell r="Z451">
            <v>1.4666666666666668</v>
          </cell>
          <cell r="AA451">
            <v>1</v>
          </cell>
          <cell r="AB451">
            <v>1</v>
          </cell>
          <cell r="AC451">
            <v>0.967741935483871</v>
          </cell>
          <cell r="AD451">
            <v>0.80645161290322576</v>
          </cell>
          <cell r="AF451">
            <v>3.2258064516129031E-2</v>
          </cell>
          <cell r="AG451">
            <v>1</v>
          </cell>
          <cell r="AH451">
            <v>1</v>
          </cell>
          <cell r="AI451">
            <v>1</v>
          </cell>
          <cell r="AJ451">
            <v>0.9285714285714286</v>
          </cell>
          <cell r="AL451">
            <v>0.83333333333333337</v>
          </cell>
          <cell r="AM451">
            <v>1.4193548387096775</v>
          </cell>
          <cell r="AN451">
            <v>2</v>
          </cell>
          <cell r="AO451">
            <v>1</v>
          </cell>
          <cell r="AP451">
            <v>0.19354838709677419</v>
          </cell>
          <cell r="AU451">
            <v>0.35483870967741937</v>
          </cell>
          <cell r="AZ451">
            <v>0.96666666666666667</v>
          </cell>
        </row>
        <row r="452">
          <cell r="C452" t="str">
            <v>ItalianHome/JamPl/1125CentreSt 1</v>
          </cell>
          <cell r="D452" t="str">
            <v>Brockton Area Office</v>
          </cell>
          <cell r="AN452">
            <v>0.66666666666666663</v>
          </cell>
          <cell r="AO452">
            <v>0.74193548387096775</v>
          </cell>
        </row>
        <row r="453">
          <cell r="C453" t="str">
            <v>ItalianHome/JamPl/1125CentreSt 2</v>
          </cell>
          <cell r="D453" t="str">
            <v>Cape Cod Area Office</v>
          </cell>
          <cell r="AS453">
            <v>6.6666666666666666E-2</v>
          </cell>
        </row>
        <row r="454">
          <cell r="C454" t="str">
            <v>ItalianHome/JamPl/1125CentreSt 3</v>
          </cell>
          <cell r="D454" t="str">
            <v>Coastal Area Office</v>
          </cell>
          <cell r="AO454">
            <v>0.41935483870967744</v>
          </cell>
        </row>
        <row r="455">
          <cell r="C455" t="str">
            <v>ItalianHome/JamPl/1125CentreSt 4</v>
          </cell>
          <cell r="D455" t="str">
            <v>Dimock St. Area Office</v>
          </cell>
          <cell r="I455">
            <v>0.73333333333333328</v>
          </cell>
          <cell r="J455">
            <v>0.64516129032258063</v>
          </cell>
          <cell r="N455">
            <v>0.5</v>
          </cell>
          <cell r="O455">
            <v>0.38709677419354838</v>
          </cell>
          <cell r="U455">
            <v>0.16666666666666666</v>
          </cell>
          <cell r="V455">
            <v>1</v>
          </cell>
          <cell r="W455">
            <v>0.32258064516129031</v>
          </cell>
          <cell r="Y455">
            <v>0.19354838709677419</v>
          </cell>
          <cell r="Z455">
            <v>1</v>
          </cell>
          <cell r="AA455">
            <v>0.35483870967741937</v>
          </cell>
          <cell r="AC455">
            <v>3.2258064516129031E-2</v>
          </cell>
          <cell r="AD455">
            <v>1.4516129032258065</v>
          </cell>
          <cell r="AE455">
            <v>0.6</v>
          </cell>
          <cell r="AF455">
            <v>1.1935483870967742</v>
          </cell>
          <cell r="AG455">
            <v>2</v>
          </cell>
          <cell r="AH455">
            <v>0.93548387096774188</v>
          </cell>
          <cell r="AI455">
            <v>0.41935483870967744</v>
          </cell>
          <cell r="AK455">
            <v>0.22580645161290322</v>
          </cell>
        </row>
        <row r="456">
          <cell r="C456" t="str">
            <v>ItalianHome/JamPl/1125CentreSt 5</v>
          </cell>
          <cell r="D456" t="str">
            <v>Framingham Area Office</v>
          </cell>
          <cell r="X456">
            <v>0.82758620689655171</v>
          </cell>
          <cell r="Y456">
            <v>0.12903225806451613</v>
          </cell>
        </row>
        <row r="457">
          <cell r="C457" t="str">
            <v>ItalianHome/JamPl/1125CentreSt 6</v>
          </cell>
          <cell r="D457" t="str">
            <v>Harbor Area Office</v>
          </cell>
          <cell r="S457">
            <v>0.8666666666666667</v>
          </cell>
          <cell r="T457">
            <v>0.5161290322580645</v>
          </cell>
          <cell r="AA457">
            <v>0.54838709677419351</v>
          </cell>
          <cell r="AB457">
            <v>1</v>
          </cell>
          <cell r="AC457">
            <v>0.22580645161290322</v>
          </cell>
          <cell r="AI457">
            <v>0.58064516129032262</v>
          </cell>
          <cell r="AJ457">
            <v>1</v>
          </cell>
          <cell r="AK457">
            <v>1</v>
          </cell>
          <cell r="AL457">
            <v>0.8666666666666667</v>
          </cell>
          <cell r="AR457">
            <v>0.38709677419354838</v>
          </cell>
          <cell r="AS457">
            <v>1</v>
          </cell>
          <cell r="AT457">
            <v>6.4516129032258063E-2</v>
          </cell>
        </row>
        <row r="458">
          <cell r="C458" t="str">
            <v>ItalianHome/JamPl/1125CentreSt 7</v>
          </cell>
          <cell r="D458" t="str">
            <v>Hyde Park Area Office</v>
          </cell>
          <cell r="F458">
            <v>0.45161290322580644</v>
          </cell>
          <cell r="G458">
            <v>1</v>
          </cell>
          <cell r="H458">
            <v>3.2258064516129031E-2</v>
          </cell>
          <cell r="L458">
            <v>0.5714285714285714</v>
          </cell>
          <cell r="M458">
            <v>1.6129032258064515</v>
          </cell>
          <cell r="N458">
            <v>1.2666666666666666</v>
          </cell>
          <cell r="O458">
            <v>6.4516129032258063E-2</v>
          </cell>
          <cell r="Q458">
            <v>0.19354838709677419</v>
          </cell>
          <cell r="R458">
            <v>1</v>
          </cell>
          <cell r="S458">
            <v>1</v>
          </cell>
          <cell r="T458">
            <v>0.77419354838709675</v>
          </cell>
          <cell r="U458">
            <v>1</v>
          </cell>
          <cell r="V458">
            <v>0.29032258064516131</v>
          </cell>
          <cell r="X458">
            <v>0.7931034482758621</v>
          </cell>
          <cell r="Y458">
            <v>0.58064516129032262</v>
          </cell>
          <cell r="Z458">
            <v>0.93333333333333335</v>
          </cell>
          <cell r="AL458">
            <v>0.1</v>
          </cell>
          <cell r="AP458">
            <v>0.19354838709677419</v>
          </cell>
          <cell r="AQ458">
            <v>2</v>
          </cell>
          <cell r="AR458">
            <v>0.61290322580645162</v>
          </cell>
        </row>
        <row r="459">
          <cell r="C459" t="str">
            <v>ItalianHome/JamPl/1125CentreSt 8</v>
          </cell>
          <cell r="D459" t="str">
            <v>Park St. Area Office</v>
          </cell>
          <cell r="E459">
            <v>3.2258064516129031E-2</v>
          </cell>
          <cell r="F459">
            <v>1</v>
          </cell>
          <cell r="G459">
            <v>1</v>
          </cell>
          <cell r="H459">
            <v>0.96774193548387089</v>
          </cell>
          <cell r="I459">
            <v>0.7</v>
          </cell>
          <cell r="K459">
            <v>0.77419354838709675</v>
          </cell>
          <cell r="L459">
            <v>0.9285714285714286</v>
          </cell>
          <cell r="P459">
            <v>0.93333333333333335</v>
          </cell>
          <cell r="Q459">
            <v>1.7096774193548387</v>
          </cell>
          <cell r="R459">
            <v>0.38709677419354838</v>
          </cell>
          <cell r="V459">
            <v>0.61290322580645162</v>
          </cell>
          <cell r="W459">
            <v>0.87096774193548387</v>
          </cell>
          <cell r="Y459">
            <v>0.16129032258064516</v>
          </cell>
          <cell r="Z459">
            <v>6.6666666666666666E-2</v>
          </cell>
          <cell r="AA459">
            <v>1</v>
          </cell>
          <cell r="AB459">
            <v>0.8</v>
          </cell>
          <cell r="AC459">
            <v>1</v>
          </cell>
          <cell r="AD459">
            <v>0.19354838709677419</v>
          </cell>
          <cell r="AH459">
            <v>0.70967741935483875</v>
          </cell>
          <cell r="AI459">
            <v>1</v>
          </cell>
          <cell r="AJ459">
            <v>1</v>
          </cell>
          <cell r="AK459">
            <v>0.16129032258064516</v>
          </cell>
          <cell r="AM459">
            <v>0.58064516129032262</v>
          </cell>
          <cell r="AN459">
            <v>0.93333333333333335</v>
          </cell>
          <cell r="AO459">
            <v>0.12903225806451613</v>
          </cell>
          <cell r="AP459">
            <v>0.58064516129032262</v>
          </cell>
          <cell r="AR459">
            <v>0.29032258064516131</v>
          </cell>
          <cell r="AS459">
            <v>0.8</v>
          </cell>
        </row>
        <row r="460">
          <cell r="C460" t="str">
            <v>ItalianHome/JamPl/1125CentreSt 9</v>
          </cell>
          <cell r="D460" t="str">
            <v>Plymouth Area Office</v>
          </cell>
          <cell r="AL460">
            <v>0.13333333333333333</v>
          </cell>
          <cell r="AM460">
            <v>1</v>
          </cell>
        </row>
        <row r="461">
          <cell r="C461" t="str">
            <v>Key / Fall River / 62 County St 1</v>
          </cell>
          <cell r="D461" t="str">
            <v>Brockton Area Office</v>
          </cell>
          <cell r="E461">
            <v>0.12903225806451613</v>
          </cell>
          <cell r="O461">
            <v>0.74193548387096775</v>
          </cell>
          <cell r="P461">
            <v>0.1</v>
          </cell>
          <cell r="Q461">
            <v>0.38709677419354838</v>
          </cell>
          <cell r="R461">
            <v>1</v>
          </cell>
          <cell r="S461">
            <v>0.8666666666666667</v>
          </cell>
          <cell r="T461">
            <v>0.96774193548387089</v>
          </cell>
          <cell r="Y461">
            <v>0.12903225806451613</v>
          </cell>
          <cell r="Z461">
            <v>3.3333333333333333E-2</v>
          </cell>
          <cell r="AF461">
            <v>1.5161290322580645</v>
          </cell>
          <cell r="AG461">
            <v>1.2666666666666668</v>
          </cell>
          <cell r="AH461">
            <v>0.35483870967741937</v>
          </cell>
          <cell r="AI461">
            <v>1.7741935483870968</v>
          </cell>
          <cell r="AJ461">
            <v>0.14285714285714285</v>
          </cell>
          <cell r="AK461">
            <v>0.41935483870967744</v>
          </cell>
          <cell r="AL461">
            <v>6.6666666666666666E-2</v>
          </cell>
          <cell r="AM461">
            <v>0.4838709677419355</v>
          </cell>
          <cell r="AN461">
            <v>0.66666666666666663</v>
          </cell>
          <cell r="AQ461">
            <v>0.73333333333333328</v>
          </cell>
          <cell r="AU461">
            <v>9.6774193548387094E-2</v>
          </cell>
          <cell r="AW461">
            <v>6.4516129032258063E-2</v>
          </cell>
          <cell r="AX461">
            <v>0.13333333333333333</v>
          </cell>
        </row>
        <row r="462">
          <cell r="C462" t="str">
            <v>Key / Fall River / 62 County St 2</v>
          </cell>
          <cell r="D462" t="str">
            <v>Cape Cod Area Office</v>
          </cell>
          <cell r="E462">
            <v>6.4516129032258063E-2</v>
          </cell>
        </row>
        <row r="463">
          <cell r="C463" t="str">
            <v>Key / Fall River / 62 County St 3</v>
          </cell>
          <cell r="D463" t="str">
            <v>Fall River Area Office</v>
          </cell>
          <cell r="E463">
            <v>0.64516129032258063</v>
          </cell>
          <cell r="F463">
            <v>0.45161290322580649</v>
          </cell>
          <cell r="G463">
            <v>1.0666666666666669</v>
          </cell>
          <cell r="H463">
            <v>3.161290322580645</v>
          </cell>
          <cell r="I463">
            <v>7.7</v>
          </cell>
          <cell r="J463">
            <v>9.935483870967742</v>
          </cell>
          <cell r="K463">
            <v>9.193548387096774</v>
          </cell>
          <cell r="L463">
            <v>9.7857142857142847</v>
          </cell>
          <cell r="M463">
            <v>9.3225806451612918</v>
          </cell>
          <cell r="N463">
            <v>11.8</v>
          </cell>
          <cell r="O463">
            <v>10.64516129032258</v>
          </cell>
          <cell r="P463">
            <v>11.566666666666666</v>
          </cell>
          <cell r="Q463">
            <v>12.225806451612902</v>
          </cell>
          <cell r="R463">
            <v>13.451612903225804</v>
          </cell>
          <cell r="S463">
            <v>13.666666666666668</v>
          </cell>
          <cell r="T463">
            <v>13.419354838709676</v>
          </cell>
          <cell r="U463">
            <v>14.6</v>
          </cell>
          <cell r="V463">
            <v>14.741935483870966</v>
          </cell>
          <cell r="W463">
            <v>14.967741935483872</v>
          </cell>
          <cell r="X463">
            <v>14.827586206896553</v>
          </cell>
          <cell r="Y463">
            <v>14.709677419354838</v>
          </cell>
          <cell r="Z463">
            <v>14.666666666666666</v>
          </cell>
          <cell r="AA463">
            <v>15</v>
          </cell>
          <cell r="AB463">
            <v>14.533333333333335</v>
          </cell>
          <cell r="AC463">
            <v>13.870967741935484</v>
          </cell>
          <cell r="AD463">
            <v>13.903225806451614</v>
          </cell>
          <cell r="AE463">
            <v>14.2</v>
          </cell>
          <cell r="AF463">
            <v>11.354838709677418</v>
          </cell>
          <cell r="AG463">
            <v>13.033333333333333</v>
          </cell>
          <cell r="AH463">
            <v>13.161290322580646</v>
          </cell>
          <cell r="AI463">
            <v>11.806451612903228</v>
          </cell>
          <cell r="AJ463">
            <v>10.5</v>
          </cell>
          <cell r="AK463">
            <v>11.548387096774194</v>
          </cell>
          <cell r="AL463">
            <v>14.133333333333333</v>
          </cell>
          <cell r="AM463">
            <v>12.580645161290324</v>
          </cell>
          <cell r="AN463">
            <v>13.733333333333333</v>
          </cell>
          <cell r="AO463">
            <v>14.387096774193552</v>
          </cell>
          <cell r="AP463">
            <v>11.838709677419358</v>
          </cell>
          <cell r="AQ463">
            <v>10.4</v>
          </cell>
          <cell r="AR463">
            <v>13.161290322580644</v>
          </cell>
          <cell r="AS463">
            <v>13.233333333333333</v>
          </cell>
          <cell r="AT463">
            <v>11.354838709677418</v>
          </cell>
          <cell r="AU463">
            <v>11.451612903225804</v>
          </cell>
          <cell r="AV463">
            <v>13.892857142857144</v>
          </cell>
          <cell r="AW463">
            <v>13.258064516129034</v>
          </cell>
          <cell r="AX463">
            <v>14.1</v>
          </cell>
          <cell r="AY463">
            <v>14.35483870967742</v>
          </cell>
          <cell r="AZ463">
            <v>14.7</v>
          </cell>
        </row>
        <row r="464">
          <cell r="C464" t="str">
            <v>Key / Fall River / 62 County St 4</v>
          </cell>
          <cell r="D464" t="str">
            <v>New Bedford Area Office</v>
          </cell>
          <cell r="E464">
            <v>2.8387096774193545</v>
          </cell>
          <cell r="F464">
            <v>2.3870967741935485</v>
          </cell>
          <cell r="G464">
            <v>1.7666666666666666</v>
          </cell>
          <cell r="H464">
            <v>1.3548387096774195</v>
          </cell>
          <cell r="I464">
            <v>0.8</v>
          </cell>
          <cell r="J464">
            <v>0.87096774193548387</v>
          </cell>
          <cell r="K464">
            <v>0.32258064516129031</v>
          </cell>
          <cell r="O464">
            <v>3.2258064516129031E-2</v>
          </cell>
          <cell r="P464">
            <v>6.6666666666666666E-2</v>
          </cell>
          <cell r="Q464">
            <v>0.19354838709677419</v>
          </cell>
          <cell r="Z464">
            <v>0.1</v>
          </cell>
          <cell r="AJ464">
            <v>0.75</v>
          </cell>
          <cell r="AL464">
            <v>6.6666666666666666E-2</v>
          </cell>
          <cell r="AP464">
            <v>0.22580645161290322</v>
          </cell>
          <cell r="AQ464">
            <v>0.16666666666666669</v>
          </cell>
          <cell r="AR464">
            <v>9.6774193548387094E-2</v>
          </cell>
          <cell r="AW464">
            <v>0.90322580645161288</v>
          </cell>
          <cell r="AX464">
            <v>0.3</v>
          </cell>
          <cell r="AY464">
            <v>9.6774193548387094E-2</v>
          </cell>
        </row>
        <row r="465">
          <cell r="C465" t="str">
            <v>Key / Fall River / 62 County St 5</v>
          </cell>
          <cell r="D465" t="str">
            <v>New Bedford Child and Family (Adop)</v>
          </cell>
          <cell r="AC465">
            <v>1</v>
          </cell>
          <cell r="AD465">
            <v>0.80645161290322576</v>
          </cell>
          <cell r="AO465">
            <v>0.25806451612903225</v>
          </cell>
          <cell r="AP465">
            <v>1</v>
          </cell>
          <cell r="AQ465">
            <v>1</v>
          </cell>
          <cell r="AR465">
            <v>1</v>
          </cell>
          <cell r="AS465">
            <v>1</v>
          </cell>
          <cell r="AT465">
            <v>1</v>
          </cell>
          <cell r="AU465">
            <v>0.32258064516129031</v>
          </cell>
        </row>
        <row r="466">
          <cell r="C466" t="str">
            <v>Key / Fall River / 62 County St 6</v>
          </cell>
          <cell r="D466" t="str">
            <v>Plymouth Area Office</v>
          </cell>
          <cell r="I466">
            <v>0.73333333333333339</v>
          </cell>
          <cell r="J466">
            <v>0.967741935483871</v>
          </cell>
          <cell r="K466">
            <v>0.93548387096774188</v>
          </cell>
          <cell r="L466">
            <v>1</v>
          </cell>
          <cell r="M466">
            <v>1</v>
          </cell>
          <cell r="N466">
            <v>1</v>
          </cell>
          <cell r="O466">
            <v>1</v>
          </cell>
          <cell r="P466">
            <v>0.33333333333333331</v>
          </cell>
          <cell r="AF466">
            <v>0.12903225806451613</v>
          </cell>
          <cell r="AI466">
            <v>6.4516129032258063E-2</v>
          </cell>
          <cell r="AJ466">
            <v>3.5714285714285712E-2</v>
          </cell>
          <cell r="AK466">
            <v>9.6774193548387094E-2</v>
          </cell>
        </row>
        <row r="467">
          <cell r="C467" t="str">
            <v>Key / Fall River / 62 County St 7</v>
          </cell>
          <cell r="D467" t="str">
            <v>Taunton/Attleboro Area Office</v>
          </cell>
          <cell r="E467">
            <v>1.806451612903226</v>
          </cell>
          <cell r="F467">
            <v>3.193548387096774</v>
          </cell>
          <cell r="G467">
            <v>2.8666666666666667</v>
          </cell>
          <cell r="H467">
            <v>1.032258064516129</v>
          </cell>
          <cell r="AU467">
            <v>0.90322580645161288</v>
          </cell>
          <cell r="AV467">
            <v>0.14285714285714285</v>
          </cell>
        </row>
        <row r="468">
          <cell r="C468" t="str">
            <v>Key / Methuen / 175 Lowell St 1</v>
          </cell>
          <cell r="D468" t="str">
            <v>Cape Ann Area Office</v>
          </cell>
          <cell r="AE468">
            <v>0.5</v>
          </cell>
          <cell r="AI468">
            <v>0.12903225806451613</v>
          </cell>
        </row>
        <row r="469">
          <cell r="C469" t="str">
            <v>Key / Methuen / 175 Lowell St 2</v>
          </cell>
          <cell r="D469" t="str">
            <v>Haverhill Area Office</v>
          </cell>
          <cell r="O469">
            <v>0.19354838709677419</v>
          </cell>
          <cell r="S469">
            <v>0.4</v>
          </cell>
          <cell r="T469">
            <v>0.74193548387096775</v>
          </cell>
          <cell r="AJ469">
            <v>7.1428571428571425E-2</v>
          </cell>
          <cell r="AN469">
            <v>6.6666666666666666E-2</v>
          </cell>
          <cell r="AR469">
            <v>0.967741935483871</v>
          </cell>
          <cell r="AS469">
            <v>0.3</v>
          </cell>
        </row>
        <row r="470">
          <cell r="C470" t="str">
            <v>Key / Methuen / 175 Lowell St 3</v>
          </cell>
          <cell r="D470" t="str">
            <v>Lawrence Area Office</v>
          </cell>
          <cell r="E470">
            <v>10.838709677419356</v>
          </cell>
          <cell r="F470">
            <v>11.064516129032258</v>
          </cell>
          <cell r="G470">
            <v>9.9333333333333336</v>
          </cell>
          <cell r="H470">
            <v>9.4838709677419359</v>
          </cell>
          <cell r="I470">
            <v>9.8666666666666671</v>
          </cell>
          <cell r="J470">
            <v>10.548387096774194</v>
          </cell>
          <cell r="K470">
            <v>10.58064516129032</v>
          </cell>
          <cell r="L470">
            <v>9.4285714285714288</v>
          </cell>
          <cell r="M470">
            <v>10</v>
          </cell>
          <cell r="N470">
            <v>11.5</v>
          </cell>
          <cell r="O470">
            <v>10.548387096774192</v>
          </cell>
          <cell r="P470">
            <v>9.9666666666666668</v>
          </cell>
          <cell r="Q470">
            <v>10.61290322580645</v>
          </cell>
          <cell r="R470">
            <v>9.8387096774193576</v>
          </cell>
          <cell r="S470">
            <v>8.4</v>
          </cell>
          <cell r="T470">
            <v>8.3548387096774182</v>
          </cell>
          <cell r="U470">
            <v>10.666666666666666</v>
          </cell>
          <cell r="V470">
            <v>9.064516129032258</v>
          </cell>
          <cell r="W470">
            <v>5</v>
          </cell>
          <cell r="X470">
            <v>5.6206896551724128</v>
          </cell>
          <cell r="Y470">
            <v>4.6774193548387091</v>
          </cell>
          <cell r="Z470">
            <v>4.8333333333333339</v>
          </cell>
          <cell r="AA470">
            <v>4.4193548387096779</v>
          </cell>
          <cell r="AB470">
            <v>4.7</v>
          </cell>
          <cell r="AC470">
            <v>3.5161290322580645</v>
          </cell>
          <cell r="AD470">
            <v>3.6451612903225805</v>
          </cell>
          <cell r="AE470">
            <v>0.7</v>
          </cell>
          <cell r="AF470">
            <v>3.8064516129032255</v>
          </cell>
          <cell r="AG470">
            <v>5.0666666666666664</v>
          </cell>
          <cell r="AH470">
            <v>5.161290322580645</v>
          </cell>
          <cell r="AI470">
            <v>2.870967741935484</v>
          </cell>
          <cell r="AJ470">
            <v>5.0357142857142865</v>
          </cell>
          <cell r="AK470">
            <v>4.387096774193548</v>
          </cell>
          <cell r="AL470">
            <v>4.5</v>
          </cell>
          <cell r="AM470">
            <v>5.5806451612903221</v>
          </cell>
          <cell r="AN470">
            <v>5.166666666666667</v>
          </cell>
          <cell r="AO470">
            <v>3.8064516129032251</v>
          </cell>
          <cell r="AP470">
            <v>5.290322580645161</v>
          </cell>
          <cell r="AQ470">
            <v>4.4000000000000004</v>
          </cell>
          <cell r="AR470">
            <v>4.225806451612903</v>
          </cell>
          <cell r="AS470">
            <v>4.8</v>
          </cell>
          <cell r="AT470">
            <v>4.7096774193548381</v>
          </cell>
          <cell r="AU470">
            <v>4.903225806451613</v>
          </cell>
          <cell r="AV470">
            <v>3.964285714285714</v>
          </cell>
          <cell r="AW470">
            <v>4.064516129032258</v>
          </cell>
          <cell r="AX470">
            <v>5.1333333333333329</v>
          </cell>
          <cell r="AY470">
            <v>5.903225806451613</v>
          </cell>
          <cell r="AZ470">
            <v>5.3</v>
          </cell>
        </row>
        <row r="471">
          <cell r="C471" t="str">
            <v>Key / Methuen / 175 Lowell St 4</v>
          </cell>
          <cell r="D471" t="str">
            <v>Lowell Area Office</v>
          </cell>
          <cell r="R471">
            <v>0.70967741935483875</v>
          </cell>
          <cell r="S471">
            <v>0.3</v>
          </cell>
          <cell r="T471">
            <v>0.41935483870967744</v>
          </cell>
          <cell r="U471">
            <v>3.3333333333333333E-2</v>
          </cell>
          <cell r="AC471">
            <v>0.35483870967741937</v>
          </cell>
          <cell r="AD471">
            <v>0.19354838709677419</v>
          </cell>
          <cell r="AE471">
            <v>0.6333333333333333</v>
          </cell>
          <cell r="AF471">
            <v>0.967741935483871</v>
          </cell>
          <cell r="AG471">
            <v>6.6666666666666666E-2</v>
          </cell>
          <cell r="AH471">
            <v>0.19354838709677419</v>
          </cell>
          <cell r="AI471">
            <v>0.38709677419354838</v>
          </cell>
          <cell r="AJ471">
            <v>0.64285714285714279</v>
          </cell>
          <cell r="AK471">
            <v>0.29032258064516125</v>
          </cell>
          <cell r="AM471">
            <v>3.2258064516129031E-2</v>
          </cell>
          <cell r="AN471">
            <v>3.3333333333333333E-2</v>
          </cell>
          <cell r="AR471">
            <v>0.16129032258064516</v>
          </cell>
          <cell r="AW471">
            <v>0.77419354838709675</v>
          </cell>
          <cell r="AX471">
            <v>0.56666666666666665</v>
          </cell>
        </row>
        <row r="472">
          <cell r="C472" t="str">
            <v>Key / Methuen / 175 Lowell St 5</v>
          </cell>
          <cell r="D472" t="str">
            <v>Lynn Area Office</v>
          </cell>
          <cell r="AB472">
            <v>0.46666666666666667</v>
          </cell>
          <cell r="AN472">
            <v>3.3333333333333333E-2</v>
          </cell>
          <cell r="AO472">
            <v>1</v>
          </cell>
          <cell r="AP472">
            <v>0.54838709677419351</v>
          </cell>
        </row>
        <row r="473">
          <cell r="C473" t="str">
            <v>Key / Methuen / 175 Lowell St 6</v>
          </cell>
          <cell r="D473" t="str">
            <v>North Central Area Office</v>
          </cell>
          <cell r="E473">
            <v>0.5161290322580645</v>
          </cell>
        </row>
        <row r="474">
          <cell r="C474" t="str">
            <v>Key / Methuen / 175 Lowell St 7</v>
          </cell>
          <cell r="D474" t="str">
            <v>Worcester East Area Office</v>
          </cell>
          <cell r="AX474">
            <v>0.16666666666666666</v>
          </cell>
        </row>
        <row r="475">
          <cell r="C475" t="str">
            <v>Key / Methuen / 19 Mystic St 1</v>
          </cell>
          <cell r="D475" t="str">
            <v>Cape Ann Area Office</v>
          </cell>
          <cell r="AL475">
            <v>6.6666666666666666E-2</v>
          </cell>
          <cell r="AW475">
            <v>6.4516129032258063E-2</v>
          </cell>
        </row>
        <row r="476">
          <cell r="C476" t="str">
            <v>Key / Methuen / 19 Mystic St 2</v>
          </cell>
          <cell r="D476" t="str">
            <v>Haverhill Area Office</v>
          </cell>
          <cell r="AB476">
            <v>0.7</v>
          </cell>
          <cell r="AC476">
            <v>0.19354838709677419</v>
          </cell>
          <cell r="AE476">
            <v>0.33333333333333331</v>
          </cell>
          <cell r="AG476">
            <v>3.3333333333333333E-2</v>
          </cell>
          <cell r="AQ476">
            <v>0.33333333333333331</v>
          </cell>
          <cell r="AR476">
            <v>0.35483870967741937</v>
          </cell>
          <cell r="AU476">
            <v>0.32258064516129031</v>
          </cell>
          <cell r="AV476">
            <v>0.6071428571428571</v>
          </cell>
        </row>
        <row r="477">
          <cell r="C477" t="str">
            <v>Key / Methuen / 19 Mystic St 3</v>
          </cell>
          <cell r="D477" t="str">
            <v>Lawrence Area Office</v>
          </cell>
          <cell r="V477">
            <v>0.80645161290322576</v>
          </cell>
          <cell r="W477">
            <v>5.5161290322580649</v>
          </cell>
          <cell r="X477">
            <v>5.5862068965517242</v>
          </cell>
          <cell r="Y477">
            <v>5.4838709677419359</v>
          </cell>
          <cell r="Z477">
            <v>5.7666666666666666</v>
          </cell>
          <cell r="AA477">
            <v>4.8387096774193541</v>
          </cell>
          <cell r="AB477">
            <v>5.6</v>
          </cell>
          <cell r="AC477">
            <v>4.064516129032258</v>
          </cell>
          <cell r="AD477">
            <v>5.096774193548387</v>
          </cell>
          <cell r="AE477">
            <v>4.4666666666666659</v>
          </cell>
          <cell r="AF477">
            <v>5.935483870967742</v>
          </cell>
          <cell r="AG477">
            <v>4.4666666666666668</v>
          </cell>
          <cell r="AH477">
            <v>3.967741935483871</v>
          </cell>
          <cell r="AI477">
            <v>4.032258064516129</v>
          </cell>
          <cell r="AJ477">
            <v>4.1428571428571423</v>
          </cell>
          <cell r="AK477">
            <v>4.193548387096774</v>
          </cell>
          <cell r="AL477">
            <v>3.3333333333333335</v>
          </cell>
          <cell r="AM477">
            <v>5.387096774193548</v>
          </cell>
          <cell r="AN477">
            <v>4.4333333333333336</v>
          </cell>
          <cell r="AO477">
            <v>3.6451612903225805</v>
          </cell>
          <cell r="AP477">
            <v>5.5161290322580641</v>
          </cell>
          <cell r="AQ477">
            <v>5</v>
          </cell>
          <cell r="AR477">
            <v>3.290322580645161</v>
          </cell>
          <cell r="AS477">
            <v>3.7333333333333334</v>
          </cell>
          <cell r="AT477">
            <v>3.4838709677419355</v>
          </cell>
          <cell r="AU477">
            <v>3</v>
          </cell>
          <cell r="AV477">
            <v>4.3214285714285712</v>
          </cell>
          <cell r="AW477">
            <v>4.419354838709677</v>
          </cell>
          <cell r="AX477">
            <v>5.3666666666666671</v>
          </cell>
          <cell r="AY477">
            <v>5.6774193548387091</v>
          </cell>
          <cell r="AZ477">
            <v>5.8666666666666663</v>
          </cell>
        </row>
        <row r="478">
          <cell r="C478" t="str">
            <v>Key / Methuen / 19 Mystic St 4</v>
          </cell>
          <cell r="D478" t="str">
            <v>Lowell Area Office</v>
          </cell>
          <cell r="Y478">
            <v>6.4516129032258063E-2</v>
          </cell>
          <cell r="AA478">
            <v>0.12903225806451613</v>
          </cell>
          <cell r="AD478">
            <v>0.5161290322580645</v>
          </cell>
          <cell r="AE478">
            <v>1</v>
          </cell>
          <cell r="AF478">
            <v>6.4516129032258063E-2</v>
          </cell>
          <cell r="AG478">
            <v>3.3333333333333333E-2</v>
          </cell>
          <cell r="AH478">
            <v>1.161290322580645</v>
          </cell>
          <cell r="AI478">
            <v>1.096774193548387</v>
          </cell>
          <cell r="AJ478">
            <v>0.85714285714285721</v>
          </cell>
          <cell r="AK478">
            <v>0.29032258064516131</v>
          </cell>
          <cell r="AL478">
            <v>0.46666666666666667</v>
          </cell>
          <cell r="AM478">
            <v>9.6774193548387094E-2</v>
          </cell>
          <cell r="AN478">
            <v>0.1</v>
          </cell>
          <cell r="AP478">
            <v>9.6774193548387094E-2</v>
          </cell>
          <cell r="AR478">
            <v>0.35483870967741937</v>
          </cell>
          <cell r="AS478">
            <v>0.9</v>
          </cell>
          <cell r="AT478">
            <v>1</v>
          </cell>
          <cell r="AU478">
            <v>0.22580645161290322</v>
          </cell>
        </row>
        <row r="479">
          <cell r="C479" t="str">
            <v>Key / Methuen / 19 Mystic St 5</v>
          </cell>
          <cell r="D479" t="str">
            <v>Lynn Area Office</v>
          </cell>
          <cell r="AP479">
            <v>3.2258064516129031E-2</v>
          </cell>
        </row>
        <row r="480">
          <cell r="C480" t="str">
            <v>Key / Methuen / 19 Mystic St 6</v>
          </cell>
          <cell r="D480" t="str">
            <v>New Bedford Child and Family (Adop)</v>
          </cell>
          <cell r="AT480">
            <v>1</v>
          </cell>
          <cell r="AU480">
            <v>0.61290322580645162</v>
          </cell>
        </row>
        <row r="481">
          <cell r="C481" t="str">
            <v>Key / Methuen / 19 Mystic St 7</v>
          </cell>
          <cell r="D481" t="str">
            <v>South Central Area Office</v>
          </cell>
          <cell r="AL481">
            <v>0.2</v>
          </cell>
        </row>
        <row r="482">
          <cell r="C482" t="str">
            <v>Key / Pittsfield / 369 West St 1</v>
          </cell>
          <cell r="D482" t="str">
            <v>Framingham Area Office</v>
          </cell>
          <cell r="N482">
            <v>3.3333333333333333E-2</v>
          </cell>
        </row>
        <row r="483">
          <cell r="C483" t="str">
            <v>Key / Pittsfield / 369 West St 2</v>
          </cell>
          <cell r="D483" t="str">
            <v>Greenfield Area Office</v>
          </cell>
          <cell r="AH483">
            <v>6.4516129032258063E-2</v>
          </cell>
        </row>
        <row r="484">
          <cell r="C484" t="str">
            <v>Key / Pittsfield / 369 West St 3</v>
          </cell>
          <cell r="D484" t="str">
            <v>Holyoke Area Office</v>
          </cell>
          <cell r="L484">
            <v>0.8571428571428571</v>
          </cell>
          <cell r="M484">
            <v>0.12903225806451613</v>
          </cell>
          <cell r="AD484">
            <v>0.45161290322580644</v>
          </cell>
          <cell r="AE484">
            <v>0.1</v>
          </cell>
          <cell r="AG484">
            <v>0.33333333333333337</v>
          </cell>
          <cell r="AI484">
            <v>6.4516129032258063E-2</v>
          </cell>
          <cell r="AJ484">
            <v>3.5714285714285712E-2</v>
          </cell>
          <cell r="AK484">
            <v>9.6774193548387094E-2</v>
          </cell>
        </row>
        <row r="485">
          <cell r="C485" t="str">
            <v>Key / Pittsfield / 369 West St 4</v>
          </cell>
          <cell r="D485" t="str">
            <v>North Central Area Office</v>
          </cell>
          <cell r="AQ485">
            <v>0.2</v>
          </cell>
        </row>
        <row r="486">
          <cell r="C486" t="str">
            <v>Key / Pittsfield / 369 West St 5</v>
          </cell>
          <cell r="D486" t="str">
            <v>Pittsfield Area Office</v>
          </cell>
          <cell r="E486">
            <v>9.387096774193548</v>
          </cell>
          <cell r="F486">
            <v>10.838709677419354</v>
          </cell>
          <cell r="G486">
            <v>9.8666666666666671</v>
          </cell>
          <cell r="H486">
            <v>11</v>
          </cell>
          <cell r="I486">
            <v>10.3</v>
          </cell>
          <cell r="J486">
            <v>10.096774193548388</v>
          </cell>
          <cell r="K486">
            <v>11.387096774193544</v>
          </cell>
          <cell r="L486">
            <v>10.571428571428573</v>
          </cell>
          <cell r="M486">
            <v>11.32258064516129</v>
          </cell>
          <cell r="N486">
            <v>10.066666666666668</v>
          </cell>
          <cell r="O486">
            <v>11.096774193548388</v>
          </cell>
          <cell r="P486">
            <v>9.5333333333333314</v>
          </cell>
          <cell r="Q486">
            <v>11.193548387096774</v>
          </cell>
          <cell r="R486">
            <v>11.354838709677416</v>
          </cell>
          <cell r="S486">
            <v>11.4</v>
          </cell>
          <cell r="T486">
            <v>11.677419354838708</v>
          </cell>
          <cell r="U486">
            <v>11.266666666666667</v>
          </cell>
          <cell r="V486">
            <v>11.709677419354838</v>
          </cell>
          <cell r="W486">
            <v>11.838709677419354</v>
          </cell>
          <cell r="X486">
            <v>11.896551724137931</v>
          </cell>
          <cell r="Y486">
            <v>11.93548387096774</v>
          </cell>
          <cell r="Z486">
            <v>12.033333333333333</v>
          </cell>
          <cell r="AA486">
            <v>12</v>
          </cell>
          <cell r="AB486">
            <v>11.866666666666667</v>
          </cell>
          <cell r="AC486">
            <v>11.67741935483871</v>
          </cell>
          <cell r="AD486">
            <v>10.774193548387094</v>
          </cell>
          <cell r="AE486">
            <v>11.333333333333334</v>
          </cell>
          <cell r="AF486">
            <v>11.193548387096776</v>
          </cell>
          <cell r="AG486">
            <v>10.433333333333334</v>
          </cell>
          <cell r="AH486">
            <v>10.483870967741936</v>
          </cell>
          <cell r="AI486">
            <v>11.29032258064516</v>
          </cell>
          <cell r="AJ486">
            <v>11.464285714285717</v>
          </cell>
          <cell r="AK486">
            <v>11.612903225806456</v>
          </cell>
          <cell r="AL486">
            <v>11.766666666666666</v>
          </cell>
          <cell r="AM486">
            <v>11.741935483870966</v>
          </cell>
          <cell r="AN486">
            <v>11.866666666666667</v>
          </cell>
          <cell r="AO486">
            <v>10.74193548387097</v>
          </cell>
          <cell r="AP486">
            <v>11.193548387096776</v>
          </cell>
          <cell r="AQ486">
            <v>11.066666666666666</v>
          </cell>
          <cell r="AR486">
            <v>11.32258064516129</v>
          </cell>
          <cell r="AS486">
            <v>11.466666666666665</v>
          </cell>
          <cell r="AT486">
            <v>11.67741935483871</v>
          </cell>
          <cell r="AU486">
            <v>11.161290322580644</v>
          </cell>
          <cell r="AV486">
            <v>11.607142857142856</v>
          </cell>
          <cell r="AW486">
            <v>12.838709677419358</v>
          </cell>
          <cell r="AX486">
            <v>13.233333333333333</v>
          </cell>
          <cell r="AY486">
            <v>12.516129032258066</v>
          </cell>
          <cell r="AZ486">
            <v>12.8</v>
          </cell>
        </row>
        <row r="487">
          <cell r="C487" t="str">
            <v>Key / Pittsfield / 369 West St 6</v>
          </cell>
          <cell r="D487" t="str">
            <v>Robert Van Wart Area Office</v>
          </cell>
          <cell r="Q487">
            <v>9.6774193548387094E-2</v>
          </cell>
          <cell r="S487">
            <v>0.1</v>
          </cell>
          <cell r="V487">
            <v>3.2258064516129031E-2</v>
          </cell>
          <cell r="X487">
            <v>3.4482758620689655E-2</v>
          </cell>
          <cell r="Y487">
            <v>9.6774193548387094E-2</v>
          </cell>
          <cell r="AB487">
            <v>0.1</v>
          </cell>
          <cell r="AF487">
            <v>0.16129032258064516</v>
          </cell>
          <cell r="AH487">
            <v>0.45161290322580644</v>
          </cell>
          <cell r="AQ487">
            <v>6.6666666666666666E-2</v>
          </cell>
          <cell r="AR487">
            <v>0.25806451612903225</v>
          </cell>
          <cell r="AX487">
            <v>3.3333333333333333E-2</v>
          </cell>
        </row>
        <row r="488">
          <cell r="C488" t="str">
            <v>Key / Pittsfield / 369 West St 7</v>
          </cell>
          <cell r="D488" t="str">
            <v>Springfield Area Office</v>
          </cell>
          <cell r="Q488">
            <v>0.29032258064516131</v>
          </cell>
          <cell r="AD488">
            <v>9.6774193548387094E-2</v>
          </cell>
          <cell r="AE488">
            <v>3.3333333333333333E-2</v>
          </cell>
          <cell r="AH488">
            <v>3.2258064516129031E-2</v>
          </cell>
          <cell r="AO488">
            <v>6.4516129032258063E-2</v>
          </cell>
        </row>
        <row r="489">
          <cell r="C489" t="str">
            <v>Key / Worcester / 2 Norton St 1</v>
          </cell>
          <cell r="D489" t="str">
            <v>North Central Area Office</v>
          </cell>
          <cell r="E489">
            <v>1.870967741935484</v>
          </cell>
          <cell r="F489">
            <v>1.7419354838709675</v>
          </cell>
          <cell r="G489">
            <v>0.8</v>
          </cell>
          <cell r="M489">
            <v>0.29032258064516131</v>
          </cell>
          <cell r="N489">
            <v>0.13333333333333333</v>
          </cell>
          <cell r="Q489">
            <v>0.19354838709677419</v>
          </cell>
          <cell r="R489">
            <v>1</v>
          </cell>
          <cell r="S489">
            <v>0.4</v>
          </cell>
          <cell r="AF489">
            <v>0.41935483870967744</v>
          </cell>
          <cell r="AS489">
            <v>3.3333333333333333E-2</v>
          </cell>
          <cell r="AT489">
            <v>0.80645161290322576</v>
          </cell>
          <cell r="AU489">
            <v>1</v>
          </cell>
          <cell r="AV489">
            <v>1</v>
          </cell>
        </row>
        <row r="490">
          <cell r="C490" t="str">
            <v>Key / Worcester / 2 Norton St 2</v>
          </cell>
          <cell r="D490" t="str">
            <v>South Central Area Office</v>
          </cell>
          <cell r="E490">
            <v>1</v>
          </cell>
          <cell r="F490">
            <v>1.096774193548387</v>
          </cell>
          <cell r="G490">
            <v>1.8</v>
          </cell>
          <cell r="H490">
            <v>1.8387096774193548</v>
          </cell>
          <cell r="I490">
            <v>1.8</v>
          </cell>
          <cell r="J490">
            <v>1.032258064516129</v>
          </cell>
          <cell r="K490">
            <v>1.7741935483870968</v>
          </cell>
          <cell r="L490">
            <v>1.4285714285714286</v>
          </cell>
          <cell r="M490">
            <v>2</v>
          </cell>
          <cell r="N490">
            <v>2.2333333333333334</v>
          </cell>
          <cell r="O490">
            <v>3</v>
          </cell>
          <cell r="P490">
            <v>2.5333333333333332</v>
          </cell>
          <cell r="Q490">
            <v>3.2258064516129031E-2</v>
          </cell>
          <cell r="R490">
            <v>0.32258064516129031</v>
          </cell>
          <cell r="S490">
            <v>2.2666666666666666</v>
          </cell>
          <cell r="T490">
            <v>3</v>
          </cell>
          <cell r="U490">
            <v>3</v>
          </cell>
          <cell r="V490">
            <v>2.5806451612903225</v>
          </cell>
          <cell r="W490">
            <v>2.741935483870968</v>
          </cell>
          <cell r="X490">
            <v>2.9655172413793105</v>
          </cell>
          <cell r="Y490">
            <v>3.67741935483871</v>
          </cell>
          <cell r="Z490">
            <v>4</v>
          </cell>
          <cell r="AA490">
            <v>4</v>
          </cell>
          <cell r="AB490">
            <v>3.0333333333333332</v>
          </cell>
          <cell r="AC490">
            <v>2.6774193548387095</v>
          </cell>
          <cell r="AD490">
            <v>2.7419354838709675</v>
          </cell>
          <cell r="AE490">
            <v>2.4</v>
          </cell>
          <cell r="AF490">
            <v>2</v>
          </cell>
          <cell r="AG490">
            <v>2</v>
          </cell>
          <cell r="AH490">
            <v>1.5483870967741935</v>
          </cell>
          <cell r="AI490">
            <v>1</v>
          </cell>
          <cell r="AJ490">
            <v>0.8571428571428571</v>
          </cell>
          <cell r="AL490">
            <v>0.56666666666666665</v>
          </cell>
          <cell r="AM490">
            <v>1.8064516129032258</v>
          </cell>
          <cell r="AN490">
            <v>2.6</v>
          </cell>
          <cell r="AO490">
            <v>1.6774193548387095</v>
          </cell>
          <cell r="AP490">
            <v>1.2580645161290323</v>
          </cell>
          <cell r="AQ490">
            <v>1.7666666666666666</v>
          </cell>
          <cell r="AR490">
            <v>3</v>
          </cell>
          <cell r="AS490">
            <v>3</v>
          </cell>
          <cell r="AT490">
            <v>2.6774193548387095</v>
          </cell>
          <cell r="AU490">
            <v>1.870967741935484</v>
          </cell>
          <cell r="AV490">
            <v>1.7857142857142858</v>
          </cell>
          <cell r="AW490">
            <v>1.967741935483871</v>
          </cell>
          <cell r="AX490">
            <v>2.2333333333333334</v>
          </cell>
          <cell r="AY490">
            <v>3.32258064516129</v>
          </cell>
          <cell r="AZ490">
            <v>3.9333333333333331</v>
          </cell>
        </row>
        <row r="491">
          <cell r="C491" t="str">
            <v>Key / Worcester / 2 Norton St 3</v>
          </cell>
          <cell r="D491" t="str">
            <v>Taunton/Attleboro Area Office</v>
          </cell>
          <cell r="Q491">
            <v>0.22580645161290322</v>
          </cell>
        </row>
        <row r="492">
          <cell r="C492" t="str">
            <v>Key / Worcester / 2 Norton St 4</v>
          </cell>
          <cell r="D492" t="str">
            <v>Worcester East Area Office</v>
          </cell>
          <cell r="E492">
            <v>4.580645161290323</v>
          </cell>
          <cell r="F492">
            <v>3.4838709677419355</v>
          </cell>
          <cell r="G492">
            <v>2.4666666666666668</v>
          </cell>
          <cell r="H492">
            <v>3.935483870967742</v>
          </cell>
          <cell r="I492">
            <v>3.8</v>
          </cell>
          <cell r="J492">
            <v>4.387096774193548</v>
          </cell>
          <cell r="K492">
            <v>4.129032258064516</v>
          </cell>
          <cell r="L492">
            <v>4.0357142857142856</v>
          </cell>
          <cell r="M492">
            <v>3.838709677419355</v>
          </cell>
          <cell r="N492">
            <v>4</v>
          </cell>
          <cell r="O492">
            <v>4.225806451612903</v>
          </cell>
          <cell r="P492">
            <v>3.9666666666666668</v>
          </cell>
          <cell r="Q492">
            <v>3.6451612903225805</v>
          </cell>
          <cell r="R492">
            <v>4.4516129032258061</v>
          </cell>
          <cell r="S492">
            <v>4.0333333333333332</v>
          </cell>
          <cell r="T492">
            <v>3.741935483870968</v>
          </cell>
          <cell r="U492">
            <v>4</v>
          </cell>
          <cell r="V492">
            <v>3.9677419354838706</v>
          </cell>
          <cell r="W492">
            <v>3.903225806451613</v>
          </cell>
          <cell r="X492">
            <v>4</v>
          </cell>
          <cell r="Y492">
            <v>3.2258064516129035</v>
          </cell>
          <cell r="Z492">
            <v>2.5</v>
          </cell>
          <cell r="AA492">
            <v>2.806451612903226</v>
          </cell>
          <cell r="AB492">
            <v>3.8</v>
          </cell>
          <cell r="AC492">
            <v>3.935483870967742</v>
          </cell>
          <cell r="AD492">
            <v>3.806451612903226</v>
          </cell>
          <cell r="AE492">
            <v>4.166666666666667</v>
          </cell>
          <cell r="AF492">
            <v>3.5161290322580645</v>
          </cell>
          <cell r="AG492">
            <v>3.6</v>
          </cell>
          <cell r="AH492">
            <v>3.4838709677419355</v>
          </cell>
          <cell r="AI492">
            <v>3.967741935483871</v>
          </cell>
          <cell r="AJ492">
            <v>4.3571428571428577</v>
          </cell>
          <cell r="AK492">
            <v>4.5483870967741939</v>
          </cell>
          <cell r="AL492">
            <v>5.9666666666666668</v>
          </cell>
          <cell r="AM492">
            <v>5.096774193548387</v>
          </cell>
          <cell r="AN492">
            <v>4.833333333333333</v>
          </cell>
          <cell r="AO492">
            <v>4.5483870967741939</v>
          </cell>
          <cell r="AP492">
            <v>3.612903225806452</v>
          </cell>
          <cell r="AQ492">
            <v>3.0666666666666664</v>
          </cell>
          <cell r="AR492">
            <v>3.6774193548387095</v>
          </cell>
          <cell r="AS492">
            <v>3.6666666666666665</v>
          </cell>
          <cell r="AT492">
            <v>1.5161290322580645</v>
          </cell>
          <cell r="AU492">
            <v>2.4838709677419355</v>
          </cell>
          <cell r="AV492">
            <v>3.8571428571428568</v>
          </cell>
          <cell r="AW492">
            <v>3.5806451612903225</v>
          </cell>
          <cell r="AX492">
            <v>4.6333333333333329</v>
          </cell>
          <cell r="AY492">
            <v>4.5483870967741939</v>
          </cell>
          <cell r="AZ492">
            <v>4</v>
          </cell>
        </row>
        <row r="493">
          <cell r="C493" t="str">
            <v>Key / Worcester / 2 Norton St 5</v>
          </cell>
          <cell r="D493" t="str">
            <v>Worcester West Area Office</v>
          </cell>
          <cell r="E493">
            <v>0.4838709677419355</v>
          </cell>
          <cell r="F493">
            <v>1.8064516129032255</v>
          </cell>
          <cell r="G493">
            <v>2</v>
          </cell>
          <cell r="H493">
            <v>2</v>
          </cell>
          <cell r="I493">
            <v>1.4</v>
          </cell>
          <cell r="J493">
            <v>2.8709677419354835</v>
          </cell>
          <cell r="K493">
            <v>3</v>
          </cell>
          <cell r="L493">
            <v>3</v>
          </cell>
          <cell r="M493">
            <v>2.5483870967741935</v>
          </cell>
          <cell r="N493">
            <v>2.7666666666666666</v>
          </cell>
          <cell r="O493">
            <v>2.709677419354839</v>
          </cell>
          <cell r="P493">
            <v>2.8</v>
          </cell>
          <cell r="Q493">
            <v>2.3870967741935485</v>
          </cell>
          <cell r="R493">
            <v>2.5483870967741935</v>
          </cell>
          <cell r="S493">
            <v>2.8666666666666667</v>
          </cell>
          <cell r="T493">
            <v>2.4516129032258065</v>
          </cell>
          <cell r="U493">
            <v>2.9333333333333336</v>
          </cell>
          <cell r="V493">
            <v>2.935483870967742</v>
          </cell>
          <cell r="W493">
            <v>2.838709677419355</v>
          </cell>
          <cell r="X493">
            <v>3</v>
          </cell>
          <cell r="Y493">
            <v>3</v>
          </cell>
          <cell r="Z493">
            <v>3</v>
          </cell>
          <cell r="AA493">
            <v>3</v>
          </cell>
          <cell r="AB493">
            <v>2.8</v>
          </cell>
          <cell r="AC493">
            <v>2.7741935483870965</v>
          </cell>
          <cell r="AD493">
            <v>3</v>
          </cell>
          <cell r="AE493">
            <v>2.833333333333333</v>
          </cell>
          <cell r="AF493">
            <v>1.935483870967742</v>
          </cell>
          <cell r="AG493">
            <v>1</v>
          </cell>
          <cell r="AH493">
            <v>3</v>
          </cell>
          <cell r="AI493">
            <v>2.5806451612903225</v>
          </cell>
          <cell r="AJ493">
            <v>2.4642857142857144</v>
          </cell>
          <cell r="AK493">
            <v>2.709677419354839</v>
          </cell>
          <cell r="AL493">
            <v>2.8</v>
          </cell>
          <cell r="AM493">
            <v>2.709677419354839</v>
          </cell>
          <cell r="AN493">
            <v>1.7333333333333334</v>
          </cell>
          <cell r="AO493">
            <v>3</v>
          </cell>
          <cell r="AP493">
            <v>3</v>
          </cell>
          <cell r="AQ493">
            <v>3</v>
          </cell>
          <cell r="AR493">
            <v>3</v>
          </cell>
          <cell r="AS493">
            <v>2.6333333333333333</v>
          </cell>
          <cell r="AT493">
            <v>2.7741935483870965</v>
          </cell>
          <cell r="AU493">
            <v>3</v>
          </cell>
          <cell r="AV493">
            <v>3</v>
          </cell>
          <cell r="AW493">
            <v>2.129032258064516</v>
          </cell>
          <cell r="AX493">
            <v>2.5</v>
          </cell>
          <cell r="AY493">
            <v>2</v>
          </cell>
          <cell r="AZ493">
            <v>2</v>
          </cell>
        </row>
        <row r="494">
          <cell r="C494" t="str">
            <v>LUK / Fitchburg / 101 South St 1</v>
          </cell>
          <cell r="D494" t="str">
            <v>Children's Friends Inc. (Adop)</v>
          </cell>
          <cell r="AV494">
            <v>0.6071428571428571</v>
          </cell>
          <cell r="AW494">
            <v>1</v>
          </cell>
          <cell r="AX494">
            <v>0.96666666666666667</v>
          </cell>
        </row>
        <row r="495">
          <cell r="C495" t="str">
            <v>LUK / Fitchburg / 101 South St 2</v>
          </cell>
          <cell r="D495" t="str">
            <v>Greenfield Area Office</v>
          </cell>
          <cell r="AJ495">
            <v>1</v>
          </cell>
          <cell r="AK495">
            <v>1</v>
          </cell>
          <cell r="AL495">
            <v>0.6</v>
          </cell>
        </row>
        <row r="496">
          <cell r="C496" t="str">
            <v>LUK / Fitchburg / 101 South St 3</v>
          </cell>
          <cell r="D496" t="str">
            <v>Haverhill Area Office</v>
          </cell>
          <cell r="O496">
            <v>0.22580645161290322</v>
          </cell>
        </row>
        <row r="497">
          <cell r="C497" t="str">
            <v>LUK / Fitchburg / 101 South St 4</v>
          </cell>
          <cell r="D497" t="str">
            <v>Lowell Area Office</v>
          </cell>
          <cell r="AG497">
            <v>1</v>
          </cell>
          <cell r="AH497">
            <v>0.967741935483871</v>
          </cell>
        </row>
        <row r="498">
          <cell r="C498" t="str">
            <v>LUK / Fitchburg / 101 South St 5</v>
          </cell>
          <cell r="D498" t="str">
            <v>Lutherans (Adop)</v>
          </cell>
          <cell r="AG498">
            <v>3.3333333333333333E-2</v>
          </cell>
        </row>
        <row r="499">
          <cell r="C499" t="str">
            <v>LUK / Fitchburg / 101 South St 6</v>
          </cell>
          <cell r="D499" t="str">
            <v>North Central Area Office</v>
          </cell>
          <cell r="E499">
            <v>3.4193548387096775</v>
          </cell>
          <cell r="F499">
            <v>4</v>
          </cell>
          <cell r="G499">
            <v>3.5</v>
          </cell>
          <cell r="H499">
            <v>2.3548387096774195</v>
          </cell>
          <cell r="I499">
            <v>3</v>
          </cell>
          <cell r="J499">
            <v>2.5483870967741935</v>
          </cell>
          <cell r="K499">
            <v>2</v>
          </cell>
          <cell r="L499">
            <v>2.7857142857142856</v>
          </cell>
          <cell r="M499">
            <v>3.8387096774193545</v>
          </cell>
          <cell r="N499">
            <v>3.5333333333333332</v>
          </cell>
          <cell r="O499">
            <v>2.6774193548387095</v>
          </cell>
          <cell r="P499">
            <v>4.4666666666666668</v>
          </cell>
          <cell r="Q499">
            <v>5.5483870967741939</v>
          </cell>
          <cell r="R499">
            <v>6.161290322580645</v>
          </cell>
          <cell r="S499">
            <v>6</v>
          </cell>
          <cell r="T499">
            <v>5.5806451612903221</v>
          </cell>
          <cell r="U499">
            <v>5.8666666666666671</v>
          </cell>
          <cell r="V499">
            <v>5.967741935483871</v>
          </cell>
          <cell r="W499">
            <v>5.258064516129032</v>
          </cell>
          <cell r="X499">
            <v>6</v>
          </cell>
          <cell r="Y499">
            <v>5.741935483870968</v>
          </cell>
          <cell r="Z499">
            <v>5.6666666666666661</v>
          </cell>
          <cell r="AA499">
            <v>5</v>
          </cell>
          <cell r="AB499">
            <v>5.1666666666666661</v>
          </cell>
          <cell r="AC499">
            <v>5.935483870967742</v>
          </cell>
          <cell r="AD499">
            <v>5.7741935483870961</v>
          </cell>
          <cell r="AE499">
            <v>5.6</v>
          </cell>
          <cell r="AF499">
            <v>6.096774193548387</v>
          </cell>
          <cell r="AG499">
            <v>4.3666666666666671</v>
          </cell>
          <cell r="AH499">
            <v>3.354838709677419</v>
          </cell>
          <cell r="AI499">
            <v>5.193548387096774</v>
          </cell>
          <cell r="AJ499">
            <v>5.0357142857142856</v>
          </cell>
          <cell r="AK499">
            <v>4.774193548387097</v>
          </cell>
          <cell r="AL499">
            <v>4.3</v>
          </cell>
          <cell r="AM499">
            <v>5</v>
          </cell>
          <cell r="AN499">
            <v>2.8</v>
          </cell>
          <cell r="AO499">
            <v>3.161290322580645</v>
          </cell>
          <cell r="AP499">
            <v>4.935483870967742</v>
          </cell>
          <cell r="AQ499">
            <v>5.0666666666666664</v>
          </cell>
          <cell r="AR499">
            <v>3.9677419354838706</v>
          </cell>
          <cell r="AS499">
            <v>4.833333333333333</v>
          </cell>
          <cell r="AT499">
            <v>5.419354838709677</v>
          </cell>
          <cell r="AU499">
            <v>5.290322580645161</v>
          </cell>
          <cell r="AV499">
            <v>2.2857142857142856</v>
          </cell>
          <cell r="AW499">
            <v>3.193548387096774</v>
          </cell>
          <cell r="AX499">
            <v>4.3</v>
          </cell>
          <cell r="AY499">
            <v>5.096774193548387</v>
          </cell>
          <cell r="AZ499">
            <v>6.1</v>
          </cell>
        </row>
        <row r="500">
          <cell r="C500" t="str">
            <v>LUK / Fitchburg / 101 South St 7</v>
          </cell>
          <cell r="D500" t="str">
            <v>South Central Area Office</v>
          </cell>
          <cell r="F500">
            <v>6.4516129032258063E-2</v>
          </cell>
          <cell r="G500">
            <v>0.13333333333333333</v>
          </cell>
          <cell r="H500">
            <v>0.45161290322580644</v>
          </cell>
          <cell r="I500">
            <v>0.5</v>
          </cell>
          <cell r="J500">
            <v>1.064516129032258</v>
          </cell>
          <cell r="K500">
            <v>1</v>
          </cell>
          <cell r="L500">
            <v>0.64285714285714279</v>
          </cell>
          <cell r="N500">
            <v>6.6666666666666666E-2</v>
          </cell>
          <cell r="AF500">
            <v>6.4516129032258063E-2</v>
          </cell>
          <cell r="AK500">
            <v>3.2258064516129031E-2</v>
          </cell>
          <cell r="AM500">
            <v>9.6774193548387094E-2</v>
          </cell>
          <cell r="AN500">
            <v>0.23333333333333334</v>
          </cell>
        </row>
        <row r="501">
          <cell r="C501" t="str">
            <v>LUK / Fitchburg / 101 South St 8</v>
          </cell>
          <cell r="D501" t="str">
            <v>Worcester East Area Office</v>
          </cell>
          <cell r="E501">
            <v>1.0322580645161292</v>
          </cell>
          <cell r="F501">
            <v>1.064516129032258</v>
          </cell>
          <cell r="G501">
            <v>1.1666666666666667</v>
          </cell>
          <cell r="H501">
            <v>1.838709677419355</v>
          </cell>
          <cell r="I501">
            <v>2</v>
          </cell>
          <cell r="J501">
            <v>2</v>
          </cell>
          <cell r="K501">
            <v>1.5483870967741935</v>
          </cell>
          <cell r="L501">
            <v>0.8214285714285714</v>
          </cell>
          <cell r="M501">
            <v>1</v>
          </cell>
          <cell r="N501">
            <v>0.9</v>
          </cell>
          <cell r="O501">
            <v>3.2258064516129031E-2</v>
          </cell>
          <cell r="R501">
            <v>0.12903225806451613</v>
          </cell>
          <cell r="S501">
            <v>3.3333333333333333E-2</v>
          </cell>
          <cell r="AA501">
            <v>3.2258064516129031E-2</v>
          </cell>
          <cell r="AH501">
            <v>0.90322580645161288</v>
          </cell>
          <cell r="AI501">
            <v>0.19354838709677419</v>
          </cell>
          <cell r="AN501">
            <v>0.46666666666666667</v>
          </cell>
          <cell r="AR501">
            <v>0.58064516129032262</v>
          </cell>
          <cell r="AX501">
            <v>6.6666666666666666E-2</v>
          </cell>
          <cell r="AY501">
            <v>0.22580645161290322</v>
          </cell>
        </row>
        <row r="502">
          <cell r="C502" t="str">
            <v>LUK / Fitchburg / 101 South St 9</v>
          </cell>
          <cell r="D502" t="str">
            <v>Worcester West Area Office</v>
          </cell>
          <cell r="E502">
            <v>1.064516129032258</v>
          </cell>
          <cell r="F502">
            <v>1.032258064516129</v>
          </cell>
          <cell r="G502">
            <v>0.8666666666666667</v>
          </cell>
          <cell r="H502">
            <v>1.096774193548387</v>
          </cell>
          <cell r="I502">
            <v>1.0333333333333334</v>
          </cell>
          <cell r="J502">
            <v>0.41935483870967744</v>
          </cell>
          <cell r="K502">
            <v>0.87096774193548387</v>
          </cell>
          <cell r="L502">
            <v>0.9285714285714286</v>
          </cell>
          <cell r="M502">
            <v>0.41935483870967744</v>
          </cell>
          <cell r="N502">
            <v>1</v>
          </cell>
          <cell r="O502">
            <v>1.032258064516129</v>
          </cell>
          <cell r="P502">
            <v>1</v>
          </cell>
          <cell r="Q502">
            <v>1</v>
          </cell>
          <cell r="R502">
            <v>1</v>
          </cell>
          <cell r="S502">
            <v>1.0333333333333334</v>
          </cell>
          <cell r="T502">
            <v>0.90322580645161288</v>
          </cell>
          <cell r="U502">
            <v>0.16666666666666666</v>
          </cell>
          <cell r="V502">
            <v>1</v>
          </cell>
          <cell r="W502">
            <v>1</v>
          </cell>
          <cell r="X502">
            <v>1</v>
          </cell>
          <cell r="Y502">
            <v>1</v>
          </cell>
          <cell r="Z502">
            <v>1.1000000000000001</v>
          </cell>
          <cell r="AA502">
            <v>1</v>
          </cell>
          <cell r="AB502">
            <v>1</v>
          </cell>
          <cell r="AC502">
            <v>0.80645161290322576</v>
          </cell>
          <cell r="AD502">
            <v>1</v>
          </cell>
          <cell r="AE502">
            <v>1.1333333333333333</v>
          </cell>
          <cell r="AF502">
            <v>0.93548387096774188</v>
          </cell>
          <cell r="AG502">
            <v>0.33333333333333331</v>
          </cell>
          <cell r="AH502">
            <v>1</v>
          </cell>
          <cell r="AI502">
            <v>1</v>
          </cell>
          <cell r="AJ502">
            <v>0.9642857142857143</v>
          </cell>
          <cell r="AK502">
            <v>3.2258064516129031E-2</v>
          </cell>
          <cell r="AL502">
            <v>0.26666666666666666</v>
          </cell>
          <cell r="AM502">
            <v>1.2903225806451613</v>
          </cell>
          <cell r="AN502">
            <v>1.2666666666666666</v>
          </cell>
          <cell r="AO502">
            <v>1.1935483870967742</v>
          </cell>
          <cell r="AP502">
            <v>1</v>
          </cell>
          <cell r="AQ502">
            <v>6.6666666666666666E-2</v>
          </cell>
          <cell r="AR502">
            <v>0.61290322580645162</v>
          </cell>
          <cell r="AS502">
            <v>1</v>
          </cell>
          <cell r="AT502">
            <v>1</v>
          </cell>
          <cell r="AU502">
            <v>1</v>
          </cell>
          <cell r="AV502">
            <v>0.35714285714285715</v>
          </cell>
          <cell r="AX502">
            <v>3.3333333333333333E-2</v>
          </cell>
          <cell r="AY502">
            <v>1.032258064516129</v>
          </cell>
          <cell r="AZ502">
            <v>0.56666666666666665</v>
          </cell>
        </row>
        <row r="503">
          <cell r="C503" t="str">
            <v>LUK / Fitchburg / 102 Day Street 1</v>
          </cell>
          <cell r="D503" t="str">
            <v>North Central Area Office</v>
          </cell>
          <cell r="E503">
            <v>0.87096774193548387</v>
          </cell>
          <cell r="F503">
            <v>1</v>
          </cell>
          <cell r="G503">
            <v>1</v>
          </cell>
          <cell r="H503">
            <v>0.87096774193548387</v>
          </cell>
          <cell r="I503">
            <v>1.3333333333333333</v>
          </cell>
          <cell r="J503">
            <v>1</v>
          </cell>
          <cell r="K503">
            <v>0.58064516129032262</v>
          </cell>
          <cell r="L503">
            <v>1</v>
          </cell>
          <cell r="M503">
            <v>1</v>
          </cell>
          <cell r="N503">
            <v>1.9666666666666668</v>
          </cell>
          <cell r="O503">
            <v>2.709677419354839</v>
          </cell>
          <cell r="P503">
            <v>2.5</v>
          </cell>
          <cell r="Q503">
            <v>1.3225806451612903</v>
          </cell>
          <cell r="R503">
            <v>1.1935483870967742</v>
          </cell>
          <cell r="S503">
            <v>1.6</v>
          </cell>
          <cell r="T503">
            <v>2.064516129032258</v>
          </cell>
          <cell r="U503">
            <v>2.0666666666666669</v>
          </cell>
          <cell r="V503">
            <v>1.8387096774193548</v>
          </cell>
          <cell r="W503">
            <v>2</v>
          </cell>
          <cell r="X503">
            <v>1.8620689655172415</v>
          </cell>
          <cell r="Y503">
            <v>0.4838709677419355</v>
          </cell>
          <cell r="AA503">
            <v>0.83870967741935476</v>
          </cell>
          <cell r="AB503">
            <v>2.8666666666666667</v>
          </cell>
          <cell r="AC503">
            <v>4.032258064516129</v>
          </cell>
          <cell r="AD503">
            <v>3.3225806451612905</v>
          </cell>
          <cell r="AE503">
            <v>2.8333333333333335</v>
          </cell>
          <cell r="AF503">
            <v>3.774193548387097</v>
          </cell>
          <cell r="AG503">
            <v>4.2333333333333334</v>
          </cell>
          <cell r="AH503">
            <v>4</v>
          </cell>
          <cell r="AI503">
            <v>3.8064516129032255</v>
          </cell>
          <cell r="AJ503">
            <v>3.8214285714285716</v>
          </cell>
          <cell r="AK503">
            <v>3.645161290322581</v>
          </cell>
          <cell r="AL503">
            <v>3.5</v>
          </cell>
          <cell r="AM503">
            <v>3.5806451612903225</v>
          </cell>
          <cell r="AN503">
            <v>3.4</v>
          </cell>
          <cell r="AO503">
            <v>3.709677419354839</v>
          </cell>
          <cell r="AP503">
            <v>2.4193548387096775</v>
          </cell>
        </row>
        <row r="504">
          <cell r="C504" t="str">
            <v>LUK / Fitchburg / 102 Day Street 2</v>
          </cell>
          <cell r="D504" t="str">
            <v>South Central Area Office</v>
          </cell>
          <cell r="F504">
            <v>6.4516129032258063E-2</v>
          </cell>
          <cell r="G504">
            <v>0.2</v>
          </cell>
          <cell r="H504">
            <v>0.32258064516129031</v>
          </cell>
          <cell r="I504">
            <v>1.0666666666666667</v>
          </cell>
          <cell r="J504">
            <v>0.61290322580645162</v>
          </cell>
          <cell r="K504">
            <v>0.93548387096774188</v>
          </cell>
          <cell r="L504">
            <v>0.39285714285714285</v>
          </cell>
          <cell r="M504">
            <v>0.83870967741935487</v>
          </cell>
          <cell r="Q504">
            <v>0.12903225806451613</v>
          </cell>
          <cell r="R504">
            <v>0.5161290322580645</v>
          </cell>
          <cell r="S504">
            <v>0.1</v>
          </cell>
          <cell r="T504">
            <v>3.2258064516129031E-2</v>
          </cell>
          <cell r="U504">
            <v>0.73333333333333328</v>
          </cell>
          <cell r="V504">
            <v>0.70967741935483863</v>
          </cell>
          <cell r="W504">
            <v>6.4516129032258063E-2</v>
          </cell>
          <cell r="Y504">
            <v>0.16129032258064516</v>
          </cell>
          <cell r="AC504">
            <v>0.58064516129032262</v>
          </cell>
          <cell r="AD504">
            <v>1.1612903225806452</v>
          </cell>
          <cell r="AE504">
            <v>0.96666666666666667</v>
          </cell>
          <cell r="AF504">
            <v>1</v>
          </cell>
          <cell r="AG504">
            <v>0.83333333333333326</v>
          </cell>
        </row>
        <row r="505">
          <cell r="C505" t="str">
            <v>LUK / Fitchburg / 102 Day Street 3</v>
          </cell>
          <cell r="D505" t="str">
            <v>Worcester East Area Office</v>
          </cell>
          <cell r="E505">
            <v>0.35483870967741937</v>
          </cell>
          <cell r="F505">
            <v>0.25806451612903225</v>
          </cell>
          <cell r="G505">
            <v>0.93333333333333335</v>
          </cell>
          <cell r="H505">
            <v>0.67741935483870963</v>
          </cell>
          <cell r="I505">
            <v>0.66666666666666663</v>
          </cell>
          <cell r="J505">
            <v>0.25806451612903225</v>
          </cell>
          <cell r="K505">
            <v>0.70967741935483875</v>
          </cell>
          <cell r="L505">
            <v>0.8571428571428571</v>
          </cell>
          <cell r="M505">
            <v>0.967741935483871</v>
          </cell>
          <cell r="N505">
            <v>0.7</v>
          </cell>
          <cell r="O505">
            <v>0.70967741935483875</v>
          </cell>
          <cell r="P505">
            <v>0.23333333333333334</v>
          </cell>
          <cell r="Q505">
            <v>0.74193548387096775</v>
          </cell>
          <cell r="R505">
            <v>1</v>
          </cell>
          <cell r="S505">
            <v>1</v>
          </cell>
          <cell r="T505">
            <v>1</v>
          </cell>
          <cell r="U505">
            <v>1</v>
          </cell>
          <cell r="V505">
            <v>1.3548387096774193</v>
          </cell>
          <cell r="W505">
            <v>1.903225806451613</v>
          </cell>
          <cell r="X505">
            <v>1.7931034482758621</v>
          </cell>
          <cell r="Y505">
            <v>0.64516129032258074</v>
          </cell>
          <cell r="Z505">
            <v>1.9666666666666666</v>
          </cell>
          <cell r="AA505">
            <v>2.3548387096774195</v>
          </cell>
          <cell r="AB505">
            <v>1.9333333333333333</v>
          </cell>
          <cell r="AC505">
            <v>0.58064516129032251</v>
          </cell>
          <cell r="AD505">
            <v>1.032258064516129</v>
          </cell>
          <cell r="AE505">
            <v>1.5</v>
          </cell>
          <cell r="AF505">
            <v>1.5161290322580645</v>
          </cell>
          <cell r="AG505">
            <v>1.5333333333333332</v>
          </cell>
          <cell r="AH505">
            <v>2.258064516129032</v>
          </cell>
          <cell r="AI505">
            <v>1.129032258064516</v>
          </cell>
          <cell r="AJ505">
            <v>2.1071428571428572</v>
          </cell>
          <cell r="AK505">
            <v>2</v>
          </cell>
          <cell r="AL505">
            <v>1.6333333333333333</v>
          </cell>
          <cell r="AM505">
            <v>1</v>
          </cell>
          <cell r="AN505">
            <v>1</v>
          </cell>
          <cell r="AO505">
            <v>1.129032258064516</v>
          </cell>
          <cell r="AP505">
            <v>1.2580645161290323</v>
          </cell>
          <cell r="AQ505">
            <v>1</v>
          </cell>
          <cell r="AR505">
            <v>1</v>
          </cell>
          <cell r="AS505">
            <v>0.5</v>
          </cell>
        </row>
        <row r="506">
          <cell r="C506" t="str">
            <v>LUK / Fitchburg / 102 Day Street 4</v>
          </cell>
          <cell r="D506" t="str">
            <v>Worcester West Area Office</v>
          </cell>
          <cell r="E506">
            <v>0.80645161290322576</v>
          </cell>
          <cell r="F506">
            <v>1</v>
          </cell>
          <cell r="G506">
            <v>1</v>
          </cell>
          <cell r="H506">
            <v>0.77419354838709675</v>
          </cell>
          <cell r="I506">
            <v>0.93333333333333335</v>
          </cell>
          <cell r="J506">
            <v>1.6129032258064515</v>
          </cell>
          <cell r="K506">
            <v>1.5483870967741935</v>
          </cell>
          <cell r="L506">
            <v>1</v>
          </cell>
          <cell r="M506">
            <v>1</v>
          </cell>
          <cell r="N506">
            <v>1</v>
          </cell>
          <cell r="O506">
            <v>1</v>
          </cell>
          <cell r="P506">
            <v>0.93333333333333335</v>
          </cell>
          <cell r="Q506">
            <v>1.3548387096774195</v>
          </cell>
          <cell r="R506">
            <v>1</v>
          </cell>
          <cell r="S506">
            <v>0.76666666666666672</v>
          </cell>
          <cell r="T506">
            <v>0.967741935483871</v>
          </cell>
          <cell r="U506">
            <v>1</v>
          </cell>
          <cell r="V506">
            <v>0.74193548387096775</v>
          </cell>
          <cell r="W506">
            <v>1</v>
          </cell>
          <cell r="X506">
            <v>0.75862068965517238</v>
          </cell>
          <cell r="Z506">
            <v>0.2</v>
          </cell>
          <cell r="AA506">
            <v>1</v>
          </cell>
          <cell r="AB506">
            <v>0.83333333333333326</v>
          </cell>
          <cell r="AC506">
            <v>0.90322580645161299</v>
          </cell>
          <cell r="AD506">
            <v>1.1935483870967742</v>
          </cell>
          <cell r="AE506">
            <v>0.9</v>
          </cell>
          <cell r="AF506">
            <v>2</v>
          </cell>
          <cell r="AG506">
            <v>2</v>
          </cell>
          <cell r="AH506">
            <v>1.7096774193548387</v>
          </cell>
          <cell r="AI506">
            <v>2</v>
          </cell>
          <cell r="AJ506">
            <v>1.6428571428571428</v>
          </cell>
          <cell r="AK506">
            <v>2.4838709677419355</v>
          </cell>
          <cell r="AL506">
            <v>2.5</v>
          </cell>
          <cell r="AM506">
            <v>2</v>
          </cell>
          <cell r="AN506">
            <v>2</v>
          </cell>
          <cell r="AO506">
            <v>1.6129032258064515</v>
          </cell>
          <cell r="AP506">
            <v>9.6774193548387094E-2</v>
          </cell>
        </row>
        <row r="507">
          <cell r="C507" t="str">
            <v>LUK / Fitchburg / 27 Myrtle Ave 1</v>
          </cell>
          <cell r="D507" t="str">
            <v>Lowell Area Office</v>
          </cell>
          <cell r="Z507">
            <v>3.3333333333333333E-2</v>
          </cell>
        </row>
        <row r="508">
          <cell r="C508" t="str">
            <v>LUK / Fitchburg / 27 Myrtle Ave 2</v>
          </cell>
          <cell r="D508" t="str">
            <v>North Central Area Office</v>
          </cell>
          <cell r="E508">
            <v>1.4816129032258065</v>
          </cell>
          <cell r="F508">
            <v>1.1612903225806452</v>
          </cell>
          <cell r="G508">
            <v>3.5333333333333332</v>
          </cell>
          <cell r="H508">
            <v>4.903225806451613</v>
          </cell>
          <cell r="I508">
            <v>5</v>
          </cell>
          <cell r="J508">
            <v>4.9677419354838701</v>
          </cell>
          <cell r="K508">
            <v>5.709677419354839</v>
          </cell>
          <cell r="L508">
            <v>3.8571428571428572</v>
          </cell>
          <cell r="M508">
            <v>4.6129032258064511</v>
          </cell>
          <cell r="N508">
            <v>5.4333333333333336</v>
          </cell>
          <cell r="O508">
            <v>5.032258064516129</v>
          </cell>
          <cell r="P508">
            <v>4.9000000000000004</v>
          </cell>
          <cell r="Q508">
            <v>5.290322580645161</v>
          </cell>
          <cell r="R508">
            <v>5.5483870967741931</v>
          </cell>
          <cell r="S508">
            <v>5.3</v>
          </cell>
          <cell r="T508">
            <v>4.967741935483871</v>
          </cell>
          <cell r="U508">
            <v>4.4000000000000004</v>
          </cell>
          <cell r="V508">
            <v>4.967741935483871</v>
          </cell>
          <cell r="W508">
            <v>4.7419354838709671</v>
          </cell>
          <cell r="X508">
            <v>4.4137931034482758</v>
          </cell>
          <cell r="Y508">
            <v>4.870967741935484</v>
          </cell>
          <cell r="Z508">
            <v>5</v>
          </cell>
          <cell r="AA508">
            <v>4.935483870967742</v>
          </cell>
          <cell r="AB508">
            <v>3.4666666666666668</v>
          </cell>
          <cell r="AC508">
            <v>2.193548387096774</v>
          </cell>
          <cell r="AD508">
            <v>2.612903225806452</v>
          </cell>
          <cell r="AE508">
            <v>1</v>
          </cell>
          <cell r="AF508">
            <v>0.61290322580645162</v>
          </cell>
          <cell r="AG508">
            <v>1.7333333333333334</v>
          </cell>
          <cell r="AH508">
            <v>2.193548387096774</v>
          </cell>
          <cell r="AI508">
            <v>2.3870967741935485</v>
          </cell>
          <cell r="AJ508">
            <v>3.0357142857142856</v>
          </cell>
          <cell r="AK508">
            <v>2.935483870967742</v>
          </cell>
          <cell r="AL508">
            <v>3.0333333333333332</v>
          </cell>
          <cell r="AM508">
            <v>3</v>
          </cell>
          <cell r="AN508">
            <v>2.8</v>
          </cell>
          <cell r="AO508">
            <v>2.612903225806452</v>
          </cell>
          <cell r="AP508">
            <v>1.903225806451613</v>
          </cell>
          <cell r="AQ508">
            <v>3</v>
          </cell>
          <cell r="AR508">
            <v>1.6774193548387097</v>
          </cell>
          <cell r="AS508">
            <v>1.4666666666666668</v>
          </cell>
          <cell r="AT508">
            <v>1.096774193548387</v>
          </cell>
          <cell r="AU508">
            <v>2.6451612903225805</v>
          </cell>
          <cell r="AV508">
            <v>3</v>
          </cell>
          <cell r="AW508">
            <v>1.6129032258064515</v>
          </cell>
          <cell r="AY508">
            <v>1.3870967741935485</v>
          </cell>
          <cell r="AZ508">
            <v>2.2333333333333334</v>
          </cell>
        </row>
        <row r="509">
          <cell r="C509" t="str">
            <v>LUK / Fitchburg / 27 Myrtle Ave 3</v>
          </cell>
          <cell r="D509" t="str">
            <v>South Central Area Office</v>
          </cell>
          <cell r="E509">
            <v>6.4516129032258063E-2</v>
          </cell>
          <cell r="F509">
            <v>0.87096774193548387</v>
          </cell>
          <cell r="I509">
            <v>3.3333333333333333E-2</v>
          </cell>
          <cell r="J509">
            <v>6.4516129032258063E-2</v>
          </cell>
          <cell r="L509">
            <v>7.1428571428571425E-2</v>
          </cell>
          <cell r="Q509">
            <v>3.2258064516129031E-2</v>
          </cell>
          <cell r="U509">
            <v>0.13333333333333333</v>
          </cell>
          <cell r="AB509">
            <v>0.13333333333333333</v>
          </cell>
          <cell r="AG509">
            <v>0.33333333333333331</v>
          </cell>
          <cell r="AH509">
            <v>0.77419354838709675</v>
          </cell>
          <cell r="AI509">
            <v>1</v>
          </cell>
          <cell r="AJ509">
            <v>1.2142857142857142</v>
          </cell>
          <cell r="AK509">
            <v>1.129032258064516</v>
          </cell>
          <cell r="AL509">
            <v>1</v>
          </cell>
          <cell r="AM509">
            <v>1</v>
          </cell>
          <cell r="AN509">
            <v>1.1000000000000001</v>
          </cell>
          <cell r="AO509">
            <v>1</v>
          </cell>
          <cell r="AP509">
            <v>1</v>
          </cell>
          <cell r="AQ509">
            <v>0.5</v>
          </cell>
          <cell r="AR509">
            <v>1</v>
          </cell>
          <cell r="AS509">
            <v>0.83333333333333337</v>
          </cell>
          <cell r="AT509">
            <v>3.2258064516129031E-2</v>
          </cell>
          <cell r="AV509">
            <v>7.1428571428571425E-2</v>
          </cell>
        </row>
        <row r="510">
          <cell r="C510" t="str">
            <v>LUK / Fitchburg / 27 Myrtle Ave 4</v>
          </cell>
          <cell r="D510" t="str">
            <v>Worcester East Area Office</v>
          </cell>
          <cell r="E510">
            <v>2</v>
          </cell>
          <cell r="F510">
            <v>3.225806451612903</v>
          </cell>
          <cell r="G510">
            <v>1.7</v>
          </cell>
          <cell r="H510">
            <v>0.54838709677419351</v>
          </cell>
          <cell r="I510">
            <v>1.9333333333333333</v>
          </cell>
          <cell r="J510">
            <v>1.064516129032258</v>
          </cell>
          <cell r="K510">
            <v>1.032258064516129</v>
          </cell>
          <cell r="L510">
            <v>0.8214285714285714</v>
          </cell>
          <cell r="M510">
            <v>1</v>
          </cell>
          <cell r="N510">
            <v>1.4666666666666668</v>
          </cell>
          <cell r="O510">
            <v>1.935483870967742</v>
          </cell>
          <cell r="P510">
            <v>1.8333333333333335</v>
          </cell>
          <cell r="Q510">
            <v>2.258064516129032</v>
          </cell>
          <cell r="R510">
            <v>2.064516129032258</v>
          </cell>
          <cell r="S510">
            <v>2</v>
          </cell>
          <cell r="T510">
            <v>2.032258064516129</v>
          </cell>
          <cell r="U510">
            <v>2.1333333333333333</v>
          </cell>
          <cell r="V510">
            <v>2.064516129032258</v>
          </cell>
          <cell r="W510">
            <v>2.032258064516129</v>
          </cell>
          <cell r="X510">
            <v>2.2758620689655173</v>
          </cell>
          <cell r="Y510">
            <v>2.064516129032258</v>
          </cell>
          <cell r="Z510">
            <v>2</v>
          </cell>
          <cell r="AA510">
            <v>1.7741935483870968</v>
          </cell>
          <cell r="AB510">
            <v>1.8666666666666667</v>
          </cell>
          <cell r="AC510">
            <v>2.4193548387096775</v>
          </cell>
          <cell r="AD510">
            <v>2.0645161290322585</v>
          </cell>
          <cell r="AE510">
            <v>1.7333333333333334</v>
          </cell>
          <cell r="AF510">
            <v>1.7096774193548387</v>
          </cell>
          <cell r="AG510">
            <v>1</v>
          </cell>
          <cell r="AH510">
            <v>1.096774193548387</v>
          </cell>
          <cell r="AI510">
            <v>1.903225806451613</v>
          </cell>
          <cell r="AJ510">
            <v>1.1071428571428572</v>
          </cell>
          <cell r="AK510">
            <v>1.161290322580645</v>
          </cell>
          <cell r="AL510">
            <v>1.4666666666666668</v>
          </cell>
          <cell r="AM510">
            <v>2.096774193548387</v>
          </cell>
          <cell r="AN510">
            <v>2.1333333333333333</v>
          </cell>
          <cell r="AO510">
            <v>1.6451612903225807</v>
          </cell>
          <cell r="AP510">
            <v>2.4838709677419355</v>
          </cell>
          <cell r="AQ510">
            <v>1.9666666666666668</v>
          </cell>
          <cell r="AR510">
            <v>1.7741935483870968</v>
          </cell>
          <cell r="AS510">
            <v>0.26666666666666666</v>
          </cell>
          <cell r="AT510">
            <v>2.064516129032258</v>
          </cell>
          <cell r="AU510">
            <v>2.161290322580645</v>
          </cell>
          <cell r="AV510">
            <v>2.8214285714285716</v>
          </cell>
          <cell r="AW510">
            <v>3</v>
          </cell>
          <cell r="AX510">
            <v>2.8333333333333335</v>
          </cell>
          <cell r="AY510">
            <v>1.2580645161290323</v>
          </cell>
          <cell r="AZ510">
            <v>1.7</v>
          </cell>
        </row>
        <row r="511">
          <cell r="C511" t="str">
            <v>LUK / Fitchburg / 27 Myrtle Ave 5</v>
          </cell>
          <cell r="D511" t="str">
            <v>Worcester West Area Office</v>
          </cell>
          <cell r="E511">
            <v>1.7419354838709675</v>
          </cell>
          <cell r="F511">
            <v>1.5161290322580645</v>
          </cell>
          <cell r="G511">
            <v>2.1666666666666665</v>
          </cell>
          <cell r="H511">
            <v>1.903225806451613</v>
          </cell>
          <cell r="I511">
            <v>1.0333333333333334</v>
          </cell>
          <cell r="J511">
            <v>2</v>
          </cell>
          <cell r="K511">
            <v>1.8064516129032255</v>
          </cell>
          <cell r="L511">
            <v>2.0714285714285712</v>
          </cell>
          <cell r="M511">
            <v>2</v>
          </cell>
          <cell r="N511">
            <v>2.0666666666666664</v>
          </cell>
          <cell r="O511">
            <v>2</v>
          </cell>
          <cell r="P511">
            <v>1.9666666666666668</v>
          </cell>
          <cell r="Q511">
            <v>1.7096774193548385</v>
          </cell>
          <cell r="R511">
            <v>1.4838709677419355</v>
          </cell>
          <cell r="S511">
            <v>2.1</v>
          </cell>
          <cell r="T511">
            <v>1.7419354838709677</v>
          </cell>
          <cell r="U511">
            <v>2.0333333333333332</v>
          </cell>
          <cell r="V511">
            <v>2</v>
          </cell>
          <cell r="W511">
            <v>2.129032258064516</v>
          </cell>
          <cell r="X511">
            <v>2</v>
          </cell>
          <cell r="Y511">
            <v>2.096774193548387</v>
          </cell>
          <cell r="Z511">
            <v>1.8333333333333333</v>
          </cell>
          <cell r="AA511">
            <v>2</v>
          </cell>
          <cell r="AB511">
            <v>2</v>
          </cell>
          <cell r="AC511">
            <v>1.6451612903225805</v>
          </cell>
          <cell r="AD511">
            <v>1.4193548387096775</v>
          </cell>
          <cell r="AE511">
            <v>2</v>
          </cell>
          <cell r="AF511">
            <v>1.903225806451613</v>
          </cell>
          <cell r="AG511">
            <v>1</v>
          </cell>
          <cell r="AH511">
            <v>1</v>
          </cell>
          <cell r="AI511">
            <v>1</v>
          </cell>
          <cell r="AJ511">
            <v>0.35714285714285715</v>
          </cell>
          <cell r="AL511">
            <v>0.2</v>
          </cell>
          <cell r="AM511">
            <v>1</v>
          </cell>
          <cell r="AN511">
            <v>0.83333333333333337</v>
          </cell>
          <cell r="AO511">
            <v>0.22580645161290322</v>
          </cell>
          <cell r="AP511">
            <v>1.2258064516129032</v>
          </cell>
          <cell r="AQ511">
            <v>1</v>
          </cell>
          <cell r="AR511">
            <v>1.7419354838709675</v>
          </cell>
          <cell r="AS511">
            <v>1.2</v>
          </cell>
          <cell r="AT511">
            <v>1</v>
          </cell>
          <cell r="AU511">
            <v>1</v>
          </cell>
          <cell r="AV511">
            <v>0.85714285714285721</v>
          </cell>
          <cell r="AW511">
            <v>0.67741935483870974</v>
          </cell>
          <cell r="AX511">
            <v>1</v>
          </cell>
          <cell r="AY511">
            <v>1</v>
          </cell>
          <cell r="AZ511">
            <v>0.9</v>
          </cell>
        </row>
        <row r="512">
          <cell r="C512" t="str">
            <v>LUK / Fitchburg / 27 Myrtle Ave 6</v>
          </cell>
          <cell r="D512" t="str">
            <v>(blank)</v>
          </cell>
          <cell r="G512">
            <v>3.3333333333333333E-2</v>
          </cell>
        </row>
        <row r="513">
          <cell r="C513" t="str">
            <v>LUK / Fitchburg / 846 Westminster 1</v>
          </cell>
          <cell r="D513" t="str">
            <v>North Central Area Office</v>
          </cell>
          <cell r="AP513">
            <v>0.19354838709677419</v>
          </cell>
          <cell r="AQ513">
            <v>2.8333333333333335</v>
          </cell>
          <cell r="AR513">
            <v>3.7419354838709671</v>
          </cell>
          <cell r="AS513">
            <v>3.7666666666666666</v>
          </cell>
          <cell r="AT513">
            <v>3.290322580645161</v>
          </cell>
          <cell r="AU513">
            <v>1.6774193548387097</v>
          </cell>
          <cell r="AV513">
            <v>2.3214285714285712</v>
          </cell>
          <cell r="AW513">
            <v>4.709677419354839</v>
          </cell>
          <cell r="AX513">
            <v>4.9000000000000004</v>
          </cell>
          <cell r="AY513">
            <v>3.8064516129032255</v>
          </cell>
          <cell r="AZ513">
            <v>3.2</v>
          </cell>
        </row>
        <row r="514">
          <cell r="C514" t="str">
            <v>LUK / Fitchburg / 846 Westminster 2</v>
          </cell>
          <cell r="D514" t="str">
            <v>South Central Area Office</v>
          </cell>
          <cell r="AT514">
            <v>3.2258064516129031E-2</v>
          </cell>
          <cell r="AW514">
            <v>3.2258064516129031E-2</v>
          </cell>
          <cell r="AX514">
            <v>0.1</v>
          </cell>
        </row>
        <row r="515">
          <cell r="C515" t="str">
            <v>LUK / Fitchburg / 846 Westminster 3</v>
          </cell>
          <cell r="D515" t="str">
            <v>Worcester East Area Office</v>
          </cell>
          <cell r="AQ515">
            <v>0.1</v>
          </cell>
          <cell r="AR515">
            <v>0.64516129032258063</v>
          </cell>
          <cell r="AS515">
            <v>0.73333333333333339</v>
          </cell>
          <cell r="AT515">
            <v>1</v>
          </cell>
          <cell r="AU515">
            <v>1.3548387096774195</v>
          </cell>
          <cell r="AV515">
            <v>2.8571428571428572</v>
          </cell>
          <cell r="AW515">
            <v>1</v>
          </cell>
          <cell r="AX515">
            <v>1.6</v>
          </cell>
          <cell r="AY515">
            <v>2.193548387096774</v>
          </cell>
          <cell r="AZ515">
            <v>1.6333333333333335</v>
          </cell>
        </row>
        <row r="516">
          <cell r="C516" t="str">
            <v>LUK / Fitchburg / 846 Westminster 4</v>
          </cell>
          <cell r="D516" t="str">
            <v>Worcester West Area Office</v>
          </cell>
          <cell r="AP516">
            <v>0.32258064516129031</v>
          </cell>
          <cell r="AQ516">
            <v>1.9333333333333333</v>
          </cell>
          <cell r="AR516">
            <v>1.3870967741935485</v>
          </cell>
          <cell r="AS516">
            <v>1</v>
          </cell>
          <cell r="AT516">
            <v>1.096774193548387</v>
          </cell>
          <cell r="AU516">
            <v>2.032258064516129</v>
          </cell>
          <cell r="AV516">
            <v>1.1428571428571428</v>
          </cell>
          <cell r="AW516">
            <v>2</v>
          </cell>
          <cell r="AX516">
            <v>1.7666666666666668</v>
          </cell>
          <cell r="AY516">
            <v>2.032258064516129</v>
          </cell>
          <cell r="AZ516">
            <v>1.8666666666666667</v>
          </cell>
        </row>
        <row r="517">
          <cell r="C517" t="str">
            <v>LUK / Fitchburg / 846 Westminster 5</v>
          </cell>
          <cell r="D517" t="str">
            <v>(blank)</v>
          </cell>
          <cell r="AZ517">
            <v>0.2</v>
          </cell>
        </row>
        <row r="518">
          <cell r="C518" t="str">
            <v>NFI / Arlington /23 Maple St 1</v>
          </cell>
          <cell r="D518" t="str">
            <v>Arlington Area Office</v>
          </cell>
          <cell r="G518">
            <v>1.8333333333333335</v>
          </cell>
          <cell r="H518">
            <v>1.7096774193548387</v>
          </cell>
          <cell r="I518">
            <v>1.8</v>
          </cell>
          <cell r="J518">
            <v>1.9032258064516128</v>
          </cell>
          <cell r="K518">
            <v>1.7096774193548387</v>
          </cell>
          <cell r="L518">
            <v>1.6785714285714286</v>
          </cell>
          <cell r="M518">
            <v>1.6774193548387095</v>
          </cell>
          <cell r="N518">
            <v>1.6</v>
          </cell>
          <cell r="O518">
            <v>1.9354838709677418</v>
          </cell>
          <cell r="P518">
            <v>1.8</v>
          </cell>
          <cell r="Q518">
            <v>1.935483870967742</v>
          </cell>
          <cell r="R518">
            <v>2</v>
          </cell>
          <cell r="S518">
            <v>1.3333333333333335</v>
          </cell>
          <cell r="T518">
            <v>1</v>
          </cell>
          <cell r="U518">
            <v>1.5333333333333334</v>
          </cell>
          <cell r="V518">
            <v>1.3225806451612903</v>
          </cell>
          <cell r="W518">
            <v>1.8064516129032258</v>
          </cell>
          <cell r="X518">
            <v>1.896551724137931</v>
          </cell>
          <cell r="Y518">
            <v>2.193548387096774</v>
          </cell>
          <cell r="Z518">
            <v>1.7</v>
          </cell>
          <cell r="AA518">
            <v>2</v>
          </cell>
          <cell r="AB518">
            <v>2</v>
          </cell>
          <cell r="AC518">
            <v>1.3870967741935483</v>
          </cell>
          <cell r="AD518">
            <v>2.129032258064516</v>
          </cell>
          <cell r="AE518">
            <v>2.0666666666666669</v>
          </cell>
          <cell r="AF518">
            <v>2.225806451612903</v>
          </cell>
          <cell r="AG518">
            <v>2.0333333333333332</v>
          </cell>
          <cell r="AH518">
            <v>1.7419354838709675</v>
          </cell>
          <cell r="AI518">
            <v>1.7096774193548387</v>
          </cell>
          <cell r="AJ518">
            <v>1.25</v>
          </cell>
          <cell r="AK518">
            <v>1.8387096774193548</v>
          </cell>
          <cell r="AL518">
            <v>2</v>
          </cell>
          <cell r="AM518">
            <v>2</v>
          </cell>
          <cell r="AN518">
            <v>2.1</v>
          </cell>
          <cell r="AO518">
            <v>2</v>
          </cell>
          <cell r="AP518">
            <v>1.6451612903225805</v>
          </cell>
          <cell r="AQ518">
            <v>1.7666666666666666</v>
          </cell>
          <cell r="AR518">
            <v>1.8709677419354838</v>
          </cell>
          <cell r="AS518">
            <v>2.333333333333333</v>
          </cell>
          <cell r="AT518">
            <v>1.9677419354838708</v>
          </cell>
          <cell r="AU518">
            <v>1.9032258064516128</v>
          </cell>
          <cell r="AV518">
            <v>2.3571428571428572</v>
          </cell>
          <cell r="AW518">
            <v>2.5483870967741935</v>
          </cell>
          <cell r="AX518">
            <v>1.8</v>
          </cell>
          <cell r="AY518">
            <v>1.4193548387096775</v>
          </cell>
          <cell r="AZ518">
            <v>2.0333333333333332</v>
          </cell>
        </row>
        <row r="519">
          <cell r="C519" t="str">
            <v>NFI / Arlington /23 Maple St 2</v>
          </cell>
          <cell r="D519" t="str">
            <v>Cambridge Area Office</v>
          </cell>
          <cell r="G519">
            <v>1.5666666666666669</v>
          </cell>
          <cell r="H519">
            <v>1.6451612903225805</v>
          </cell>
          <cell r="I519">
            <v>1.9</v>
          </cell>
          <cell r="J519">
            <v>1.8387096774193548</v>
          </cell>
          <cell r="K519">
            <v>1.8064516129032258</v>
          </cell>
          <cell r="L519">
            <v>1.8928571428571428</v>
          </cell>
          <cell r="M519">
            <v>1.6129032258064515</v>
          </cell>
          <cell r="N519">
            <v>2</v>
          </cell>
          <cell r="O519">
            <v>1.7096774193548387</v>
          </cell>
          <cell r="P519">
            <v>0.86666666666666659</v>
          </cell>
          <cell r="Q519">
            <v>1.3870967741935485</v>
          </cell>
          <cell r="R519">
            <v>1.8064516129032258</v>
          </cell>
          <cell r="S519">
            <v>0.56666666666666665</v>
          </cell>
          <cell r="T519">
            <v>0.5161290322580645</v>
          </cell>
          <cell r="U519">
            <v>1.7666666666666666</v>
          </cell>
          <cell r="V519">
            <v>1.6129032258064515</v>
          </cell>
          <cell r="W519">
            <v>1.6774193548387095</v>
          </cell>
          <cell r="X519">
            <v>2</v>
          </cell>
          <cell r="Y519">
            <v>1.7741935483870965</v>
          </cell>
          <cell r="Z519">
            <v>1.6333333333333333</v>
          </cell>
          <cell r="AA519">
            <v>1.870967741935484</v>
          </cell>
          <cell r="AB519">
            <v>1.6333333333333333</v>
          </cell>
          <cell r="AC519">
            <v>2</v>
          </cell>
          <cell r="AD519">
            <v>0.77419354838709675</v>
          </cell>
          <cell r="AE519">
            <v>0.2</v>
          </cell>
          <cell r="AF519">
            <v>1.7419354838709675</v>
          </cell>
          <cell r="AG519">
            <v>2.0333333333333332</v>
          </cell>
          <cell r="AH519">
            <v>2</v>
          </cell>
          <cell r="AI519">
            <v>1.4838709677419355</v>
          </cell>
          <cell r="AJ519">
            <v>0.75</v>
          </cell>
          <cell r="AK519">
            <v>1.935483870967742</v>
          </cell>
          <cell r="AL519">
            <v>1.5666666666666667</v>
          </cell>
          <cell r="AM519">
            <v>1.741935483870968</v>
          </cell>
          <cell r="AN519">
            <v>1.4333333333333333</v>
          </cell>
          <cell r="AO519">
            <v>2</v>
          </cell>
          <cell r="AP519">
            <v>1.7419354838709677</v>
          </cell>
          <cell r="AQ519">
            <v>0.8666666666666667</v>
          </cell>
          <cell r="AR519">
            <v>1.1935483870967742</v>
          </cell>
          <cell r="AS519">
            <v>1.2666666666666666</v>
          </cell>
          <cell r="AT519">
            <v>1.4516129032258065</v>
          </cell>
          <cell r="AU519">
            <v>1.7096774193548387</v>
          </cell>
          <cell r="AV519">
            <v>2</v>
          </cell>
          <cell r="AW519">
            <v>1.8064516129032258</v>
          </cell>
          <cell r="AX519">
            <v>1.8</v>
          </cell>
          <cell r="AY519">
            <v>1.7741935483870968</v>
          </cell>
          <cell r="AZ519">
            <v>1.7333333333333334</v>
          </cell>
        </row>
        <row r="520">
          <cell r="C520" t="str">
            <v>NFI / Arlington /23 Maple St 3</v>
          </cell>
          <cell r="D520" t="str">
            <v>Cambridge Fam &amp; Child Srvcs (Adop)</v>
          </cell>
          <cell r="AR520">
            <v>0.41935483870967744</v>
          </cell>
          <cell r="AS520">
            <v>1</v>
          </cell>
          <cell r="AT520">
            <v>0.32258064516129031</v>
          </cell>
        </row>
        <row r="521">
          <cell r="C521" t="str">
            <v>NFI / Arlington /23 Maple St 4</v>
          </cell>
          <cell r="D521" t="str">
            <v>Coastal Area Office</v>
          </cell>
          <cell r="N521">
            <v>0.1</v>
          </cell>
          <cell r="O521">
            <v>6.4516129032258063E-2</v>
          </cell>
          <cell r="S521">
            <v>0.13333333333333333</v>
          </cell>
        </row>
        <row r="522">
          <cell r="C522" t="str">
            <v>NFI / Arlington /23 Maple St 5</v>
          </cell>
          <cell r="D522" t="str">
            <v>Framingham Area Office</v>
          </cell>
          <cell r="I522">
            <v>3.3333333333333333E-2</v>
          </cell>
          <cell r="M522">
            <v>0.41935483870967738</v>
          </cell>
          <cell r="R522">
            <v>0.12903225806451613</v>
          </cell>
          <cell r="T522">
            <v>0.38709677419354838</v>
          </cell>
          <cell r="U522">
            <v>1</v>
          </cell>
          <cell r="V522">
            <v>0.93548387096774199</v>
          </cell>
          <cell r="W522">
            <v>0.5161290322580645</v>
          </cell>
          <cell r="Z522">
            <v>0.26666666666666666</v>
          </cell>
          <cell r="AE522">
            <v>3.3333333333333333E-2</v>
          </cell>
          <cell r="AH522">
            <v>3.2258064516129031E-2</v>
          </cell>
          <cell r="AJ522">
            <v>3.5714285714285712E-2</v>
          </cell>
          <cell r="AK522">
            <v>3.2258064516129031E-2</v>
          </cell>
          <cell r="AN522">
            <v>6.6666666666666666E-2</v>
          </cell>
          <cell r="AX522">
            <v>0.13333333333333333</v>
          </cell>
          <cell r="AY522">
            <v>0.22580645161290322</v>
          </cell>
        </row>
        <row r="523">
          <cell r="C523" t="str">
            <v>NFI / Arlington /23 Maple St 6</v>
          </cell>
          <cell r="D523" t="str">
            <v>Greenfield Area Office</v>
          </cell>
          <cell r="AD523">
            <v>0.16129032258064516</v>
          </cell>
          <cell r="AE523">
            <v>3.3333333333333333E-2</v>
          </cell>
        </row>
        <row r="524">
          <cell r="C524" t="str">
            <v>NFI / Arlington /23 Maple St 7</v>
          </cell>
          <cell r="D524" t="str">
            <v>Lynn Area Office</v>
          </cell>
          <cell r="AO524">
            <v>0.967741935483871</v>
          </cell>
          <cell r="AP524">
            <v>0.83870967741935487</v>
          </cell>
        </row>
        <row r="525">
          <cell r="C525" t="str">
            <v>NFI / Arlington /23 Maple St 8</v>
          </cell>
          <cell r="D525" t="str">
            <v>Malden Area Office</v>
          </cell>
          <cell r="G525">
            <v>0.8666666666666667</v>
          </cell>
          <cell r="H525">
            <v>1.7419354838709677</v>
          </cell>
          <cell r="I525">
            <v>1.8666666666666667</v>
          </cell>
          <cell r="J525">
            <v>1.8064516129032258</v>
          </cell>
          <cell r="K525">
            <v>1.9032258064516128</v>
          </cell>
          <cell r="L525">
            <v>1.5357142857142856</v>
          </cell>
          <cell r="M525">
            <v>1.5161290322580645</v>
          </cell>
          <cell r="N525">
            <v>2</v>
          </cell>
          <cell r="O525">
            <v>2</v>
          </cell>
          <cell r="P525">
            <v>2.9</v>
          </cell>
          <cell r="Q525">
            <v>2.064516129032258</v>
          </cell>
          <cell r="R525">
            <v>1.7419354838709675</v>
          </cell>
          <cell r="S525">
            <v>1.7666666666666666</v>
          </cell>
          <cell r="T525">
            <v>1.2903225806451613</v>
          </cell>
          <cell r="U525">
            <v>0.96666666666666667</v>
          </cell>
          <cell r="V525">
            <v>1</v>
          </cell>
          <cell r="W525">
            <v>1.5483870967741935</v>
          </cell>
          <cell r="X525">
            <v>2</v>
          </cell>
          <cell r="Y525">
            <v>1.3548387096774195</v>
          </cell>
          <cell r="Z525">
            <v>1.7</v>
          </cell>
          <cell r="AA525">
            <v>1.7741935483870965</v>
          </cell>
          <cell r="AB525">
            <v>1.6</v>
          </cell>
          <cell r="AC525">
            <v>1.967741935483871</v>
          </cell>
          <cell r="AD525">
            <v>0.45161290322580644</v>
          </cell>
          <cell r="AF525">
            <v>1.4193548387096775</v>
          </cell>
          <cell r="AG525">
            <v>1.4</v>
          </cell>
          <cell r="AH525">
            <v>1.129032258064516</v>
          </cell>
          <cell r="AI525">
            <v>1.7096774193548385</v>
          </cell>
          <cell r="AJ525">
            <v>2</v>
          </cell>
          <cell r="AK525">
            <v>1.838709677419355</v>
          </cell>
          <cell r="AL525">
            <v>1.7</v>
          </cell>
          <cell r="AM525">
            <v>2</v>
          </cell>
          <cell r="AN525">
            <v>1.7</v>
          </cell>
          <cell r="AO525">
            <v>0.967741935483871</v>
          </cell>
          <cell r="AP525">
            <v>0.64516129032258063</v>
          </cell>
          <cell r="AQ525">
            <v>2</v>
          </cell>
          <cell r="AR525">
            <v>1.4193548387096775</v>
          </cell>
          <cell r="AS525">
            <v>1</v>
          </cell>
          <cell r="AT525">
            <v>1.4516129032258065</v>
          </cell>
          <cell r="AU525">
            <v>1.7096774193548385</v>
          </cell>
          <cell r="AV525">
            <v>1.0357142857142858</v>
          </cell>
          <cell r="AW525">
            <v>1.064516129032258</v>
          </cell>
          <cell r="AX525">
            <v>2</v>
          </cell>
          <cell r="AY525">
            <v>2</v>
          </cell>
          <cell r="AZ525">
            <v>1.6</v>
          </cell>
        </row>
        <row r="526">
          <cell r="C526" t="str">
            <v>NFI / Arlington /23 Maple St 9</v>
          </cell>
          <cell r="D526" t="str">
            <v>Plymouth Area Office</v>
          </cell>
          <cell r="M526">
            <v>9.6774193548387094E-2</v>
          </cell>
        </row>
        <row r="527">
          <cell r="C527" t="str">
            <v>NFI / Arlington /23 Maple St 10</v>
          </cell>
          <cell r="D527" t="str">
            <v>South Central Area Office</v>
          </cell>
          <cell r="AG527">
            <v>6.6666666666666666E-2</v>
          </cell>
          <cell r="AJ527">
            <v>0.14285714285714285</v>
          </cell>
        </row>
        <row r="528">
          <cell r="C528" t="str">
            <v>Old Colony Y/Brockton/917R Montello 1</v>
          </cell>
          <cell r="D528" t="str">
            <v>Brockton Area Office</v>
          </cell>
          <cell r="E528">
            <v>8.0967741935483861</v>
          </cell>
          <cell r="F528">
            <v>8.1612903225806441</v>
          </cell>
          <cell r="G528">
            <v>9.1666666666666661</v>
          </cell>
          <cell r="H528">
            <v>8.5806451612903238</v>
          </cell>
          <cell r="I528">
            <v>9.9</v>
          </cell>
          <cell r="J528">
            <v>10.580645161290322</v>
          </cell>
          <cell r="K528">
            <v>11.193548387096774</v>
          </cell>
          <cell r="L528">
            <v>10.75</v>
          </cell>
          <cell r="M528">
            <v>12.258064516129034</v>
          </cell>
          <cell r="N528">
            <v>12.1</v>
          </cell>
          <cell r="O528">
            <v>11.32258064516129</v>
          </cell>
          <cell r="P528">
            <v>15.033333333333335</v>
          </cell>
          <cell r="Q528">
            <v>12.161290322580642</v>
          </cell>
          <cell r="R528">
            <v>9.6774193548387082</v>
          </cell>
          <cell r="S528">
            <v>9.8333333333333339</v>
          </cell>
          <cell r="T528">
            <v>9.9354838709677402</v>
          </cell>
          <cell r="U528">
            <v>11.6</v>
          </cell>
          <cell r="V528">
            <v>10.96774193548387</v>
          </cell>
          <cell r="W528">
            <v>10.258064516129032</v>
          </cell>
          <cell r="X528">
            <v>9.3793103448275854</v>
          </cell>
          <cell r="Y528">
            <v>9.9677419354838719</v>
          </cell>
          <cell r="Z528">
            <v>10.6</v>
          </cell>
          <cell r="AA528">
            <v>11.516129032258066</v>
          </cell>
          <cell r="AB528">
            <v>9.2666666666666657</v>
          </cell>
          <cell r="AC528">
            <v>9.7096774193548381</v>
          </cell>
          <cell r="AD528">
            <v>9.8064516129032278</v>
          </cell>
          <cell r="AE528">
            <v>11.433333333333334</v>
          </cell>
          <cell r="AF528">
            <v>11.806451612903226</v>
          </cell>
          <cell r="AG528">
            <v>10.266666666666666</v>
          </cell>
          <cell r="AH528">
            <v>11.419354838709678</v>
          </cell>
          <cell r="AI528">
            <v>11.193548387096776</v>
          </cell>
          <cell r="AJ528">
            <v>9.4642857142857153</v>
          </cell>
          <cell r="AK528">
            <v>9.2258064516129057</v>
          </cell>
          <cell r="AL528">
            <v>9.1</v>
          </cell>
          <cell r="AM528">
            <v>9.5806451612903238</v>
          </cell>
          <cell r="AN528">
            <v>10.3</v>
          </cell>
          <cell r="AO528">
            <v>8.3548387096774199</v>
          </cell>
          <cell r="AP528">
            <v>6.0967741935483861</v>
          </cell>
          <cell r="AQ528">
            <v>8.0666666666666664</v>
          </cell>
          <cell r="AR528">
            <v>7</v>
          </cell>
          <cell r="AS528">
            <v>5.0999999999999996</v>
          </cell>
          <cell r="AT528">
            <v>7.612903225806452</v>
          </cell>
          <cell r="AU528">
            <v>9.5161290322580641</v>
          </cell>
          <cell r="AV528">
            <v>10.142857142857146</v>
          </cell>
          <cell r="AW528">
            <v>10.032258064516128</v>
          </cell>
          <cell r="AX528">
            <v>8.4666666666666668</v>
          </cell>
          <cell r="AY528">
            <v>9.4838709677419359</v>
          </cell>
          <cell r="AZ528">
            <v>7.6333333333333337</v>
          </cell>
        </row>
        <row r="529">
          <cell r="C529" t="str">
            <v>Old Colony Y/Brockton/917R Montello 2</v>
          </cell>
          <cell r="D529" t="str">
            <v>Coastal Area Office</v>
          </cell>
          <cell r="AL529">
            <v>0.26666666666666666</v>
          </cell>
          <cell r="AO529">
            <v>0.80645161290322576</v>
          </cell>
          <cell r="AP529">
            <v>0.64516129032258063</v>
          </cell>
          <cell r="AQ529">
            <v>0.7</v>
          </cell>
        </row>
        <row r="530">
          <cell r="C530" t="str">
            <v>Old Colony Y/Brockton/917R Montello 3</v>
          </cell>
          <cell r="D530" t="str">
            <v>Fall River Area Office</v>
          </cell>
          <cell r="O530">
            <v>0.22580645161290322</v>
          </cell>
          <cell r="P530">
            <v>0.1</v>
          </cell>
          <cell r="Q530">
            <v>0.22580645161290322</v>
          </cell>
          <cell r="R530">
            <v>1</v>
          </cell>
          <cell r="S530">
            <v>1</v>
          </cell>
          <cell r="T530">
            <v>0.58064516129032262</v>
          </cell>
          <cell r="V530">
            <v>6.4516129032258063E-2</v>
          </cell>
          <cell r="Y530">
            <v>3.2258064516129031E-2</v>
          </cell>
          <cell r="Z530">
            <v>0.3</v>
          </cell>
          <cell r="AB530">
            <v>0.33333333333333337</v>
          </cell>
          <cell r="AC530">
            <v>1</v>
          </cell>
          <cell r="AD530">
            <v>1.096774193548387</v>
          </cell>
          <cell r="AE530">
            <v>0.3</v>
          </cell>
          <cell r="AX530">
            <v>3.3333333333333333E-2</v>
          </cell>
          <cell r="AY530">
            <v>0.35483870967741937</v>
          </cell>
          <cell r="AZ530">
            <v>0.3</v>
          </cell>
        </row>
        <row r="531">
          <cell r="C531" t="str">
            <v>Old Colony Y/Brockton/917R Montello 4</v>
          </cell>
          <cell r="D531" t="str">
            <v>New Bedford Area Office</v>
          </cell>
          <cell r="M531">
            <v>3.2258064516129031E-2</v>
          </cell>
          <cell r="Z531">
            <v>0.3666666666666667</v>
          </cell>
          <cell r="AB531">
            <v>0.13333333333333333</v>
          </cell>
          <cell r="AC531">
            <v>0.93548387096774188</v>
          </cell>
          <cell r="AJ531">
            <v>7.1428571428571425E-2</v>
          </cell>
          <cell r="AN531">
            <v>0.13333333333333333</v>
          </cell>
          <cell r="AO531">
            <v>9.6774193548387094E-2</v>
          </cell>
          <cell r="AP531">
            <v>1.1612903225806452</v>
          </cell>
          <cell r="AQ531">
            <v>1.2666666666666666</v>
          </cell>
          <cell r="AR531">
            <v>0.77419354838709675</v>
          </cell>
          <cell r="AS531">
            <v>0.76666666666666672</v>
          </cell>
          <cell r="AY531">
            <v>0.83870967741935476</v>
          </cell>
          <cell r="AZ531">
            <v>1</v>
          </cell>
        </row>
        <row r="532">
          <cell r="C532" t="str">
            <v>Old Colony Y/Brockton/917R Montello 5</v>
          </cell>
          <cell r="D532" t="str">
            <v>Plymouth Area Office</v>
          </cell>
          <cell r="E532">
            <v>0.22580645161290322</v>
          </cell>
          <cell r="F532">
            <v>1.032258064516129</v>
          </cell>
          <cell r="G532">
            <v>1</v>
          </cell>
          <cell r="H532">
            <v>1.8387096774193548</v>
          </cell>
          <cell r="I532">
            <v>1.9</v>
          </cell>
          <cell r="J532">
            <v>0.45161290322580644</v>
          </cell>
          <cell r="N532">
            <v>0.33333333333333331</v>
          </cell>
          <cell r="T532">
            <v>0.32258064516129031</v>
          </cell>
          <cell r="AB532">
            <v>0.93333333333333335</v>
          </cell>
          <cell r="AC532">
            <v>9.6774193548387094E-2</v>
          </cell>
          <cell r="AD532">
            <v>0.16129032258064516</v>
          </cell>
          <cell r="AG532">
            <v>0.8</v>
          </cell>
          <cell r="AH532">
            <v>0.25806451612903225</v>
          </cell>
          <cell r="AJ532">
            <v>0.4642857142857143</v>
          </cell>
          <cell r="AK532">
            <v>0.61290322580645162</v>
          </cell>
          <cell r="AL532">
            <v>3.3333333333333333E-2</v>
          </cell>
          <cell r="AM532">
            <v>0.35483870967741937</v>
          </cell>
          <cell r="AN532">
            <v>0.1</v>
          </cell>
          <cell r="AO532">
            <v>1</v>
          </cell>
          <cell r="AP532">
            <v>0.35483870967741937</v>
          </cell>
          <cell r="AR532">
            <v>0.87096774193548387</v>
          </cell>
          <cell r="AS532">
            <v>0.76666666666666672</v>
          </cell>
          <cell r="AU532">
            <v>0.77419354838709675</v>
          </cell>
          <cell r="AV532">
            <v>1</v>
          </cell>
          <cell r="AW532">
            <v>1</v>
          </cell>
          <cell r="AX532">
            <v>1</v>
          </cell>
          <cell r="AY532">
            <v>0.58064516129032251</v>
          </cell>
          <cell r="AZ532">
            <v>0.76666666666666672</v>
          </cell>
        </row>
        <row r="533">
          <cell r="C533" t="str">
            <v>Old Colony Y/Brockton/917R Montello 6</v>
          </cell>
          <cell r="D533" t="str">
            <v>Solutions for Living (PAS SE)</v>
          </cell>
          <cell r="AK533">
            <v>0.93548387096774188</v>
          </cell>
          <cell r="AL533">
            <v>1</v>
          </cell>
          <cell r="AM533">
            <v>1</v>
          </cell>
          <cell r="AN533">
            <v>0.7</v>
          </cell>
        </row>
        <row r="534">
          <cell r="C534" t="str">
            <v>Old Colony Y/Brockton/917R Montello 7</v>
          </cell>
          <cell r="D534" t="str">
            <v>Taunton/Attleboro Area Office</v>
          </cell>
          <cell r="L534">
            <v>0.39285714285714285</v>
          </cell>
          <cell r="S534">
            <v>0.1</v>
          </cell>
          <cell r="T534">
            <v>0.32258064516129031</v>
          </cell>
          <cell r="V534">
            <v>0.61290322580645162</v>
          </cell>
          <cell r="W534">
            <v>0.87096774193548387</v>
          </cell>
          <cell r="X534">
            <v>0.17241379310344829</v>
          </cell>
          <cell r="Y534">
            <v>0.29032258064516125</v>
          </cell>
          <cell r="Z534">
            <v>0.3</v>
          </cell>
          <cell r="AI534">
            <v>0.16129032258064516</v>
          </cell>
          <cell r="AJ534">
            <v>0.21428571428571427</v>
          </cell>
          <cell r="AO534">
            <v>0.38709677419354838</v>
          </cell>
          <cell r="AP534">
            <v>0.967741935483871</v>
          </cell>
          <cell r="AQ534">
            <v>1.1333333333333333</v>
          </cell>
          <cell r="AR534">
            <v>0.5161290322580645</v>
          </cell>
          <cell r="AS534">
            <v>0.7</v>
          </cell>
          <cell r="AT534">
            <v>0.74193548387096775</v>
          </cell>
          <cell r="AU534">
            <v>0.64516129032258063</v>
          </cell>
          <cell r="AV534">
            <v>0.39285714285714285</v>
          </cell>
        </row>
        <row r="535">
          <cell r="C535" t="str">
            <v>Old Colony Y/Fall River/199 N. Main 1</v>
          </cell>
          <cell r="D535" t="str">
            <v>Brockton Area Office</v>
          </cell>
          <cell r="Y535">
            <v>3.2258064516129031E-2</v>
          </cell>
          <cell r="AC535">
            <v>0.35483870967741937</v>
          </cell>
        </row>
        <row r="536">
          <cell r="C536" t="str">
            <v>Old Colony Y/Fall River/199 N. Main 2</v>
          </cell>
          <cell r="D536" t="str">
            <v>Fall River Area Office</v>
          </cell>
          <cell r="I536">
            <v>0.7</v>
          </cell>
          <cell r="J536">
            <v>0.61290322580645162</v>
          </cell>
          <cell r="V536">
            <v>0.25806451612903225</v>
          </cell>
          <cell r="W536">
            <v>3.2258064516129031E-2</v>
          </cell>
          <cell r="X536">
            <v>3.4482758620689655E-2</v>
          </cell>
          <cell r="Y536">
            <v>0.16129032258064516</v>
          </cell>
          <cell r="Z536">
            <v>3.3333333333333333E-2</v>
          </cell>
        </row>
        <row r="537">
          <cell r="C537" t="str">
            <v>Old Colony Y/Fall River/199 N. Main 3</v>
          </cell>
          <cell r="D537" t="str">
            <v>New Bedford Area Office</v>
          </cell>
          <cell r="I537">
            <v>12.633333333333333</v>
          </cell>
          <cell r="J537">
            <v>10.806451612903228</v>
          </cell>
          <cell r="K537">
            <v>12.29032258064516</v>
          </cell>
          <cell r="L537">
            <v>12.821428571428573</v>
          </cell>
          <cell r="M537">
            <v>12.516129032258066</v>
          </cell>
          <cell r="N537">
            <v>12.9</v>
          </cell>
          <cell r="O537">
            <v>12.225806451612904</v>
          </cell>
          <cell r="P537">
            <v>14.033333333333333</v>
          </cell>
          <cell r="Q537">
            <v>12.35483870967742</v>
          </cell>
          <cell r="R537">
            <v>11.903225806451612</v>
          </cell>
          <cell r="S537">
            <v>13.533333333333331</v>
          </cell>
          <cell r="T537">
            <v>13.7741935483871</v>
          </cell>
          <cell r="U537">
            <v>12.833333333333334</v>
          </cell>
          <cell r="V537">
            <v>12.483870967741936</v>
          </cell>
          <cell r="W537">
            <v>13.096774193548386</v>
          </cell>
          <cell r="X537">
            <v>13.448275862068966</v>
          </cell>
          <cell r="Y537">
            <v>13.290322580645162</v>
          </cell>
          <cell r="Z537">
            <v>13.866666666666667</v>
          </cell>
          <cell r="AA537">
            <v>11.548387096774194</v>
          </cell>
          <cell r="AB537">
            <v>5.9</v>
          </cell>
          <cell r="AC537">
            <v>8.193548387096774</v>
          </cell>
          <cell r="AD537">
            <v>1.3225806451612903</v>
          </cell>
        </row>
        <row r="538">
          <cell r="C538" t="str">
            <v>Old Colony Y/Fall River/199 N. Main 4</v>
          </cell>
          <cell r="D538" t="str">
            <v>Plymouth Area Office</v>
          </cell>
          <cell r="I538">
            <v>6.6666666666666666E-2</v>
          </cell>
          <cell r="L538">
            <v>0.9642857142857143</v>
          </cell>
          <cell r="M538">
            <v>1</v>
          </cell>
          <cell r="N538">
            <v>1</v>
          </cell>
          <cell r="O538">
            <v>1</v>
          </cell>
        </row>
        <row r="539">
          <cell r="C539" t="str">
            <v>Old Colony Y/Fall River/199 N. Main 5</v>
          </cell>
          <cell r="D539" t="str">
            <v>Taunton/Attleboro Area Office</v>
          </cell>
          <cell r="Q539">
            <v>0.70967741935483875</v>
          </cell>
          <cell r="R539">
            <v>0.25806451612903225</v>
          </cell>
          <cell r="AD539">
            <v>0.25806451612903225</v>
          </cell>
        </row>
        <row r="540">
          <cell r="C540" t="str">
            <v>Old Colony Y/NewBedford/106 bullard 1</v>
          </cell>
          <cell r="D540" t="str">
            <v>Brockton Area Office</v>
          </cell>
          <cell r="AA540">
            <v>3.2258064516129031E-2</v>
          </cell>
          <cell r="AB540">
            <v>0.43333333333333335</v>
          </cell>
          <cell r="AC540">
            <v>1</v>
          </cell>
          <cell r="AD540">
            <v>1.193548387096774</v>
          </cell>
          <cell r="AE540">
            <v>1</v>
          </cell>
          <cell r="AF540">
            <v>0.41935483870967738</v>
          </cell>
          <cell r="AH540">
            <v>9.6774193548387094E-2</v>
          </cell>
          <cell r="AI540">
            <v>0.38709677419354838</v>
          </cell>
          <cell r="AK540">
            <v>9.6774193548387094E-2</v>
          </cell>
          <cell r="AM540">
            <v>3.2258064516129031E-2</v>
          </cell>
          <cell r="AO540">
            <v>0.29032258064516131</v>
          </cell>
          <cell r="AP540">
            <v>1</v>
          </cell>
          <cell r="AQ540">
            <v>1</v>
          </cell>
          <cell r="AR540">
            <v>1</v>
          </cell>
          <cell r="AS540">
            <v>3.3333333333333333E-2</v>
          </cell>
          <cell r="AY540">
            <v>0.45161290322580644</v>
          </cell>
          <cell r="AZ540">
            <v>1.0333333333333334</v>
          </cell>
        </row>
        <row r="541">
          <cell r="C541" t="str">
            <v>Old Colony Y/NewBedford/106 bullard 2</v>
          </cell>
          <cell r="D541" t="str">
            <v>Cape Cod Area Office</v>
          </cell>
          <cell r="AW541">
            <v>9.6774193548387094E-2</v>
          </cell>
          <cell r="AY541">
            <v>3.2258064516129031E-2</v>
          </cell>
        </row>
        <row r="542">
          <cell r="C542" t="str">
            <v>Old Colony Y/NewBedford/106 bullard 3</v>
          </cell>
          <cell r="D542" t="str">
            <v>Fall River Area Office</v>
          </cell>
          <cell r="AW542">
            <v>1</v>
          </cell>
          <cell r="AX542">
            <v>6.6666666666666666E-2</v>
          </cell>
        </row>
        <row r="543">
          <cell r="C543" t="str">
            <v>Old Colony Y/NewBedford/106 bullard 4</v>
          </cell>
          <cell r="D543" t="str">
            <v>New Bedford Area Office</v>
          </cell>
          <cell r="AA543">
            <v>1.935483870967742</v>
          </cell>
          <cell r="AB543">
            <v>7.3666666666666671</v>
          </cell>
          <cell r="AC543">
            <v>3.419354838709677</v>
          </cell>
          <cell r="AD543">
            <v>7.580645161290323</v>
          </cell>
          <cell r="AE543">
            <v>11.6</v>
          </cell>
          <cell r="AF543">
            <v>11.774193548387098</v>
          </cell>
          <cell r="AG543">
            <v>12.6</v>
          </cell>
          <cell r="AH543">
            <v>10.645161290322584</v>
          </cell>
          <cell r="AI543">
            <v>12.193548387096776</v>
          </cell>
          <cell r="AJ543">
            <v>12.642857142857144</v>
          </cell>
          <cell r="AK543">
            <v>12.483870967741936</v>
          </cell>
          <cell r="AL543">
            <v>13.333333333333334</v>
          </cell>
          <cell r="AM543">
            <v>13.645161290322578</v>
          </cell>
          <cell r="AN543">
            <v>14.866666666666665</v>
          </cell>
          <cell r="AO543">
            <v>13.064516129032258</v>
          </cell>
          <cell r="AP543">
            <v>12.322580645161292</v>
          </cell>
          <cell r="AQ543">
            <v>11.6</v>
          </cell>
          <cell r="AR543">
            <v>12.290322580645158</v>
          </cell>
          <cell r="AS543">
            <v>11.533333333333337</v>
          </cell>
          <cell r="AT543">
            <v>11.161290322580646</v>
          </cell>
          <cell r="AU543">
            <v>12.483870967741936</v>
          </cell>
          <cell r="AV543">
            <v>12.892857142857144</v>
          </cell>
          <cell r="AW543">
            <v>11</v>
          </cell>
          <cell r="AX543">
            <v>12.466666666666665</v>
          </cell>
          <cell r="AY543">
            <v>11.161290322580644</v>
          </cell>
          <cell r="AZ543">
            <v>8.6999999999999993</v>
          </cell>
        </row>
        <row r="544">
          <cell r="C544" t="str">
            <v>Old Colony Y/NewBedford/106 bullard 5</v>
          </cell>
          <cell r="D544" t="str">
            <v>Park St. Area Office</v>
          </cell>
          <cell r="AS544">
            <v>0.5</v>
          </cell>
        </row>
        <row r="545">
          <cell r="C545" t="str">
            <v>Old Colony Y/NewBedford/106 bullard 6</v>
          </cell>
          <cell r="D545" t="str">
            <v>Plymouth Area Office</v>
          </cell>
          <cell r="AL545">
            <v>3.3333333333333333E-2</v>
          </cell>
          <cell r="AU545">
            <v>0.25806451612903225</v>
          </cell>
          <cell r="AW545">
            <v>0.32258064516129031</v>
          </cell>
          <cell r="AY545">
            <v>0.83870967741935487</v>
          </cell>
          <cell r="AZ545">
            <v>1</v>
          </cell>
        </row>
        <row r="546">
          <cell r="C546" t="str">
            <v>Old Colony Y/NewBedford/106 bullard 7</v>
          </cell>
          <cell r="D546" t="str">
            <v>Solutions for Living (PAS SE)</v>
          </cell>
          <cell r="AW546">
            <v>0.64516129032258063</v>
          </cell>
          <cell r="AX546">
            <v>1</v>
          </cell>
          <cell r="AY546">
            <v>0.74193548387096775</v>
          </cell>
        </row>
        <row r="547">
          <cell r="C547" t="str">
            <v>Old Colony Y/NewBedford/106 bullard 8</v>
          </cell>
          <cell r="D547" t="str">
            <v>Taunton/Attleboro Area Office</v>
          </cell>
          <cell r="AI547">
            <v>3.2258064516129031E-2</v>
          </cell>
          <cell r="AQ547">
            <v>0.7</v>
          </cell>
          <cell r="AY547">
            <v>0.22580645161290322</v>
          </cell>
          <cell r="AZ547">
            <v>0.76666666666666672</v>
          </cell>
        </row>
        <row r="548">
          <cell r="C548" t="str">
            <v>RFK / Lancaster / 220 Old Common 1</v>
          </cell>
          <cell r="D548" t="str">
            <v>Cape Cod Area Office</v>
          </cell>
          <cell r="Q548">
            <v>1.967741935483871</v>
          </cell>
          <cell r="R548">
            <v>0.54838709677419351</v>
          </cell>
        </row>
        <row r="549">
          <cell r="C549" t="str">
            <v>RFK / Lancaster / 220 Old Common 2</v>
          </cell>
          <cell r="D549" t="str">
            <v>North Central Area Office</v>
          </cell>
          <cell r="F549">
            <v>0.87096774193548376</v>
          </cell>
          <cell r="G549">
            <v>4</v>
          </cell>
          <cell r="H549">
            <v>3.967741935483871</v>
          </cell>
          <cell r="I549">
            <v>3.8</v>
          </cell>
          <cell r="J549">
            <v>4.5483870967741931</v>
          </cell>
          <cell r="K549">
            <v>5.032258064516129</v>
          </cell>
          <cell r="L549">
            <v>5.8928571428571432</v>
          </cell>
          <cell r="M549">
            <v>4.225806451612903</v>
          </cell>
          <cell r="N549">
            <v>4.5333333333333332</v>
          </cell>
          <cell r="O549">
            <v>5.7096774193548381</v>
          </cell>
          <cell r="P549">
            <v>4.9000000000000004</v>
          </cell>
          <cell r="Q549">
            <v>4.064516129032258</v>
          </cell>
          <cell r="R549">
            <v>4.9677419354838719</v>
          </cell>
          <cell r="S549">
            <v>4.3</v>
          </cell>
          <cell r="T549">
            <v>3.903225806451613</v>
          </cell>
          <cell r="U549">
            <v>5.4666666666666668</v>
          </cell>
          <cell r="V549">
            <v>4.967741935483871</v>
          </cell>
          <cell r="W549">
            <v>4.9354838709677411</v>
          </cell>
          <cell r="X549">
            <v>5</v>
          </cell>
          <cell r="Y549">
            <v>4.967741935483871</v>
          </cell>
          <cell r="Z549">
            <v>4.9666666666666668</v>
          </cell>
          <cell r="AA549">
            <v>5</v>
          </cell>
          <cell r="AB549">
            <v>4.9666666666666668</v>
          </cell>
          <cell r="AC549">
            <v>5</v>
          </cell>
          <cell r="AD549">
            <v>5.1612903225806441</v>
          </cell>
          <cell r="AE549">
            <v>4.7333333333333334</v>
          </cell>
          <cell r="AF549">
            <v>5.161290322580645</v>
          </cell>
          <cell r="AG549">
            <v>3.8666666666666667</v>
          </cell>
          <cell r="AH549">
            <v>3.5483870967741931</v>
          </cell>
          <cell r="AI549">
            <v>4.32258064516129</v>
          </cell>
          <cell r="AJ549">
            <v>3.6071428571428572</v>
          </cell>
          <cell r="AK549">
            <v>5</v>
          </cell>
          <cell r="AL549">
            <v>6.5</v>
          </cell>
          <cell r="AM549">
            <v>5.741935483870968</v>
          </cell>
          <cell r="AN549">
            <v>4.4333333333333336</v>
          </cell>
          <cell r="AO549">
            <v>4.774193548387097</v>
          </cell>
          <cell r="AP549">
            <v>4.1612903225806459</v>
          </cell>
          <cell r="AQ549">
            <v>4.1333333333333329</v>
          </cell>
          <cell r="AR549">
            <v>4.5161290322580641</v>
          </cell>
          <cell r="AS549">
            <v>4.2</v>
          </cell>
          <cell r="AT549">
            <v>4.064516129032258</v>
          </cell>
          <cell r="AU549">
            <v>3.967741935483871</v>
          </cell>
          <cell r="AV549">
            <v>3.8928571428571432</v>
          </cell>
          <cell r="AW549">
            <v>4</v>
          </cell>
          <cell r="AX549">
            <v>4.5</v>
          </cell>
          <cell r="AY549">
            <v>4.806451612903226</v>
          </cell>
          <cell r="AZ549">
            <v>5</v>
          </cell>
        </row>
        <row r="550">
          <cell r="C550" t="str">
            <v>RFK / Lancaster / 220 Old Common 3</v>
          </cell>
          <cell r="D550" t="str">
            <v>South Central Area Office</v>
          </cell>
          <cell r="F550">
            <v>0.38709677419354838</v>
          </cell>
          <cell r="G550">
            <v>1</v>
          </cell>
          <cell r="H550">
            <v>1</v>
          </cell>
          <cell r="I550">
            <v>0.7</v>
          </cell>
          <cell r="J550">
            <v>1</v>
          </cell>
          <cell r="K550">
            <v>0.87096774193548376</v>
          </cell>
          <cell r="L550">
            <v>1.8214285714285714</v>
          </cell>
          <cell r="M550">
            <v>2</v>
          </cell>
          <cell r="N550">
            <v>1.7666666666666666</v>
          </cell>
          <cell r="O550">
            <v>1.7419354838709677</v>
          </cell>
          <cell r="P550">
            <v>2.9666666666666668</v>
          </cell>
          <cell r="Q550">
            <v>3.096774193548387</v>
          </cell>
          <cell r="R550">
            <v>2.7096774193548385</v>
          </cell>
          <cell r="S550">
            <v>2.8333333333333335</v>
          </cell>
          <cell r="T550">
            <v>2.5161290322580645</v>
          </cell>
          <cell r="U550">
            <v>3</v>
          </cell>
          <cell r="V550">
            <v>3.903225806451613</v>
          </cell>
          <cell r="W550">
            <v>3.870967741935484</v>
          </cell>
          <cell r="X550">
            <v>3.4137931034482758</v>
          </cell>
          <cell r="Y550">
            <v>4</v>
          </cell>
          <cell r="Z550">
            <v>3.9</v>
          </cell>
          <cell r="AA550">
            <v>3.967741935483871</v>
          </cell>
          <cell r="AB550">
            <v>4</v>
          </cell>
          <cell r="AC550">
            <v>4.7096774193548381</v>
          </cell>
          <cell r="AD550">
            <v>4.67741935483871</v>
          </cell>
          <cell r="AE550">
            <v>5</v>
          </cell>
          <cell r="AF550">
            <v>4.290322580645161</v>
          </cell>
          <cell r="AG550">
            <v>3.9333333333333336</v>
          </cell>
          <cell r="AH550">
            <v>4.67741935483871</v>
          </cell>
          <cell r="AI550">
            <v>4</v>
          </cell>
          <cell r="AJ550">
            <v>3.8928571428571428</v>
          </cell>
          <cell r="AK550">
            <v>3</v>
          </cell>
          <cell r="AL550">
            <v>3.7</v>
          </cell>
          <cell r="AM550">
            <v>4.290322580645161</v>
          </cell>
          <cell r="AN550">
            <v>4.5999999999999996</v>
          </cell>
          <cell r="AO550">
            <v>4</v>
          </cell>
          <cell r="AP550">
            <v>3.32258064516129</v>
          </cell>
          <cell r="AQ550">
            <v>1.4666666666666666</v>
          </cell>
          <cell r="AR550">
            <v>1.870967741935484</v>
          </cell>
          <cell r="AS550">
            <v>2.0333333333333332</v>
          </cell>
          <cell r="AT550">
            <v>2.032258064516129</v>
          </cell>
          <cell r="AU550">
            <v>2.4193548387096775</v>
          </cell>
          <cell r="AV550">
            <v>3</v>
          </cell>
          <cell r="AW550">
            <v>2.6129032258064515</v>
          </cell>
          <cell r="AX550">
            <v>2.9333333333333336</v>
          </cell>
          <cell r="AY550">
            <v>2</v>
          </cell>
          <cell r="AZ550">
            <v>2</v>
          </cell>
        </row>
        <row r="551">
          <cell r="C551" t="str">
            <v>RFK / Lancaster / 220 Old Common 4</v>
          </cell>
          <cell r="D551" t="str">
            <v>Worcester East Area Office</v>
          </cell>
          <cell r="F551">
            <v>2.67741935483871</v>
          </cell>
          <cell r="G551">
            <v>3</v>
          </cell>
          <cell r="H551">
            <v>3</v>
          </cell>
          <cell r="I551">
            <v>1.9</v>
          </cell>
          <cell r="J551">
            <v>2.032258064516129</v>
          </cell>
          <cell r="K551">
            <v>2</v>
          </cell>
          <cell r="L551">
            <v>2.0714285714285716</v>
          </cell>
          <cell r="M551">
            <v>2</v>
          </cell>
          <cell r="N551">
            <v>2.0333333333333332</v>
          </cell>
          <cell r="O551">
            <v>3.3548387096774195</v>
          </cell>
          <cell r="P551">
            <v>2.9666666666666668</v>
          </cell>
          <cell r="Q551">
            <v>2.741935483870968</v>
          </cell>
          <cell r="R551">
            <v>3.32258064516129</v>
          </cell>
          <cell r="S551">
            <v>3.333333333333333</v>
          </cell>
          <cell r="T551">
            <v>3.645161290322581</v>
          </cell>
          <cell r="U551">
            <v>2.6333333333333333</v>
          </cell>
          <cell r="V551">
            <v>3.935483870967742</v>
          </cell>
          <cell r="W551">
            <v>4</v>
          </cell>
          <cell r="X551">
            <v>4</v>
          </cell>
          <cell r="Y551">
            <v>3.1612903225806455</v>
          </cell>
          <cell r="Z551">
            <v>3.7</v>
          </cell>
          <cell r="AA551">
            <v>4</v>
          </cell>
          <cell r="AB551">
            <v>3.7</v>
          </cell>
          <cell r="AC551">
            <v>2.967741935483871</v>
          </cell>
          <cell r="AD551">
            <v>3.096774193548387</v>
          </cell>
          <cell r="AE551">
            <v>2.9</v>
          </cell>
          <cell r="AF551">
            <v>3</v>
          </cell>
          <cell r="AG551">
            <v>2.8</v>
          </cell>
          <cell r="AH551">
            <v>1.096774193548387</v>
          </cell>
          <cell r="AI551">
            <v>3.225806451612903</v>
          </cell>
          <cell r="AJ551">
            <v>3.4285714285714284</v>
          </cell>
          <cell r="AK551">
            <v>1.6451612903225805</v>
          </cell>
          <cell r="AL551">
            <v>1</v>
          </cell>
          <cell r="AM551">
            <v>1.6451612903225805</v>
          </cell>
          <cell r="AN551">
            <v>3</v>
          </cell>
          <cell r="AO551">
            <v>3</v>
          </cell>
          <cell r="AP551">
            <v>3</v>
          </cell>
          <cell r="AQ551">
            <v>2.7333333333333338</v>
          </cell>
          <cell r="AR551">
            <v>3.838709677419355</v>
          </cell>
          <cell r="AS551">
            <v>3.1</v>
          </cell>
          <cell r="AT551">
            <v>2.7096774193548385</v>
          </cell>
          <cell r="AU551">
            <v>3</v>
          </cell>
          <cell r="AV551">
            <v>2.9642857142857144</v>
          </cell>
          <cell r="AW551">
            <v>3</v>
          </cell>
          <cell r="AX551">
            <v>3</v>
          </cell>
          <cell r="AY551">
            <v>3.32258064516129</v>
          </cell>
          <cell r="AZ551">
            <v>3.2</v>
          </cell>
        </row>
        <row r="552">
          <cell r="C552" t="str">
            <v>RFK / Lancaster / 220 Old Common 5</v>
          </cell>
          <cell r="D552" t="str">
            <v>Worcester West Area Office</v>
          </cell>
          <cell r="F552">
            <v>1.129032258064516</v>
          </cell>
          <cell r="G552">
            <v>2</v>
          </cell>
          <cell r="H552">
            <v>2</v>
          </cell>
          <cell r="I552">
            <v>3</v>
          </cell>
          <cell r="J552">
            <v>1.6774193548387095</v>
          </cell>
          <cell r="K552">
            <v>2</v>
          </cell>
          <cell r="L552">
            <v>2</v>
          </cell>
          <cell r="M552">
            <v>1.967741935483871</v>
          </cell>
          <cell r="N552">
            <v>3.1</v>
          </cell>
          <cell r="O552">
            <v>2.709677419354839</v>
          </cell>
          <cell r="P552">
            <v>2.8</v>
          </cell>
          <cell r="Q552">
            <v>2</v>
          </cell>
          <cell r="R552">
            <v>0.967741935483871</v>
          </cell>
          <cell r="S552">
            <v>1.1333333333333333</v>
          </cell>
          <cell r="T552">
            <v>2</v>
          </cell>
          <cell r="U552">
            <v>2</v>
          </cell>
          <cell r="V552">
            <v>2</v>
          </cell>
          <cell r="W552">
            <v>1.2903225806451613</v>
          </cell>
          <cell r="X552">
            <v>2</v>
          </cell>
          <cell r="Y552">
            <v>2</v>
          </cell>
          <cell r="Z552">
            <v>1.9</v>
          </cell>
          <cell r="AA552">
            <v>1.7419354838709677</v>
          </cell>
          <cell r="AB552">
            <v>2</v>
          </cell>
          <cell r="AC552">
            <v>2</v>
          </cell>
          <cell r="AD552">
            <v>1</v>
          </cell>
          <cell r="AE552">
            <v>1</v>
          </cell>
          <cell r="AF552">
            <v>0.93548387096774188</v>
          </cell>
          <cell r="AG552">
            <v>0.83333333333333337</v>
          </cell>
          <cell r="AH552">
            <v>1</v>
          </cell>
          <cell r="AI552">
            <v>1.967741935483871</v>
          </cell>
          <cell r="AJ552">
            <v>1.7857142857142856</v>
          </cell>
          <cell r="AK552">
            <v>1</v>
          </cell>
          <cell r="AL552">
            <v>1.1000000000000001</v>
          </cell>
          <cell r="AM552">
            <v>1.3870967741935485</v>
          </cell>
          <cell r="AN552">
            <v>1.9666666666666668</v>
          </cell>
          <cell r="AO552">
            <v>1.8064516129032258</v>
          </cell>
          <cell r="AP552">
            <v>2</v>
          </cell>
          <cell r="AQ552">
            <v>2.1</v>
          </cell>
          <cell r="AR552">
            <v>2.1935483870967745</v>
          </cell>
          <cell r="AS552">
            <v>1.9666666666666666</v>
          </cell>
          <cell r="AT552">
            <v>1.967741935483871</v>
          </cell>
          <cell r="AU552">
            <v>1.3870967741935485</v>
          </cell>
          <cell r="AV552">
            <v>1.25</v>
          </cell>
          <cell r="AW552">
            <v>3.129032258064516</v>
          </cell>
          <cell r="AX552">
            <v>3.7333333333333334</v>
          </cell>
          <cell r="AY552">
            <v>3</v>
          </cell>
          <cell r="AZ552">
            <v>3</v>
          </cell>
        </row>
        <row r="553">
          <cell r="C553" t="str">
            <v>RFK / S.Yarmouth / 137 Run Pond 1</v>
          </cell>
          <cell r="D553" t="str">
            <v>Brockton Area Office</v>
          </cell>
          <cell r="AM553">
            <v>3.2258064516129031E-2</v>
          </cell>
        </row>
        <row r="554">
          <cell r="C554" t="str">
            <v>RFK / S.Yarmouth / 137 Run Pond 2</v>
          </cell>
          <cell r="D554" t="str">
            <v>Cape Cod Area Office</v>
          </cell>
          <cell r="E554">
            <v>9</v>
          </cell>
          <cell r="F554">
            <v>9.8387096774193541</v>
          </cell>
          <cell r="G554">
            <v>8.6333333333333329</v>
          </cell>
          <cell r="H554">
            <v>8.4516129032258043</v>
          </cell>
          <cell r="I554">
            <v>9.6666666666666679</v>
          </cell>
          <cell r="J554">
            <v>9.3548387096774182</v>
          </cell>
          <cell r="K554">
            <v>7.1612903225806459</v>
          </cell>
          <cell r="L554">
            <v>8.4285714285714288</v>
          </cell>
          <cell r="M554">
            <v>9.806451612903226</v>
          </cell>
          <cell r="N554">
            <v>9.5666666666666664</v>
          </cell>
          <cell r="O554">
            <v>9.5806451612903238</v>
          </cell>
          <cell r="P554">
            <v>11.833333333333332</v>
          </cell>
          <cell r="Q554">
            <v>9.387096774193548</v>
          </cell>
          <cell r="R554">
            <v>9.5483870967741939</v>
          </cell>
          <cell r="S554">
            <v>10.266666666666666</v>
          </cell>
          <cell r="T554">
            <v>10.193548387096774</v>
          </cell>
          <cell r="U554">
            <v>11.666666666666666</v>
          </cell>
          <cell r="V554">
            <v>10.967741935483874</v>
          </cell>
          <cell r="W554">
            <v>11.516129032258064</v>
          </cell>
          <cell r="X554">
            <v>11.310344827586206</v>
          </cell>
          <cell r="Y554">
            <v>10.419354838709678</v>
          </cell>
          <cell r="Z554">
            <v>8.8666666666666654</v>
          </cell>
          <cell r="AA554">
            <v>11.709677419354838</v>
          </cell>
          <cell r="AB554">
            <v>11.833333333333332</v>
          </cell>
          <cell r="AC554">
            <v>11.774193548387096</v>
          </cell>
          <cell r="AD554">
            <v>11.032258064516128</v>
          </cell>
          <cell r="AE554">
            <v>11.7</v>
          </cell>
          <cell r="AF554">
            <v>11.580645161290322</v>
          </cell>
          <cell r="AG554">
            <v>11.666666666666666</v>
          </cell>
          <cell r="AH554">
            <v>11.67741935483871</v>
          </cell>
          <cell r="AI554">
            <v>11.258064516129034</v>
          </cell>
          <cell r="AJ554">
            <v>11.25</v>
          </cell>
          <cell r="AK554">
            <v>11.774193548387098</v>
          </cell>
          <cell r="AL554">
            <v>11.366666666666669</v>
          </cell>
          <cell r="AM554">
            <v>11.03225806451613</v>
          </cell>
          <cell r="AN554">
            <v>11.066666666666668</v>
          </cell>
          <cell r="AO554">
            <v>10.806451612903226</v>
          </cell>
          <cell r="AP554">
            <v>12</v>
          </cell>
          <cell r="AQ554">
            <v>11.266666666666667</v>
          </cell>
          <cell r="AR554">
            <v>11.806451612903226</v>
          </cell>
          <cell r="AS554">
            <v>11.966666666666667</v>
          </cell>
          <cell r="AT554">
            <v>11.161290322580644</v>
          </cell>
          <cell r="AU554">
            <v>11.161290322580644</v>
          </cell>
          <cell r="AV554">
            <v>11.357142857142858</v>
          </cell>
          <cell r="AW554">
            <v>11.838709677419354</v>
          </cell>
          <cell r="AX554">
            <v>11.633333333333333</v>
          </cell>
          <cell r="AY554">
            <v>11.096774193548386</v>
          </cell>
          <cell r="AZ554">
            <v>10.366666666666667</v>
          </cell>
        </row>
        <row r="555">
          <cell r="C555" t="str">
            <v>RFK / S.Yarmouth / 137 Run Pond 3</v>
          </cell>
          <cell r="D555" t="str">
            <v>Lynn Area Office</v>
          </cell>
          <cell r="AK555">
            <v>3.2258064516129031E-2</v>
          </cell>
        </row>
        <row r="556">
          <cell r="C556" t="str">
            <v>RFK / S.Yarmouth / 137 Run Pond 4</v>
          </cell>
          <cell r="D556" t="str">
            <v>New Bedford Area Office</v>
          </cell>
          <cell r="T556">
            <v>9.6774193548387094E-2</v>
          </cell>
          <cell r="Z556">
            <v>0.96666666666666656</v>
          </cell>
          <cell r="AA556">
            <v>9.6774193548387094E-2</v>
          </cell>
          <cell r="AX556">
            <v>0.1</v>
          </cell>
        </row>
        <row r="557">
          <cell r="C557" t="str">
            <v>RFK / S.Yarmouth / 137 Run Pond 5</v>
          </cell>
          <cell r="D557" t="str">
            <v>Plymouth Area Office</v>
          </cell>
          <cell r="E557">
            <v>0.61290322580645162</v>
          </cell>
          <cell r="F557">
            <v>1.7741935483870968</v>
          </cell>
          <cell r="G557">
            <v>1.8333333333333333</v>
          </cell>
          <cell r="H557">
            <v>2</v>
          </cell>
          <cell r="I557">
            <v>1.8666666666666665</v>
          </cell>
          <cell r="J557">
            <v>1.967741935483871</v>
          </cell>
          <cell r="K557">
            <v>2.032258064516129</v>
          </cell>
          <cell r="L557">
            <v>1.9642857142857144</v>
          </cell>
          <cell r="M557">
            <v>1.967741935483871</v>
          </cell>
          <cell r="N557">
            <v>2</v>
          </cell>
          <cell r="O557">
            <v>1.8064516129032258</v>
          </cell>
          <cell r="AO557">
            <v>0.19354838709677419</v>
          </cell>
        </row>
        <row r="558">
          <cell r="C558" t="str">
            <v>RFK / S.Yarmouth / 137 Run Pond 6</v>
          </cell>
          <cell r="D558" t="str">
            <v>Taunton/Attleboro Area Office</v>
          </cell>
          <cell r="AM558">
            <v>9.6774193548387094E-2</v>
          </cell>
        </row>
        <row r="559">
          <cell r="C559" t="str">
            <v>SPIN / Lynn / 50 Newhall Street 1</v>
          </cell>
          <cell r="D559" t="str">
            <v>Arlington Area Office</v>
          </cell>
          <cell r="U559">
            <v>3.3333333333333333E-2</v>
          </cell>
        </row>
        <row r="560">
          <cell r="C560" t="str">
            <v>SPIN / Lynn / 50 Newhall Street 2</v>
          </cell>
          <cell r="D560" t="str">
            <v>Cambridge Fam &amp; Child Srvcs (Adop)</v>
          </cell>
          <cell r="AJ560">
            <v>0.35714285714285715</v>
          </cell>
          <cell r="AK560">
            <v>0.54838709677419351</v>
          </cell>
        </row>
        <row r="561">
          <cell r="C561" t="str">
            <v>SPIN / Lynn / 50 Newhall Street 3</v>
          </cell>
          <cell r="D561" t="str">
            <v>Cape Ann Area Office</v>
          </cell>
          <cell r="M561">
            <v>9.6774193548387094E-2</v>
          </cell>
          <cell r="O561">
            <v>0.16129032258064516</v>
          </cell>
          <cell r="Q561">
            <v>0.967741935483871</v>
          </cell>
          <cell r="R561">
            <v>0.19354838709677419</v>
          </cell>
          <cell r="U561">
            <v>0.1</v>
          </cell>
          <cell r="V561">
            <v>1.032258064516129</v>
          </cell>
          <cell r="W561">
            <v>3.2258064516129031E-2</v>
          </cell>
          <cell r="X561">
            <v>0.17241379310344829</v>
          </cell>
          <cell r="Y561">
            <v>0.32258064516129031</v>
          </cell>
          <cell r="Z561">
            <v>0.1</v>
          </cell>
          <cell r="AD561">
            <v>0.16129032258064516</v>
          </cell>
          <cell r="AE561">
            <v>0.73333333333333328</v>
          </cell>
          <cell r="AJ561">
            <v>1.3928571428571428</v>
          </cell>
          <cell r="AK561">
            <v>0.93548387096774188</v>
          </cell>
          <cell r="AL561">
            <v>6.6666666666666666E-2</v>
          </cell>
          <cell r="AM561">
            <v>0.67741935483870963</v>
          </cell>
          <cell r="AO561">
            <v>0.58064516129032262</v>
          </cell>
          <cell r="AP561">
            <v>1</v>
          </cell>
          <cell r="AQ561">
            <v>1</v>
          </cell>
          <cell r="AR561">
            <v>0.12903225806451613</v>
          </cell>
          <cell r="AS561">
            <v>0.8666666666666667</v>
          </cell>
          <cell r="AT561">
            <v>0.64516129032258063</v>
          </cell>
          <cell r="AV561">
            <v>0.75</v>
          </cell>
          <cell r="AW561">
            <v>0.93548387096774188</v>
          </cell>
          <cell r="AY561">
            <v>0.41935483870967738</v>
          </cell>
          <cell r="AZ561">
            <v>1.5</v>
          </cell>
        </row>
        <row r="562">
          <cell r="C562" t="str">
            <v>SPIN / Lynn / 50 Newhall Street 4</v>
          </cell>
          <cell r="D562" t="str">
            <v>Coastal Area Office</v>
          </cell>
          <cell r="Z562">
            <v>0.2</v>
          </cell>
        </row>
        <row r="563">
          <cell r="C563" t="str">
            <v>SPIN / Lynn / 50 Newhall Street 5</v>
          </cell>
          <cell r="D563" t="str">
            <v>Harbor Area Office</v>
          </cell>
          <cell r="AF563">
            <v>0.19354838709677419</v>
          </cell>
        </row>
        <row r="564">
          <cell r="C564" t="str">
            <v>SPIN / Lynn / 50 Newhall Street 6</v>
          </cell>
          <cell r="D564" t="str">
            <v>Haverhill Area Office</v>
          </cell>
          <cell r="M564">
            <v>6.4516129032258063E-2</v>
          </cell>
          <cell r="N564">
            <v>0.3</v>
          </cell>
          <cell r="O564">
            <v>0.16129032258064516</v>
          </cell>
          <cell r="T564">
            <v>1</v>
          </cell>
          <cell r="U564">
            <v>3.3333333333333333E-2</v>
          </cell>
          <cell r="AB564">
            <v>0.6</v>
          </cell>
          <cell r="AC564">
            <v>0.4838709677419355</v>
          </cell>
          <cell r="AF564">
            <v>0.29032258064516131</v>
          </cell>
          <cell r="AM564">
            <v>0.16129032258064516</v>
          </cell>
          <cell r="AN564">
            <v>6.6666666666666666E-2</v>
          </cell>
          <cell r="AV564">
            <v>0.42857142857142855</v>
          </cell>
          <cell r="AW564">
            <v>0.67741935483870974</v>
          </cell>
        </row>
        <row r="565">
          <cell r="C565" t="str">
            <v>SPIN / Lynn / 50 Newhall Street 7</v>
          </cell>
          <cell r="D565" t="str">
            <v>Lawrence Area Office</v>
          </cell>
          <cell r="N565">
            <v>3.3333333333333333E-2</v>
          </cell>
          <cell r="AO565">
            <v>0.16129032258064516</v>
          </cell>
          <cell r="AP565">
            <v>0.38709677419354838</v>
          </cell>
        </row>
        <row r="566">
          <cell r="C566" t="str">
            <v>SPIN / Lynn / 50 Newhall Street 8</v>
          </cell>
          <cell r="D566" t="str">
            <v>Lowell Area Office</v>
          </cell>
          <cell r="O566">
            <v>9.6774193548387094E-2</v>
          </cell>
          <cell r="P566">
            <v>0.8666666666666667</v>
          </cell>
          <cell r="Q566">
            <v>0.12903225806451613</v>
          </cell>
          <cell r="Z566">
            <v>0.26666666666666666</v>
          </cell>
          <cell r="AA566">
            <v>0.12903225806451613</v>
          </cell>
          <cell r="AF566">
            <v>3.2258064516129031E-2</v>
          </cell>
          <cell r="AG566">
            <v>0.1</v>
          </cell>
          <cell r="AH566">
            <v>0.58064516129032251</v>
          </cell>
          <cell r="AM566">
            <v>6.4516129032258063E-2</v>
          </cell>
        </row>
        <row r="567">
          <cell r="C567" t="str">
            <v>SPIN / Lynn / 50 Newhall Street 9</v>
          </cell>
          <cell r="D567" t="str">
            <v>Lynn Area Office</v>
          </cell>
          <cell r="G567">
            <v>4.5</v>
          </cell>
          <cell r="H567">
            <v>10.064516129032256</v>
          </cell>
          <cell r="I567">
            <v>10.5</v>
          </cell>
          <cell r="J567">
            <v>8.2258064516129039</v>
          </cell>
          <cell r="K567">
            <v>5.354838709677419</v>
          </cell>
          <cell r="L567">
            <v>1.3214285714285712</v>
          </cell>
          <cell r="M567">
            <v>7.838709677419355</v>
          </cell>
          <cell r="N567">
            <v>10.1</v>
          </cell>
          <cell r="O567">
            <v>7.4516129032258061</v>
          </cell>
          <cell r="P567">
            <v>7.2666666666666675</v>
          </cell>
          <cell r="Q567">
            <v>8.9677419354838719</v>
          </cell>
          <cell r="R567">
            <v>7.9354838709677411</v>
          </cell>
          <cell r="S567">
            <v>6.333333333333333</v>
          </cell>
          <cell r="T567">
            <v>8.2258064516129021</v>
          </cell>
          <cell r="U567">
            <v>8.8333333333333339</v>
          </cell>
          <cell r="V567">
            <v>6.967741935483871</v>
          </cell>
          <cell r="W567">
            <v>8.3548387096774199</v>
          </cell>
          <cell r="X567">
            <v>6.4137931034482767</v>
          </cell>
          <cell r="Y567">
            <v>8.870967741935484</v>
          </cell>
          <cell r="Z567">
            <v>8.8000000000000007</v>
          </cell>
          <cell r="AA567">
            <v>8.9032258064516103</v>
          </cell>
          <cell r="AB567">
            <v>9.466666666666665</v>
          </cell>
          <cell r="AC567">
            <v>9.7741935483870961</v>
          </cell>
          <cell r="AD567">
            <v>9.0322580645161299</v>
          </cell>
          <cell r="AE567">
            <v>7.3</v>
          </cell>
          <cell r="AF567">
            <v>8.4516129032258061</v>
          </cell>
          <cell r="AG567">
            <v>9.6999999999999993</v>
          </cell>
          <cell r="AH567">
            <v>9.0967741935483879</v>
          </cell>
          <cell r="AI567">
            <v>9.4516129032258043</v>
          </cell>
          <cell r="AJ567">
            <v>5</v>
          </cell>
          <cell r="AK567">
            <v>6.129032258064516</v>
          </cell>
          <cell r="AL567">
            <v>9.4666666666666668</v>
          </cell>
          <cell r="AM567">
            <v>7.6774193548387073</v>
          </cell>
          <cell r="AN567">
            <v>11.366666666666667</v>
          </cell>
          <cell r="AO567">
            <v>7.645161290322581</v>
          </cell>
          <cell r="AP567">
            <v>6.419354838709677</v>
          </cell>
          <cell r="AQ567">
            <v>4.9666666666666677</v>
          </cell>
          <cell r="AR567">
            <v>7.3870967741935472</v>
          </cell>
          <cell r="AS567">
            <v>10.199999999999999</v>
          </cell>
          <cell r="AT567">
            <v>9.064516129032258</v>
          </cell>
          <cell r="AU567">
            <v>8.5483870967741939</v>
          </cell>
          <cell r="AV567">
            <v>8.1071428571428577</v>
          </cell>
          <cell r="AW567">
            <v>6.7419354838709662</v>
          </cell>
          <cell r="AX567">
            <v>10.5</v>
          </cell>
          <cell r="AY567">
            <v>8.806451612903226</v>
          </cell>
          <cell r="AZ567">
            <v>8.3666666666666671</v>
          </cell>
        </row>
        <row r="568">
          <cell r="C568" t="str">
            <v>SPIN / Lynn / 50 Newhall Street 10</v>
          </cell>
          <cell r="D568" t="str">
            <v>Malden Area Office</v>
          </cell>
          <cell r="P568">
            <v>0.1</v>
          </cell>
          <cell r="W568">
            <v>0.58064516129032251</v>
          </cell>
          <cell r="Z568">
            <v>0.2</v>
          </cell>
          <cell r="AB568">
            <v>0.43333333333333329</v>
          </cell>
          <cell r="AC568">
            <v>0.967741935483871</v>
          </cell>
          <cell r="AJ568">
            <v>0.35714285714285715</v>
          </cell>
          <cell r="AK568">
            <v>1</v>
          </cell>
          <cell r="AL568">
            <v>6.6666666666666666E-2</v>
          </cell>
          <cell r="AO568">
            <v>0.12903225806451613</v>
          </cell>
          <cell r="AP568">
            <v>0.77419354838709675</v>
          </cell>
          <cell r="AZ568">
            <v>0.23333333333333334</v>
          </cell>
        </row>
        <row r="569">
          <cell r="C569" t="str">
            <v>SPIN / Lynn / 50 Newhall Street 11</v>
          </cell>
          <cell r="D569" t="str">
            <v>(blank)</v>
          </cell>
          <cell r="AJ569">
            <v>0.3214285714285714</v>
          </cell>
          <cell r="AK569">
            <v>1</v>
          </cell>
        </row>
        <row r="570">
          <cell r="C570" t="str">
            <v>St Vincent's/FallRiver/2425Highland 1</v>
          </cell>
          <cell r="D570" t="str">
            <v>Brockton Area Office</v>
          </cell>
          <cell r="I570">
            <v>2</v>
          </cell>
          <cell r="J570">
            <v>1.2903225806451615</v>
          </cell>
          <cell r="L570">
            <v>0.14285714285714285</v>
          </cell>
          <cell r="S570">
            <v>0.9</v>
          </cell>
          <cell r="T570">
            <v>1</v>
          </cell>
          <cell r="U570">
            <v>1</v>
          </cell>
          <cell r="V570">
            <v>0.29032258064516131</v>
          </cell>
          <cell r="W570">
            <v>2.387096774193548</v>
          </cell>
          <cell r="X570">
            <v>2.7241379310344827</v>
          </cell>
          <cell r="Y570">
            <v>2</v>
          </cell>
          <cell r="Z570">
            <v>2.8</v>
          </cell>
          <cell r="AA570">
            <v>2.774193548387097</v>
          </cell>
          <cell r="AB570">
            <v>2.9333333333333331</v>
          </cell>
          <cell r="AC570">
            <v>2.193548387096774</v>
          </cell>
          <cell r="AD570">
            <v>2.129032258064516</v>
          </cell>
          <cell r="AE570">
            <v>1.9333333333333333</v>
          </cell>
          <cell r="AF570">
            <v>1.129032258064516</v>
          </cell>
          <cell r="AG570">
            <v>0.53333333333333333</v>
          </cell>
        </row>
        <row r="571">
          <cell r="C571" t="str">
            <v>St Vincent's/FallRiver/2425Highland 2</v>
          </cell>
          <cell r="D571" t="str">
            <v>Cape Cod Area Office</v>
          </cell>
          <cell r="I571">
            <v>0.93333333333333335</v>
          </cell>
          <cell r="J571">
            <v>1</v>
          </cell>
          <cell r="K571">
            <v>0.90322580645161288</v>
          </cell>
          <cell r="Y571">
            <v>0.93548387096774188</v>
          </cell>
          <cell r="Z571">
            <v>0.8</v>
          </cell>
          <cell r="AC571">
            <v>0.80645161290322576</v>
          </cell>
          <cell r="AD571">
            <v>1</v>
          </cell>
          <cell r="AE571">
            <v>1</v>
          </cell>
          <cell r="AF571">
            <v>0.16129032258064516</v>
          </cell>
          <cell r="AG571">
            <v>0.33333333333333331</v>
          </cell>
          <cell r="AH571">
            <v>1</v>
          </cell>
          <cell r="AI571">
            <v>0.25806451612903225</v>
          </cell>
          <cell r="AJ571">
            <v>0.2857142857142857</v>
          </cell>
          <cell r="AK571">
            <v>1.4193548387096775</v>
          </cell>
          <cell r="AL571">
            <v>1.9666666666666666</v>
          </cell>
          <cell r="AM571">
            <v>2.3548387096774195</v>
          </cell>
          <cell r="AN571">
            <v>1.2333333333333334</v>
          </cell>
          <cell r="AO571">
            <v>1</v>
          </cell>
          <cell r="AP571">
            <v>0.19354838709677419</v>
          </cell>
          <cell r="AQ571">
            <v>6.6666666666666666E-2</v>
          </cell>
          <cell r="AS571">
            <v>0.6333333333333333</v>
          </cell>
          <cell r="AT571">
            <v>1</v>
          </cell>
          <cell r="AU571">
            <v>1.838709677419355</v>
          </cell>
          <cell r="AV571">
            <v>2.5</v>
          </cell>
          <cell r="AW571">
            <v>2</v>
          </cell>
          <cell r="AX571">
            <v>0.6333333333333333</v>
          </cell>
          <cell r="AY571">
            <v>0.54838709677419351</v>
          </cell>
          <cell r="AZ571">
            <v>0.9</v>
          </cell>
        </row>
        <row r="572">
          <cell r="C572" t="str">
            <v>St Vincent's/FallRiver/2425Highland 3</v>
          </cell>
          <cell r="D572" t="str">
            <v>Coastal Area Office</v>
          </cell>
          <cell r="V572">
            <v>0.35483870967741937</v>
          </cell>
          <cell r="W572">
            <v>3.2258064516129031E-2</v>
          </cell>
        </row>
        <row r="573">
          <cell r="C573" t="str">
            <v>St Vincent's/FallRiver/2425Highland 4</v>
          </cell>
          <cell r="D573" t="str">
            <v>Fall River Area Office</v>
          </cell>
          <cell r="G573">
            <v>1.4333333333333331</v>
          </cell>
          <cell r="H573">
            <v>4.5483870967741939</v>
          </cell>
          <cell r="I573">
            <v>6</v>
          </cell>
          <cell r="J573">
            <v>5.4838709677419359</v>
          </cell>
          <cell r="K573">
            <v>5.3225806451612891</v>
          </cell>
          <cell r="L573">
            <v>6.2857142857142856</v>
          </cell>
          <cell r="M573">
            <v>6.935483870967742</v>
          </cell>
          <cell r="N573">
            <v>7.8</v>
          </cell>
          <cell r="O573">
            <v>6.32258064516129</v>
          </cell>
          <cell r="P573">
            <v>6.8333333333333339</v>
          </cell>
          <cell r="Q573">
            <v>5.645161290322581</v>
          </cell>
          <cell r="R573">
            <v>5.903225806451613</v>
          </cell>
          <cell r="S573">
            <v>5.5333333333333332</v>
          </cell>
          <cell r="T573">
            <v>6</v>
          </cell>
          <cell r="U573">
            <v>5.9333333333333336</v>
          </cell>
          <cell r="V573">
            <v>5.6451612903225801</v>
          </cell>
          <cell r="W573">
            <v>4.32258064516129</v>
          </cell>
          <cell r="X573">
            <v>5.4827586206896548</v>
          </cell>
          <cell r="Y573">
            <v>6</v>
          </cell>
          <cell r="Z573">
            <v>5.0333333333333332</v>
          </cell>
          <cell r="AA573">
            <v>4</v>
          </cell>
          <cell r="AB573">
            <v>4</v>
          </cell>
          <cell r="AC573">
            <v>3.3225806451612905</v>
          </cell>
          <cell r="AD573">
            <v>3.935483870967742</v>
          </cell>
          <cell r="AE573">
            <v>2.7333333333333334</v>
          </cell>
          <cell r="AF573">
            <v>3.8064516129032255</v>
          </cell>
          <cell r="AG573">
            <v>5.8</v>
          </cell>
          <cell r="AH573">
            <v>6.032258064516129</v>
          </cell>
          <cell r="AI573">
            <v>5.354838709677419</v>
          </cell>
          <cell r="AJ573">
            <v>7.1428571428571432</v>
          </cell>
          <cell r="AK573">
            <v>6.129032258064516</v>
          </cell>
          <cell r="AL573">
            <v>5</v>
          </cell>
          <cell r="AM573">
            <v>5.387096774193548</v>
          </cell>
          <cell r="AN573">
            <v>6.9333333333333336</v>
          </cell>
          <cell r="AO573">
            <v>7.6129032258064511</v>
          </cell>
          <cell r="AP573">
            <v>7.4838709677419359</v>
          </cell>
          <cell r="AQ573">
            <v>5.1333333333333337</v>
          </cell>
          <cell r="AR573">
            <v>3.5161290322580645</v>
          </cell>
          <cell r="AS573">
            <v>5.0999999999999996</v>
          </cell>
          <cell r="AT573">
            <v>5.5161290322580641</v>
          </cell>
          <cell r="AU573">
            <v>5.290322580645161</v>
          </cell>
          <cell r="AV573">
            <v>2.6071428571428572</v>
          </cell>
          <cell r="AW573">
            <v>5.0322580645161281</v>
          </cell>
          <cell r="AX573">
            <v>3.7666666666666666</v>
          </cell>
          <cell r="AY573">
            <v>4.5161290322580641</v>
          </cell>
          <cell r="AZ573">
            <v>5.9333333333333336</v>
          </cell>
        </row>
        <row r="574">
          <cell r="C574" t="str">
            <v>St Vincent's/FallRiver/2425Highland 5</v>
          </cell>
          <cell r="D574" t="str">
            <v>New Bedford Area Office</v>
          </cell>
          <cell r="AG574">
            <v>0.16666666666666666</v>
          </cell>
          <cell r="AH574">
            <v>1</v>
          </cell>
          <cell r="AI574">
            <v>0.87096774193548387</v>
          </cell>
          <cell r="AJ574">
            <v>0.5714285714285714</v>
          </cell>
          <cell r="AK574">
            <v>1.3870967741935485</v>
          </cell>
          <cell r="AL574">
            <v>2</v>
          </cell>
          <cell r="AM574">
            <v>0.83870967741935487</v>
          </cell>
          <cell r="AN574">
            <v>0.73333333333333328</v>
          </cell>
          <cell r="AS574">
            <v>0.33333333333333331</v>
          </cell>
          <cell r="AT574">
            <v>0.35483870967741937</v>
          </cell>
          <cell r="AU574">
            <v>1.096774193548387</v>
          </cell>
          <cell r="AV574">
            <v>0.64285714285714279</v>
          </cell>
          <cell r="AW574">
            <v>0.12903225806451613</v>
          </cell>
          <cell r="AX574">
            <v>1.4333333333333333</v>
          </cell>
          <cell r="AY574">
            <v>1.870967741935484</v>
          </cell>
          <cell r="AZ574">
            <v>0.1</v>
          </cell>
        </row>
        <row r="575">
          <cell r="C575" t="str">
            <v>St Vincent's/FallRiver/2425Highland 6</v>
          </cell>
          <cell r="D575" t="str">
            <v>New Bedford Child and Family (Adop)</v>
          </cell>
          <cell r="AC575">
            <v>1.5161290322580645</v>
          </cell>
          <cell r="AD575">
            <v>0.22580645161290322</v>
          </cell>
        </row>
        <row r="576">
          <cell r="C576" t="str">
            <v>St Vincent's/FallRiver/2425Highland 7</v>
          </cell>
          <cell r="D576" t="str">
            <v>Plymouth Area Office</v>
          </cell>
          <cell r="R576">
            <v>9.6774193548387094E-2</v>
          </cell>
          <cell r="S576">
            <v>1.3666666666666667</v>
          </cell>
          <cell r="T576">
            <v>2</v>
          </cell>
          <cell r="U576">
            <v>2</v>
          </cell>
          <cell r="V576">
            <v>0.77419354838709675</v>
          </cell>
          <cell r="AF576">
            <v>0.58064516129032262</v>
          </cell>
          <cell r="AG576">
            <v>0.6</v>
          </cell>
          <cell r="AH576">
            <v>0.41935483870967744</v>
          </cell>
          <cell r="AI576">
            <v>1</v>
          </cell>
          <cell r="AJ576">
            <v>0.10714285714285714</v>
          </cell>
          <cell r="AU576">
            <v>0.64516129032258063</v>
          </cell>
          <cell r="AV576">
            <v>0.75</v>
          </cell>
          <cell r="AW576">
            <v>3.2258064516129031E-2</v>
          </cell>
        </row>
        <row r="577">
          <cell r="C577" t="str">
            <v>St Vincent's/FallRiver/2425Highland 8</v>
          </cell>
          <cell r="D577" t="str">
            <v>Taunton/Attleboro Area Office</v>
          </cell>
          <cell r="O577">
            <v>0.87096774193548387</v>
          </cell>
          <cell r="Q577">
            <v>0.61290322580645162</v>
          </cell>
          <cell r="R577">
            <v>0.967741935483871</v>
          </cell>
          <cell r="AC577">
            <v>0.64516129032258063</v>
          </cell>
          <cell r="AD577">
            <v>1</v>
          </cell>
          <cell r="AE577">
            <v>1</v>
          </cell>
          <cell r="AF577">
            <v>0.83870967741935487</v>
          </cell>
          <cell r="AG577">
            <v>0.7</v>
          </cell>
          <cell r="AH577">
            <v>0.61290322580645162</v>
          </cell>
          <cell r="AR577">
            <v>0.12903225806451613</v>
          </cell>
          <cell r="AS577">
            <v>1.2666666666666666</v>
          </cell>
          <cell r="AT577">
            <v>1.4838709677419355</v>
          </cell>
          <cell r="AX577">
            <v>1.3</v>
          </cell>
          <cell r="AY577">
            <v>2</v>
          </cell>
          <cell r="AZ577">
            <v>2</v>
          </cell>
        </row>
        <row r="578">
          <cell r="C578" t="str">
            <v>St Vincent's/FallRiver/2425Highland 9</v>
          </cell>
          <cell r="D578" t="str">
            <v>(blank)</v>
          </cell>
          <cell r="Q578">
            <v>1</v>
          </cell>
          <cell r="R578">
            <v>0.967741935483871</v>
          </cell>
        </row>
        <row r="579">
          <cell r="C579" t="str">
            <v>TeamCoord / Bradford / 4 S. Kimball 1</v>
          </cell>
          <cell r="D579" t="str">
            <v>Cambridge Area Office</v>
          </cell>
          <cell r="T579">
            <v>3.2258064516129031E-2</v>
          </cell>
          <cell r="AY579">
            <v>6.4516129032258063E-2</v>
          </cell>
        </row>
        <row r="580">
          <cell r="C580" t="str">
            <v>TeamCoord / Bradford / 4 S. Kimball 2</v>
          </cell>
          <cell r="D580" t="str">
            <v>Cape Ann Area Office</v>
          </cell>
          <cell r="O580">
            <v>0.12903225806451613</v>
          </cell>
          <cell r="S580">
            <v>0.16666666666666666</v>
          </cell>
          <cell r="T580">
            <v>0.45161290322580644</v>
          </cell>
          <cell r="AE580">
            <v>0.43333333333333335</v>
          </cell>
          <cell r="AF580">
            <v>3.2258064516129031E-2</v>
          </cell>
        </row>
        <row r="581">
          <cell r="C581" t="str">
            <v>TeamCoord / Bradford / 4 S. Kimball 3</v>
          </cell>
          <cell r="D581" t="str">
            <v>Haverhill Area Office</v>
          </cell>
          <cell r="G581">
            <v>1.9333333333333331</v>
          </cell>
          <cell r="H581">
            <v>5.6129032258064511</v>
          </cell>
          <cell r="I581">
            <v>8.8666666666666671</v>
          </cell>
          <cell r="J581">
            <v>8.3548387096774199</v>
          </cell>
          <cell r="K581">
            <v>7.5161290322580658</v>
          </cell>
          <cell r="L581">
            <v>8.8928571428571441</v>
          </cell>
          <cell r="M581">
            <v>9.3548387096774182</v>
          </cell>
          <cell r="N581">
            <v>7.8333333333333339</v>
          </cell>
          <cell r="O581">
            <v>9.129032258064516</v>
          </cell>
          <cell r="P581">
            <v>7.9666666666666668</v>
          </cell>
          <cell r="Q581">
            <v>5.645161290322581</v>
          </cell>
          <cell r="R581">
            <v>5.064516129032258</v>
          </cell>
          <cell r="S581">
            <v>3.2666666666666666</v>
          </cell>
          <cell r="T581">
            <v>4.935483870967742</v>
          </cell>
          <cell r="U581">
            <v>5.5</v>
          </cell>
          <cell r="V581">
            <v>4.7096774193548381</v>
          </cell>
          <cell r="W581">
            <v>5.354838709677419</v>
          </cell>
          <cell r="X581">
            <v>5.4482758620689653</v>
          </cell>
          <cell r="Y581">
            <v>3.67741935483871</v>
          </cell>
          <cell r="Z581">
            <v>3.9333333333333327</v>
          </cell>
          <cell r="AA581">
            <v>4.064516129032258</v>
          </cell>
          <cell r="AB581">
            <v>2.6666666666666665</v>
          </cell>
          <cell r="AC581">
            <v>4.838709677419355</v>
          </cell>
          <cell r="AD581">
            <v>4.096774193548387</v>
          </cell>
          <cell r="AE581">
            <v>2.1666666666666665</v>
          </cell>
          <cell r="AF581">
            <v>4.4838709677419351</v>
          </cell>
          <cell r="AG581">
            <v>4.9666666666666668</v>
          </cell>
          <cell r="AH581">
            <v>4.064516129032258</v>
          </cell>
          <cell r="AI581">
            <v>5.5161290322580641</v>
          </cell>
          <cell r="AJ581">
            <v>4.1785714285714288</v>
          </cell>
          <cell r="AK581">
            <v>1.2580645161290323</v>
          </cell>
          <cell r="AL581">
            <v>2.4333333333333331</v>
          </cell>
          <cell r="AM581">
            <v>5.225806451612903</v>
          </cell>
          <cell r="AN581">
            <v>5.0333333333333332</v>
          </cell>
          <cell r="AO581">
            <v>2.225806451612903</v>
          </cell>
          <cell r="AP581">
            <v>1.5483870967741933</v>
          </cell>
          <cell r="AQ581">
            <v>2.8</v>
          </cell>
          <cell r="AR581">
            <v>3.741935483870968</v>
          </cell>
          <cell r="AS581">
            <v>2.2333333333333334</v>
          </cell>
          <cell r="AT581">
            <v>2.290322580645161</v>
          </cell>
          <cell r="AU581">
            <v>2.7419354838709675</v>
          </cell>
          <cell r="AV581">
            <v>2.6428571428571428</v>
          </cell>
          <cell r="AW581">
            <v>2.4838709677419355</v>
          </cell>
          <cell r="AX581">
            <v>4.0999999999999996</v>
          </cell>
          <cell r="AY581">
            <v>3.806451612903226</v>
          </cell>
          <cell r="AZ581">
            <v>2.666666666666667</v>
          </cell>
        </row>
        <row r="582">
          <cell r="C582" t="str">
            <v>TeamCoord / Bradford / 4 S. Kimball 4</v>
          </cell>
          <cell r="D582" t="str">
            <v>Lawrence Area Office</v>
          </cell>
          <cell r="I582">
            <v>3.3333333333333333E-2</v>
          </cell>
          <cell r="J582">
            <v>3.2258064516129031E-2</v>
          </cell>
          <cell r="M582">
            <v>6.4516129032258063E-2</v>
          </cell>
          <cell r="N582">
            <v>0.16666666666666669</v>
          </cell>
          <cell r="S582">
            <v>0.7</v>
          </cell>
          <cell r="AL582">
            <v>0.8</v>
          </cell>
          <cell r="AP582">
            <v>9.6774193548387094E-2</v>
          </cell>
          <cell r="AQ582">
            <v>0.96666666666666667</v>
          </cell>
          <cell r="AR582">
            <v>0.5161290322580645</v>
          </cell>
          <cell r="AT582">
            <v>0.70967741935483875</v>
          </cell>
          <cell r="AU582">
            <v>0.67741935483870963</v>
          </cell>
        </row>
        <row r="583">
          <cell r="C583" t="str">
            <v>TeamCoord / Bradford / 4 S. Kimball 5</v>
          </cell>
          <cell r="D583" t="str">
            <v>Lowell Area Office</v>
          </cell>
          <cell r="N583">
            <v>0.43333333333333335</v>
          </cell>
          <cell r="O583">
            <v>3.2258064516129031E-2</v>
          </cell>
          <cell r="AD583">
            <v>0.16129032258064516</v>
          </cell>
          <cell r="AE583">
            <v>0.2</v>
          </cell>
          <cell r="AF583">
            <v>0.58064516129032251</v>
          </cell>
          <cell r="AG583">
            <v>6.6666666666666666E-2</v>
          </cell>
          <cell r="AJ583">
            <v>0.4285714285714286</v>
          </cell>
          <cell r="AK583">
            <v>0.93548387096774188</v>
          </cell>
          <cell r="AL583">
            <v>0.46666666666666667</v>
          </cell>
          <cell r="AM583">
            <v>0.5161290322580645</v>
          </cell>
          <cell r="AN583">
            <v>0.26666666666666666</v>
          </cell>
          <cell r="AO583">
            <v>1.4516129032258065</v>
          </cell>
          <cell r="AP583">
            <v>0.80645161290322587</v>
          </cell>
          <cell r="AR583">
            <v>6.4516129032258063E-2</v>
          </cell>
          <cell r="AS583">
            <v>6.6666666666666666E-2</v>
          </cell>
          <cell r="AU583">
            <v>0.58064516129032262</v>
          </cell>
          <cell r="AV583">
            <v>0.64285714285714279</v>
          </cell>
          <cell r="AW583">
            <v>1</v>
          </cell>
          <cell r="AX583">
            <v>0.93333333333333335</v>
          </cell>
          <cell r="AY583">
            <v>1.870967741935484</v>
          </cell>
          <cell r="AZ583">
            <v>1.9</v>
          </cell>
        </row>
        <row r="584">
          <cell r="C584" t="str">
            <v>TeamCoord / Bradford / 4 S. Kimball 6</v>
          </cell>
          <cell r="D584" t="str">
            <v>Lynn Area Office</v>
          </cell>
          <cell r="K584">
            <v>0.93548387096774188</v>
          </cell>
          <cell r="N584">
            <v>0.73333333333333328</v>
          </cell>
          <cell r="O584">
            <v>0.19354838709677419</v>
          </cell>
          <cell r="P584">
            <v>1</v>
          </cell>
          <cell r="Q584">
            <v>0.16129032258064516</v>
          </cell>
          <cell r="AB584">
            <v>0.73333333333333328</v>
          </cell>
          <cell r="AC584">
            <v>0.4838709677419355</v>
          </cell>
          <cell r="AE584">
            <v>0.3</v>
          </cell>
          <cell r="AO584">
            <v>0.12903225806451613</v>
          </cell>
          <cell r="AP584">
            <v>0.74193548387096775</v>
          </cell>
          <cell r="AS584">
            <v>0.36666666666666664</v>
          </cell>
          <cell r="AT584">
            <v>0.35483870967741937</v>
          </cell>
          <cell r="AV584">
            <v>0.4642857142857143</v>
          </cell>
        </row>
        <row r="585">
          <cell r="C585" t="str">
            <v>TeamCoord / Bradford / 4 S. Kimball 7</v>
          </cell>
          <cell r="D585" t="str">
            <v>Solutions for Living (PAS NE)</v>
          </cell>
          <cell r="AV585">
            <v>0.25</v>
          </cell>
          <cell r="AW585">
            <v>1</v>
          </cell>
          <cell r="AX585">
            <v>0.2</v>
          </cell>
        </row>
        <row r="586">
          <cell r="C586" t="str">
            <v>TeamCoord / Haverhill / 20NewcombSt 1</v>
          </cell>
          <cell r="D586" t="str">
            <v>Cape Ann Area Office</v>
          </cell>
          <cell r="P586">
            <v>3.3333333333333333E-2</v>
          </cell>
          <cell r="AZ586">
            <v>3.3333333333333333E-2</v>
          </cell>
        </row>
        <row r="587">
          <cell r="C587" t="str">
            <v>TeamCoord / Haverhill / 20NewcombSt 2</v>
          </cell>
          <cell r="D587" t="str">
            <v>Haverhill Area Office</v>
          </cell>
          <cell r="G587">
            <v>3.3333333333333335</v>
          </cell>
          <cell r="H587">
            <v>4.258064516129032</v>
          </cell>
          <cell r="I587">
            <v>1.3</v>
          </cell>
          <cell r="O587">
            <v>1.161290322580645</v>
          </cell>
          <cell r="P587">
            <v>1.9333333333333331</v>
          </cell>
          <cell r="Q587">
            <v>5.4838709677419359</v>
          </cell>
          <cell r="R587">
            <v>1.2258064516129032</v>
          </cell>
          <cell r="S587">
            <v>2.8666666666666667</v>
          </cell>
          <cell r="T587">
            <v>3.290322580645161</v>
          </cell>
          <cell r="U587">
            <v>5.0666666666666673</v>
          </cell>
          <cell r="V587">
            <v>5.064516129032258</v>
          </cell>
          <cell r="W587">
            <v>5.0322580645161281</v>
          </cell>
          <cell r="X587">
            <v>5.931034482758621</v>
          </cell>
          <cell r="Y587">
            <v>4.419354838709677</v>
          </cell>
          <cell r="Z587">
            <v>5.5</v>
          </cell>
          <cell r="AA587">
            <v>5.1935483870967749</v>
          </cell>
          <cell r="AB587">
            <v>3.4666666666666663</v>
          </cell>
          <cell r="AC587">
            <v>2.32258064516129</v>
          </cell>
          <cell r="AD587">
            <v>2.903225806451613</v>
          </cell>
          <cell r="AE587">
            <v>5.8666666666666663</v>
          </cell>
          <cell r="AF587">
            <v>5.774193548387097</v>
          </cell>
          <cell r="AG587">
            <v>4.2</v>
          </cell>
          <cell r="AH587">
            <v>5.0645161290322571</v>
          </cell>
          <cell r="AI587">
            <v>5.161290322580645</v>
          </cell>
          <cell r="AJ587">
            <v>1.9285714285714286</v>
          </cell>
          <cell r="AK587">
            <v>1.2580645161290323</v>
          </cell>
          <cell r="AL587">
            <v>2.3333333333333335</v>
          </cell>
          <cell r="AM587">
            <v>2.096774193548387</v>
          </cell>
          <cell r="AN587">
            <v>1.3</v>
          </cell>
          <cell r="AO587">
            <v>2.096774193548387</v>
          </cell>
          <cell r="AP587">
            <v>2.6129032258064515</v>
          </cell>
          <cell r="AQ587">
            <v>3.1</v>
          </cell>
          <cell r="AR587">
            <v>4.129032258064516</v>
          </cell>
          <cell r="AS587">
            <v>3.7</v>
          </cell>
          <cell r="AT587">
            <v>2.774193548387097</v>
          </cell>
          <cell r="AU587">
            <v>3.4838709677419355</v>
          </cell>
          <cell r="AV587">
            <v>3.3928571428571428</v>
          </cell>
          <cell r="AW587">
            <v>1.2903225806451613</v>
          </cell>
          <cell r="AX587">
            <v>0.46666666666666667</v>
          </cell>
          <cell r="AY587">
            <v>2.6451612903225801</v>
          </cell>
          <cell r="AZ587">
            <v>0.93333333333333335</v>
          </cell>
        </row>
        <row r="588">
          <cell r="C588" t="str">
            <v>TeamCoord / Haverhill / 20NewcombSt 3</v>
          </cell>
          <cell r="D588" t="str">
            <v>Lawrence Area Office</v>
          </cell>
          <cell r="S588">
            <v>0.46666666666666667</v>
          </cell>
          <cell r="T588">
            <v>0.45161290322580644</v>
          </cell>
          <cell r="AA588">
            <v>9.6774193548387094E-2</v>
          </cell>
          <cell r="AB588">
            <v>1</v>
          </cell>
          <cell r="AC588">
            <v>0.41935483870967744</v>
          </cell>
          <cell r="AH588">
            <v>9.6774193548387094E-2</v>
          </cell>
          <cell r="AK588">
            <v>0.74193548387096775</v>
          </cell>
          <cell r="AQ588">
            <v>0.46666666666666662</v>
          </cell>
          <cell r="AR588">
            <v>1</v>
          </cell>
          <cell r="AS588">
            <v>0.83333333333333337</v>
          </cell>
          <cell r="AT588">
            <v>0.67741935483870974</v>
          </cell>
          <cell r="AU588">
            <v>0.83870967741935487</v>
          </cell>
          <cell r="AX588">
            <v>0.1</v>
          </cell>
        </row>
        <row r="589">
          <cell r="C589" t="str">
            <v>TeamCoord / Haverhill / 20NewcombSt 4</v>
          </cell>
          <cell r="D589" t="str">
            <v>Lowell Area Office</v>
          </cell>
          <cell r="Y589">
            <v>0.25806451612903225</v>
          </cell>
          <cell r="AB589">
            <v>0.23333333333333334</v>
          </cell>
          <cell r="AC589">
            <v>1.096774193548387</v>
          </cell>
          <cell r="AD589">
            <v>0.90322580645161288</v>
          </cell>
          <cell r="AE589">
            <v>3.3333333333333333E-2</v>
          </cell>
          <cell r="AF589">
            <v>6.4516129032258063E-2</v>
          </cell>
          <cell r="AG589">
            <v>3.3333333333333333E-2</v>
          </cell>
          <cell r="AH589">
            <v>0.12903225806451613</v>
          </cell>
          <cell r="AI589">
            <v>0.32258064516129031</v>
          </cell>
          <cell r="AJ589">
            <v>0.4642857142857143</v>
          </cell>
          <cell r="AK589">
            <v>0.64516129032258063</v>
          </cell>
          <cell r="AL589">
            <v>1.6333333333333335</v>
          </cell>
          <cell r="AM589">
            <v>1.225806451612903</v>
          </cell>
          <cell r="AO589">
            <v>0.58064516129032262</v>
          </cell>
          <cell r="AP589">
            <v>1.7096774193548387</v>
          </cell>
          <cell r="AT589">
            <v>0.58064516129032251</v>
          </cell>
          <cell r="AU589">
            <v>1</v>
          </cell>
          <cell r="AV589">
            <v>1.7857142857142856</v>
          </cell>
          <cell r="AW589">
            <v>2</v>
          </cell>
          <cell r="AX589">
            <v>1.7333333333333334</v>
          </cell>
          <cell r="AY589">
            <v>1.7419354838709677</v>
          </cell>
          <cell r="AZ589">
            <v>1.4333333333333333</v>
          </cell>
        </row>
        <row r="590">
          <cell r="C590" t="str">
            <v>TeamCoord / Haverhill / 20NewcombSt 5</v>
          </cell>
          <cell r="D590" t="str">
            <v>Lynn Area Office</v>
          </cell>
          <cell r="N590">
            <v>6.6666666666666666E-2</v>
          </cell>
          <cell r="R590">
            <v>3.2258064516129031E-2</v>
          </cell>
          <cell r="T590">
            <v>0.16129032258064516</v>
          </cell>
          <cell r="U590">
            <v>0.13333333333333333</v>
          </cell>
          <cell r="W590">
            <v>3.2258064516129031E-2</v>
          </cell>
          <cell r="AA590">
            <v>9.6774193548387094E-2</v>
          </cell>
          <cell r="AM590">
            <v>0.16129032258064516</v>
          </cell>
          <cell r="AN590">
            <v>6.6666666666666666E-2</v>
          </cell>
          <cell r="AO590">
            <v>6.4516129032258063E-2</v>
          </cell>
          <cell r="AP590">
            <v>0.54838709677419351</v>
          </cell>
          <cell r="AQ590">
            <v>6.6666666666666666E-2</v>
          </cell>
          <cell r="AV590">
            <v>3.5714285714285712E-2</v>
          </cell>
          <cell r="AW590">
            <v>0.67741935483870963</v>
          </cell>
          <cell r="AY590">
            <v>3.2258064516129031E-2</v>
          </cell>
        </row>
        <row r="591">
          <cell r="C591" t="str">
            <v>TeamCoord / Haverhill / 20NewcombSt 6</v>
          </cell>
          <cell r="D591" t="str">
            <v>New Bedford Child and Family (Adop)</v>
          </cell>
          <cell r="AY591">
            <v>0.61290322580645162</v>
          </cell>
          <cell r="AZ591">
            <v>1</v>
          </cell>
        </row>
        <row r="592">
          <cell r="C592" t="str">
            <v>TeamCoord/Wilmington/82HighSt 1</v>
          </cell>
          <cell r="D592" t="str">
            <v>Cambridge Area Office</v>
          </cell>
          <cell r="G592">
            <v>0.2</v>
          </cell>
          <cell r="H592">
            <v>1</v>
          </cell>
          <cell r="I592">
            <v>1</v>
          </cell>
          <cell r="J592">
            <v>0.19354838709677419</v>
          </cell>
          <cell r="L592">
            <v>0.4642857142857143</v>
          </cell>
          <cell r="M592">
            <v>1</v>
          </cell>
          <cell r="N592">
            <v>1</v>
          </cell>
          <cell r="O592">
            <v>1</v>
          </cell>
          <cell r="P592">
            <v>0.93333333333333335</v>
          </cell>
          <cell r="Q592">
            <v>1</v>
          </cell>
          <cell r="R592">
            <v>0.93548387096774188</v>
          </cell>
          <cell r="T592">
            <v>0.4838709677419355</v>
          </cell>
          <cell r="U592">
            <v>1</v>
          </cell>
          <cell r="V592">
            <v>1</v>
          </cell>
          <cell r="W592">
            <v>1</v>
          </cell>
          <cell r="X592">
            <v>1</v>
          </cell>
          <cell r="Y592">
            <v>1.129032258064516</v>
          </cell>
          <cell r="Z592">
            <v>0.73333333333333328</v>
          </cell>
          <cell r="AA592">
            <v>0.70967741935483875</v>
          </cell>
          <cell r="AB592">
            <v>1</v>
          </cell>
          <cell r="AC592">
            <v>0.5161290322580645</v>
          </cell>
          <cell r="AD592">
            <v>0.74193548387096775</v>
          </cell>
          <cell r="AE592">
            <v>0.26666666666666666</v>
          </cell>
          <cell r="AF592">
            <v>0.38709677419354838</v>
          </cell>
          <cell r="AG592">
            <v>1</v>
          </cell>
          <cell r="AH592">
            <v>0.93548387096774188</v>
          </cell>
          <cell r="AI592">
            <v>0.64516129032258063</v>
          </cell>
          <cell r="AK592">
            <v>0.93548387096774188</v>
          </cell>
          <cell r="AM592">
            <v>1</v>
          </cell>
          <cell r="AN592">
            <v>1</v>
          </cell>
          <cell r="AO592">
            <v>1</v>
          </cell>
          <cell r="AP592">
            <v>0.19354838709677419</v>
          </cell>
          <cell r="AQ592">
            <v>1</v>
          </cell>
          <cell r="AR592">
            <v>1</v>
          </cell>
          <cell r="AS592">
            <v>0.53333333333333333</v>
          </cell>
          <cell r="AT592">
            <v>1</v>
          </cell>
          <cell r="AU592">
            <v>1</v>
          </cell>
          <cell r="AV592">
            <v>1</v>
          </cell>
          <cell r="AW592">
            <v>1</v>
          </cell>
          <cell r="AX592">
            <v>1</v>
          </cell>
          <cell r="AY592">
            <v>1</v>
          </cell>
          <cell r="AZ592">
            <v>0.4</v>
          </cell>
        </row>
        <row r="593">
          <cell r="C593" t="str">
            <v>TeamCoord/Wilmington/82HighSt 2</v>
          </cell>
          <cell r="D593" t="str">
            <v>Cape Ann Area Office</v>
          </cell>
          <cell r="AE593">
            <v>0.2</v>
          </cell>
          <cell r="AF593">
            <v>0.19354838709677419</v>
          </cell>
        </row>
        <row r="594">
          <cell r="C594" t="str">
            <v>TeamCoord/Wilmington/82HighSt 3</v>
          </cell>
          <cell r="D594" t="str">
            <v>Lynn Area Office</v>
          </cell>
          <cell r="AK594">
            <v>0.45161290322580644</v>
          </cell>
          <cell r="AP594">
            <v>0.12903225806451613</v>
          </cell>
        </row>
        <row r="595">
          <cell r="C595" t="str">
            <v>TeamCoord/Wilmington/82HighSt 4</v>
          </cell>
          <cell r="D595" t="str">
            <v>Malden Area Office</v>
          </cell>
          <cell r="G595">
            <v>1.6333333333333333</v>
          </cell>
          <cell r="H595">
            <v>3.741935483870968</v>
          </cell>
          <cell r="I595">
            <v>1.9333333333333336</v>
          </cell>
          <cell r="J595">
            <v>3.870967741935484</v>
          </cell>
          <cell r="K595">
            <v>3.5483870967741931</v>
          </cell>
          <cell r="L595">
            <v>3.1785714285714284</v>
          </cell>
          <cell r="M595">
            <v>2.4516129032258061</v>
          </cell>
          <cell r="N595">
            <v>3.8666666666666667</v>
          </cell>
          <cell r="O595">
            <v>3.6129032258064515</v>
          </cell>
          <cell r="P595">
            <v>4.0999999999999996</v>
          </cell>
          <cell r="Q595">
            <v>3.838709677419355</v>
          </cell>
          <cell r="R595">
            <v>3.870967741935484</v>
          </cell>
          <cell r="S595">
            <v>3.7</v>
          </cell>
          <cell r="T595">
            <v>3.3225806451612909</v>
          </cell>
          <cell r="U595">
            <v>2.1333333333333333</v>
          </cell>
          <cell r="V595">
            <v>3.096774193548387</v>
          </cell>
          <cell r="W595">
            <v>3.935483870967742</v>
          </cell>
          <cell r="X595">
            <v>3.7931034482758621</v>
          </cell>
          <cell r="Y595">
            <v>3.354838709677419</v>
          </cell>
          <cell r="Z595">
            <v>2.6</v>
          </cell>
          <cell r="AA595">
            <v>2.612903225806452</v>
          </cell>
          <cell r="AB595">
            <v>3.666666666666667</v>
          </cell>
          <cell r="AC595">
            <v>3.935483870967742</v>
          </cell>
          <cell r="AD595">
            <v>3.67741935483871</v>
          </cell>
          <cell r="AE595">
            <v>2.3666666666666663</v>
          </cell>
          <cell r="AF595">
            <v>3.5161290322580645</v>
          </cell>
          <cell r="AG595">
            <v>3.8666666666666663</v>
          </cell>
          <cell r="AH595">
            <v>3.419354838709677</v>
          </cell>
          <cell r="AI595">
            <v>2.3225806451612905</v>
          </cell>
          <cell r="AJ595">
            <v>3.9285714285714284</v>
          </cell>
          <cell r="AK595">
            <v>2.5483870967741935</v>
          </cell>
          <cell r="AL595">
            <v>3.9666666666666672</v>
          </cell>
          <cell r="AM595">
            <v>3.612903225806452</v>
          </cell>
          <cell r="AN595">
            <v>3.7333333333333334</v>
          </cell>
          <cell r="AO595">
            <v>3.387096774193548</v>
          </cell>
          <cell r="AP595">
            <v>3.967741935483871</v>
          </cell>
          <cell r="AQ595">
            <v>3.833333333333333</v>
          </cell>
          <cell r="AR595">
            <v>3.870967741935484</v>
          </cell>
          <cell r="AS595">
            <v>4.0333333333333332</v>
          </cell>
          <cell r="AT595">
            <v>3.838709677419355</v>
          </cell>
          <cell r="AU595">
            <v>3.4838709677419355</v>
          </cell>
          <cell r="AV595">
            <v>3.9642857142857144</v>
          </cell>
          <cell r="AW595">
            <v>3.709677419354839</v>
          </cell>
          <cell r="AX595">
            <v>3.833333333333333</v>
          </cell>
          <cell r="AY595">
            <v>3.8064516129032255</v>
          </cell>
          <cell r="AZ595">
            <v>3.9</v>
          </cell>
        </row>
        <row r="596">
          <cell r="C596" t="str">
            <v>TeamCoord/Wilmington/82HighSt 5</v>
          </cell>
          <cell r="D596" t="str">
            <v>Park St. Area Office</v>
          </cell>
          <cell r="AJ596">
            <v>0.6428571428571429</v>
          </cell>
          <cell r="AK596">
            <v>3.2258064516129031E-2</v>
          </cell>
        </row>
        <row r="597">
          <cell r="C597" t="str">
            <v>TheHome for LW/Walpole/399Lincoln 1</v>
          </cell>
          <cell r="D597" t="str">
            <v>Arlington Area Office</v>
          </cell>
          <cell r="F597">
            <v>1</v>
          </cell>
          <cell r="G597">
            <v>2.1666666666666665</v>
          </cell>
          <cell r="H597">
            <v>3.5806451612903225</v>
          </cell>
          <cell r="I597">
            <v>2.1</v>
          </cell>
          <cell r="J597">
            <v>2.064516129032258</v>
          </cell>
          <cell r="K597">
            <v>2.8064516129032255</v>
          </cell>
          <cell r="L597">
            <v>3.8214285714285712</v>
          </cell>
          <cell r="M597">
            <v>1</v>
          </cell>
          <cell r="N597">
            <v>3.7333333333333334</v>
          </cell>
          <cell r="O597">
            <v>3.903225806451613</v>
          </cell>
          <cell r="P597">
            <v>3.7666666666666666</v>
          </cell>
          <cell r="Q597">
            <v>1.9354838709677418</v>
          </cell>
          <cell r="R597">
            <v>3.161290322580645</v>
          </cell>
          <cell r="S597">
            <v>2.4666666666666668</v>
          </cell>
          <cell r="T597">
            <v>3.096774193548387</v>
          </cell>
          <cell r="U597">
            <v>3.4666666666666668</v>
          </cell>
          <cell r="V597">
            <v>2.838709677419355</v>
          </cell>
          <cell r="W597">
            <v>2.967741935483871</v>
          </cell>
          <cell r="X597">
            <v>3.9310344827586206</v>
          </cell>
          <cell r="Y597">
            <v>4.4516129032258061</v>
          </cell>
          <cell r="Z597">
            <v>3.8</v>
          </cell>
          <cell r="AA597">
            <v>3.5483870967741935</v>
          </cell>
          <cell r="AB597">
            <v>3.4</v>
          </cell>
          <cell r="AC597">
            <v>2.7419354838709675</v>
          </cell>
          <cell r="AD597">
            <v>3.3548387096774195</v>
          </cell>
          <cell r="AE597">
            <v>2.7333333333333334</v>
          </cell>
          <cell r="AF597">
            <v>3.387096774193548</v>
          </cell>
          <cell r="AG597">
            <v>3.4</v>
          </cell>
          <cell r="AH597">
            <v>1.903225806451613</v>
          </cell>
          <cell r="AI597">
            <v>1.8709677419354835</v>
          </cell>
          <cell r="AJ597">
            <v>2.5714285714285712</v>
          </cell>
          <cell r="AK597">
            <v>3.290322580645161</v>
          </cell>
          <cell r="AL597">
            <v>2.6</v>
          </cell>
          <cell r="AM597">
            <v>3.193548387096774</v>
          </cell>
          <cell r="AN597">
            <v>3</v>
          </cell>
          <cell r="AO597">
            <v>1.838709677419355</v>
          </cell>
          <cell r="AP597">
            <v>2.7096774193548385</v>
          </cell>
          <cell r="AQ597">
            <v>0.53333333333333333</v>
          </cell>
          <cell r="AR597">
            <v>1.3225806451612905</v>
          </cell>
          <cell r="AS597">
            <v>2.6666666666666665</v>
          </cell>
          <cell r="AT597">
            <v>3.5483870967741939</v>
          </cell>
          <cell r="AU597">
            <v>1.9354838709677418</v>
          </cell>
          <cell r="AV597">
            <v>3.6071428571428572</v>
          </cell>
          <cell r="AW597">
            <v>3.3225806451612905</v>
          </cell>
          <cell r="AX597">
            <v>3</v>
          </cell>
          <cell r="AY597">
            <v>1.3548387096774195</v>
          </cell>
          <cell r="AZ597">
            <v>2.6666666666666661</v>
          </cell>
        </row>
        <row r="598">
          <cell r="C598" t="str">
            <v>TheHome for LW/Walpole/399Lincoln 2</v>
          </cell>
          <cell r="D598" t="str">
            <v>Cambridge Area Office</v>
          </cell>
          <cell r="AU598">
            <v>1</v>
          </cell>
          <cell r="AV598">
            <v>0.14285714285714285</v>
          </cell>
        </row>
        <row r="599">
          <cell r="C599" t="str">
            <v>TheHome for LW/Walpole/399Lincoln 3</v>
          </cell>
          <cell r="D599" t="str">
            <v>Coastal Area Office</v>
          </cell>
          <cell r="H599">
            <v>0.80645161290322576</v>
          </cell>
          <cell r="I599">
            <v>1</v>
          </cell>
          <cell r="J599">
            <v>0.61290322580645162</v>
          </cell>
          <cell r="K599">
            <v>0.58064516129032262</v>
          </cell>
          <cell r="L599">
            <v>0.9642857142857143</v>
          </cell>
          <cell r="M599">
            <v>0.83870967741935487</v>
          </cell>
          <cell r="N599">
            <v>0.9</v>
          </cell>
          <cell r="O599">
            <v>1</v>
          </cell>
          <cell r="P599">
            <v>0.8666666666666667</v>
          </cell>
          <cell r="Q599">
            <v>0.25806451612903225</v>
          </cell>
          <cell r="R599">
            <v>0.77419354838709675</v>
          </cell>
          <cell r="S599">
            <v>0.8666666666666667</v>
          </cell>
          <cell r="T599">
            <v>0.54838709677419351</v>
          </cell>
          <cell r="U599">
            <v>1</v>
          </cell>
          <cell r="V599">
            <v>0.38709677419354838</v>
          </cell>
          <cell r="W599">
            <v>0.5161290322580645</v>
          </cell>
          <cell r="X599">
            <v>1</v>
          </cell>
          <cell r="Y599">
            <v>1</v>
          </cell>
          <cell r="Z599">
            <v>0.96666666666666667</v>
          </cell>
          <cell r="AA599">
            <v>1</v>
          </cell>
          <cell r="AB599">
            <v>0.46666666666666667</v>
          </cell>
          <cell r="AC599">
            <v>1</v>
          </cell>
          <cell r="AD599">
            <v>1</v>
          </cell>
          <cell r="AE599">
            <v>0.56666666666666665</v>
          </cell>
          <cell r="AF599">
            <v>0.19354838709677419</v>
          </cell>
          <cell r="AG599">
            <v>0.46666666666666667</v>
          </cell>
          <cell r="AH599">
            <v>0.967741935483871</v>
          </cell>
          <cell r="AI599">
            <v>1</v>
          </cell>
          <cell r="AJ599">
            <v>1</v>
          </cell>
          <cell r="AK599">
            <v>0.83870967741935476</v>
          </cell>
          <cell r="AL599">
            <v>1</v>
          </cell>
          <cell r="AM599">
            <v>0.83870967741935476</v>
          </cell>
          <cell r="AN599">
            <v>1.0666666666666667</v>
          </cell>
          <cell r="AO599">
            <v>0.25806451612903225</v>
          </cell>
          <cell r="AP599">
            <v>0.41935483870967744</v>
          </cell>
          <cell r="AQ599">
            <v>0.26666666666666666</v>
          </cell>
          <cell r="AR599">
            <v>0.83870967741935476</v>
          </cell>
          <cell r="AS599">
            <v>0.76666666666666672</v>
          </cell>
          <cell r="AT599">
            <v>0.32258064516129031</v>
          </cell>
          <cell r="AV599">
            <v>0.17857142857142858</v>
          </cell>
          <cell r="AW599">
            <v>0.80645161290322576</v>
          </cell>
          <cell r="AY599">
            <v>6.4516129032258063E-2</v>
          </cell>
          <cell r="AZ599">
            <v>0.5</v>
          </cell>
        </row>
        <row r="600">
          <cell r="C600" t="str">
            <v>TheHome for LW/Walpole/399Lincoln 4</v>
          </cell>
          <cell r="D600" t="str">
            <v>Dimock St. Area Office</v>
          </cell>
          <cell r="P600">
            <v>0.4</v>
          </cell>
          <cell r="Q600">
            <v>3.2258064516129031E-2</v>
          </cell>
          <cell r="R600">
            <v>0.93548387096774188</v>
          </cell>
          <cell r="S600">
            <v>0.53333333333333333</v>
          </cell>
          <cell r="T600">
            <v>0.12903225806451613</v>
          </cell>
          <cell r="W600">
            <v>0.54838709677419351</v>
          </cell>
          <cell r="X600">
            <v>1</v>
          </cell>
          <cell r="Y600">
            <v>1</v>
          </cell>
          <cell r="Z600">
            <v>0.66666666666666674</v>
          </cell>
          <cell r="AA600">
            <v>1</v>
          </cell>
          <cell r="AB600">
            <v>0.36666666666666664</v>
          </cell>
          <cell r="AC600">
            <v>6.4516129032258063E-2</v>
          </cell>
          <cell r="AE600">
            <v>3.3333333333333333E-2</v>
          </cell>
          <cell r="AG600">
            <v>0.33333333333333331</v>
          </cell>
          <cell r="AH600">
            <v>0.967741935483871</v>
          </cell>
          <cell r="AI600">
            <v>0.67741935483870963</v>
          </cell>
          <cell r="AN600">
            <v>0.3</v>
          </cell>
          <cell r="AO600">
            <v>1</v>
          </cell>
          <cell r="AP600">
            <v>0.16129032258064516</v>
          </cell>
          <cell r="AQ600">
            <v>0.1</v>
          </cell>
          <cell r="AR600">
            <v>1</v>
          </cell>
          <cell r="AS600">
            <v>0.46666666666666667</v>
          </cell>
          <cell r="AV600">
            <v>0.42857142857142855</v>
          </cell>
          <cell r="AW600">
            <v>1.903225806451613</v>
          </cell>
          <cell r="AX600">
            <v>0.3</v>
          </cell>
          <cell r="AZ600">
            <v>0.4</v>
          </cell>
        </row>
        <row r="601">
          <cell r="C601" t="str">
            <v>TheHome for LW/Walpole/399Lincoln 5</v>
          </cell>
          <cell r="D601" t="str">
            <v>Framingham Area Office</v>
          </cell>
          <cell r="F601">
            <v>0.67741935483870963</v>
          </cell>
          <cell r="G601">
            <v>0.56666666666666665</v>
          </cell>
          <cell r="H601">
            <v>0.74193548387096775</v>
          </cell>
          <cell r="I601">
            <v>1</v>
          </cell>
          <cell r="J601">
            <v>1</v>
          </cell>
          <cell r="K601">
            <v>0.54838709677419351</v>
          </cell>
          <cell r="M601">
            <v>0.77419354838709675</v>
          </cell>
          <cell r="N601">
            <v>1</v>
          </cell>
          <cell r="O601">
            <v>0.67741935483870963</v>
          </cell>
          <cell r="P601">
            <v>1</v>
          </cell>
          <cell r="Q601">
            <v>0.4838709677419355</v>
          </cell>
          <cell r="R601">
            <v>0.32258064516129031</v>
          </cell>
          <cell r="S601">
            <v>1</v>
          </cell>
          <cell r="T601">
            <v>0.77419354838709675</v>
          </cell>
          <cell r="U601">
            <v>0.5</v>
          </cell>
          <cell r="V601">
            <v>0.58064516129032262</v>
          </cell>
          <cell r="W601">
            <v>1</v>
          </cell>
          <cell r="X601">
            <v>1</v>
          </cell>
          <cell r="Y601">
            <v>0.19354838709677419</v>
          </cell>
          <cell r="Z601">
            <v>0.66666666666666663</v>
          </cell>
          <cell r="AA601">
            <v>0.12903225806451613</v>
          </cell>
          <cell r="AB601">
            <v>0.8666666666666667</v>
          </cell>
          <cell r="AC601">
            <v>1</v>
          </cell>
          <cell r="AD601">
            <v>0.96774193548387089</v>
          </cell>
          <cell r="AE601">
            <v>1.5333333333333332</v>
          </cell>
          <cell r="AF601">
            <v>0.29032258064516125</v>
          </cell>
          <cell r="AG601">
            <v>1.0333333333333332</v>
          </cell>
          <cell r="AH601">
            <v>1.4516129032258065</v>
          </cell>
          <cell r="AI601">
            <v>1.1935483870967742</v>
          </cell>
          <cell r="AJ601">
            <v>1.8214285714285714</v>
          </cell>
          <cell r="AK601">
            <v>1.6774193548387095</v>
          </cell>
          <cell r="AL601">
            <v>1.1000000000000001</v>
          </cell>
          <cell r="AM601">
            <v>1.3870967741935485</v>
          </cell>
          <cell r="AN601">
            <v>1</v>
          </cell>
          <cell r="AO601">
            <v>1.7741935483870968</v>
          </cell>
          <cell r="AP601">
            <v>1</v>
          </cell>
          <cell r="AQ601">
            <v>1</v>
          </cell>
          <cell r="AR601">
            <v>2.3870967741935485</v>
          </cell>
          <cell r="AS601">
            <v>1.6</v>
          </cell>
          <cell r="AT601">
            <v>0.67741935483870963</v>
          </cell>
          <cell r="AU601">
            <v>1.3225806451612903</v>
          </cell>
          <cell r="AV601">
            <v>0.96428571428571419</v>
          </cell>
          <cell r="AW601">
            <v>1</v>
          </cell>
          <cell r="AX601">
            <v>1.3</v>
          </cell>
          <cell r="AY601">
            <v>1.129032258064516</v>
          </cell>
          <cell r="AZ601">
            <v>0.66666666666666663</v>
          </cell>
        </row>
        <row r="602">
          <cell r="C602" t="str">
            <v>TheHome for LW/Walpole/399Lincoln 6</v>
          </cell>
          <cell r="D602" t="str">
            <v>Harbor Area Office</v>
          </cell>
          <cell r="X602">
            <v>3.4482758620689655E-2</v>
          </cell>
          <cell r="AA602">
            <v>0.38709677419354838</v>
          </cell>
          <cell r="AB602">
            <v>1</v>
          </cell>
          <cell r="AC602">
            <v>0.38709677419354838</v>
          </cell>
          <cell r="AD602">
            <v>1</v>
          </cell>
          <cell r="AE602">
            <v>1</v>
          </cell>
          <cell r="AF602">
            <v>1</v>
          </cell>
          <cell r="AG602">
            <v>1</v>
          </cell>
          <cell r="AH602">
            <v>1</v>
          </cell>
          <cell r="AI602">
            <v>1</v>
          </cell>
          <cell r="AJ602">
            <v>0.2857142857142857</v>
          </cell>
          <cell r="AM602">
            <v>0.32258064516129031</v>
          </cell>
          <cell r="AN602">
            <v>1</v>
          </cell>
          <cell r="AO602">
            <v>0.16129032258064516</v>
          </cell>
          <cell r="AP602">
            <v>0.45161290322580644</v>
          </cell>
          <cell r="AQ602">
            <v>1</v>
          </cell>
        </row>
        <row r="603">
          <cell r="C603" t="str">
            <v>TheHome for LW/Walpole/399Lincoln 7</v>
          </cell>
          <cell r="D603" t="str">
            <v>Hyde Park Area Office</v>
          </cell>
          <cell r="V603">
            <v>0.77419354838709675</v>
          </cell>
          <cell r="W603">
            <v>0.967741935483871</v>
          </cell>
          <cell r="Z603">
            <v>6.6666666666666666E-2</v>
          </cell>
          <cell r="AD603">
            <v>0.22580645161290322</v>
          </cell>
          <cell r="AE603">
            <v>1</v>
          </cell>
          <cell r="AF603">
            <v>0.19354838709677419</v>
          </cell>
          <cell r="AI603">
            <v>0.5161290322580645</v>
          </cell>
          <cell r="AJ603">
            <v>1.75</v>
          </cell>
          <cell r="AK603">
            <v>1.3548387096774195</v>
          </cell>
          <cell r="AL603">
            <v>1.1333333333333333</v>
          </cell>
          <cell r="AM603">
            <v>1.838709677419355</v>
          </cell>
          <cell r="AN603">
            <v>0.5</v>
          </cell>
          <cell r="AQ603">
            <v>0.3</v>
          </cell>
          <cell r="AR603">
            <v>1</v>
          </cell>
          <cell r="AS603">
            <v>0.96666666666666656</v>
          </cell>
          <cell r="AT603">
            <v>1.5161290322580645</v>
          </cell>
          <cell r="AU603">
            <v>1.870967741935484</v>
          </cell>
          <cell r="AV603">
            <v>0.96428571428571419</v>
          </cell>
          <cell r="AY603">
            <v>0.25806451612903225</v>
          </cell>
          <cell r="AZ603">
            <v>1</v>
          </cell>
        </row>
        <row r="604">
          <cell r="C604" t="str">
            <v>TheHome for LW/Walpole/399Lincoln 8</v>
          </cell>
          <cell r="D604" t="str">
            <v>Lynn Area Office</v>
          </cell>
          <cell r="AP604">
            <v>3.2258064516129031E-2</v>
          </cell>
          <cell r="AQ604">
            <v>0.26666666666666666</v>
          </cell>
        </row>
        <row r="605">
          <cell r="C605" t="str">
            <v>TheHome for LW/Walpole/399Lincoln 9</v>
          </cell>
          <cell r="D605" t="str">
            <v>Malden Area Office</v>
          </cell>
          <cell r="Q605">
            <v>9.6774193548387094E-2</v>
          </cell>
        </row>
        <row r="606">
          <cell r="C606" t="str">
            <v>TheHome for LW/Walpole/399Lincoln 10</v>
          </cell>
          <cell r="D606" t="str">
            <v>Park St. Area Office</v>
          </cell>
          <cell r="S606">
            <v>0.43333333333333335</v>
          </cell>
          <cell r="T606">
            <v>0.5161290322580645</v>
          </cell>
          <cell r="U606">
            <v>2</v>
          </cell>
          <cell r="V606">
            <v>0.93548387096774188</v>
          </cell>
          <cell r="X606">
            <v>0.55172413793103448</v>
          </cell>
          <cell r="Z606">
            <v>1.1000000000000001</v>
          </cell>
          <cell r="AA606">
            <v>0.64516129032258063</v>
          </cell>
          <cell r="AB606">
            <v>1.0333333333333334</v>
          </cell>
          <cell r="AC606">
            <v>1.129032258064516</v>
          </cell>
          <cell r="AD606">
            <v>0.77419354838709675</v>
          </cell>
          <cell r="AF606">
            <v>0.77419354838709675</v>
          </cell>
          <cell r="AG606">
            <v>0.76666666666666672</v>
          </cell>
          <cell r="AK606">
            <v>0.64516129032258063</v>
          </cell>
          <cell r="AL606">
            <v>0.8666666666666667</v>
          </cell>
          <cell r="AN606">
            <v>3.3333333333333333E-2</v>
          </cell>
          <cell r="AO606">
            <v>1.5483870967741935</v>
          </cell>
          <cell r="AP606">
            <v>1.032258064516129</v>
          </cell>
          <cell r="AQ606">
            <v>0.8</v>
          </cell>
          <cell r="AX606">
            <v>1.3</v>
          </cell>
          <cell r="AY606">
            <v>1.967741935483871</v>
          </cell>
          <cell r="AZ606">
            <v>1</v>
          </cell>
        </row>
        <row r="607">
          <cell r="C607" t="str">
            <v>TheHome for LW/Walpole/399Lincoln 11</v>
          </cell>
          <cell r="D607" t="str">
            <v>Worcester East Area Office</v>
          </cell>
          <cell r="AF607">
            <v>0.54838709677419351</v>
          </cell>
          <cell r="AL607">
            <v>0.5</v>
          </cell>
          <cell r="AP607">
            <v>0.35483870967741937</v>
          </cell>
          <cell r="AQ607">
            <v>6.6666666666666666E-2</v>
          </cell>
          <cell r="AV607">
            <v>0.5</v>
          </cell>
          <cell r="AX607">
            <v>1</v>
          </cell>
          <cell r="AY607">
            <v>0.58064516129032262</v>
          </cell>
        </row>
        <row r="608">
          <cell r="C608" t="str">
            <v>Wayside/Framingham/1FredrickAbbotWy 1</v>
          </cell>
          <cell r="D608" t="str">
            <v>Arlington Area Office</v>
          </cell>
          <cell r="AL608">
            <v>0.2</v>
          </cell>
          <cell r="AM608">
            <v>1.903225806451613</v>
          </cell>
          <cell r="AN608">
            <v>2.3666666666666667</v>
          </cell>
          <cell r="AO608">
            <v>2.129032258064516</v>
          </cell>
          <cell r="AP608">
            <v>1.5483870967741935</v>
          </cell>
          <cell r="AQ608">
            <v>0.7</v>
          </cell>
          <cell r="AR608">
            <v>1.935483870967742</v>
          </cell>
          <cell r="AS608">
            <v>2.4666666666666668</v>
          </cell>
          <cell r="AT608">
            <v>1.7096774193548387</v>
          </cell>
          <cell r="AU608">
            <v>1.2258064516129035</v>
          </cell>
          <cell r="AV608">
            <v>1.8571428571428572</v>
          </cell>
          <cell r="AW608">
            <v>1.8387096774193548</v>
          </cell>
          <cell r="AX608">
            <v>2.5333333333333332</v>
          </cell>
          <cell r="AY608">
            <v>2.580645161290323</v>
          </cell>
          <cell r="AZ608">
            <v>1.9333333333333331</v>
          </cell>
        </row>
        <row r="609">
          <cell r="C609" t="str">
            <v>Wayside/Framingham/1FredrickAbbotWy 2</v>
          </cell>
          <cell r="D609" t="str">
            <v>Cambridge Area Office</v>
          </cell>
          <cell r="AM609">
            <v>0.96774193548387089</v>
          </cell>
          <cell r="AN609">
            <v>2.4666666666666668</v>
          </cell>
          <cell r="AO609">
            <v>2.774193548387097</v>
          </cell>
          <cell r="AP609">
            <v>2.5483870967741935</v>
          </cell>
          <cell r="AQ609">
            <v>2.4666666666666668</v>
          </cell>
          <cell r="AR609">
            <v>1.7419354838709675</v>
          </cell>
          <cell r="AS609">
            <v>2.6333333333333333</v>
          </cell>
          <cell r="AT609">
            <v>2.5806451612903225</v>
          </cell>
          <cell r="AU609">
            <v>2.6774193548387095</v>
          </cell>
          <cell r="AV609">
            <v>2.75</v>
          </cell>
          <cell r="AW609">
            <v>2.3870967741935485</v>
          </cell>
          <cell r="AX609">
            <v>3.1333333333333333</v>
          </cell>
          <cell r="AY609">
            <v>2.5483870967741935</v>
          </cell>
          <cell r="AZ609">
            <v>2.5666666666666664</v>
          </cell>
        </row>
        <row r="610">
          <cell r="C610" t="str">
            <v>Wayside/Framingham/1FredrickAbbotWy 3</v>
          </cell>
          <cell r="D610" t="str">
            <v>Coastal Area Office</v>
          </cell>
          <cell r="AM610">
            <v>9.6774193548387094E-2</v>
          </cell>
          <cell r="AO610">
            <v>0.83870967741935487</v>
          </cell>
        </row>
        <row r="611">
          <cell r="C611" t="str">
            <v>Wayside/Framingham/1FredrickAbbotWy 4</v>
          </cell>
          <cell r="D611" t="str">
            <v>Dimock St. Area Office</v>
          </cell>
          <cell r="AN611">
            <v>0.3</v>
          </cell>
          <cell r="AQ611">
            <v>3.3333333333333333E-2</v>
          </cell>
          <cell r="AR611">
            <v>1</v>
          </cell>
          <cell r="AS611">
            <v>0.43333333333333335</v>
          </cell>
          <cell r="AT611">
            <v>0.29032258064516131</v>
          </cell>
          <cell r="AU611">
            <v>1</v>
          </cell>
          <cell r="AV611">
            <v>0.46428571428571425</v>
          </cell>
          <cell r="AW611">
            <v>1.3870967741935485</v>
          </cell>
          <cell r="AX611">
            <v>0.6333333333333333</v>
          </cell>
          <cell r="AY611">
            <v>1.129032258064516</v>
          </cell>
          <cell r="AZ611">
            <v>0.1</v>
          </cell>
        </row>
        <row r="612">
          <cell r="C612" t="str">
            <v>Wayside/Framingham/1FredrickAbbotWy 5</v>
          </cell>
          <cell r="D612" t="str">
            <v>Framingham Area Office</v>
          </cell>
          <cell r="AL612">
            <v>0.66666666666666663</v>
          </cell>
          <cell r="AM612">
            <v>8.258064516129032</v>
          </cell>
          <cell r="AN612">
            <v>6.7</v>
          </cell>
          <cell r="AO612">
            <v>6.741935483870968</v>
          </cell>
          <cell r="AP612">
            <v>7.032258064516129</v>
          </cell>
          <cell r="AQ612">
            <v>8.1333333333333329</v>
          </cell>
          <cell r="AR612">
            <v>7.3548387096774199</v>
          </cell>
          <cell r="AS612">
            <v>6.6</v>
          </cell>
          <cell r="AT612">
            <v>6.967741935483871</v>
          </cell>
          <cell r="AU612">
            <v>6.419354838709677</v>
          </cell>
          <cell r="AV612">
            <v>6.7857142857142865</v>
          </cell>
          <cell r="AW612">
            <v>7.225806451612903</v>
          </cell>
          <cell r="AX612">
            <v>6.4666666666666677</v>
          </cell>
          <cell r="AY612">
            <v>7.4838709677419351</v>
          </cell>
          <cell r="AZ612">
            <v>7.6333333333333346</v>
          </cell>
        </row>
        <row r="613">
          <cell r="C613" t="str">
            <v>Wayside/Framingham/1FredrickAbbotWy 6</v>
          </cell>
          <cell r="D613" t="str">
            <v>Harbor Area Office</v>
          </cell>
          <cell r="AO613">
            <v>0.5161290322580645</v>
          </cell>
          <cell r="AP613">
            <v>2.67741935483871</v>
          </cell>
          <cell r="AQ613">
            <v>2.3333333333333335</v>
          </cell>
          <cell r="AR613">
            <v>2</v>
          </cell>
          <cell r="AS613">
            <v>1.4</v>
          </cell>
          <cell r="AT613">
            <v>0.4838709677419355</v>
          </cell>
          <cell r="AV613">
            <v>0.75</v>
          </cell>
          <cell r="AW613">
            <v>1.5161290322580645</v>
          </cell>
          <cell r="AX613">
            <v>1.2333333333333334</v>
          </cell>
          <cell r="AY613">
            <v>1</v>
          </cell>
          <cell r="AZ613">
            <v>0.26666666666666666</v>
          </cell>
        </row>
        <row r="614">
          <cell r="C614" t="str">
            <v>Wayside/Framingham/1FredrickAbbotWy 7</v>
          </cell>
          <cell r="D614" t="str">
            <v>Hyde Park Area Office</v>
          </cell>
          <cell r="AL614">
            <v>0.2</v>
          </cell>
          <cell r="AM614">
            <v>1.9032258064516128</v>
          </cell>
          <cell r="AN614">
            <v>1.3333333333333335</v>
          </cell>
          <cell r="AO614">
            <v>0.83870967741935487</v>
          </cell>
          <cell r="AR614">
            <v>0.58064516129032262</v>
          </cell>
          <cell r="AS614">
            <v>1</v>
          </cell>
          <cell r="AT614">
            <v>1.129032258064516</v>
          </cell>
          <cell r="AU614">
            <v>1</v>
          </cell>
          <cell r="AV614">
            <v>0.2857142857142857</v>
          </cell>
          <cell r="AZ614">
            <v>0.26666666666666666</v>
          </cell>
        </row>
        <row r="615">
          <cell r="C615" t="str">
            <v>Wayside/Framingham/1FredrickAbbotWy 8</v>
          </cell>
          <cell r="D615" t="str">
            <v>Lynn Area Office</v>
          </cell>
          <cell r="AN615">
            <v>3.3333333333333333E-2</v>
          </cell>
        </row>
        <row r="616">
          <cell r="C616" t="str">
            <v>Wayside/Framingham/1FredrickAbbotWy 9</v>
          </cell>
          <cell r="D616" t="str">
            <v>Malden Area Office</v>
          </cell>
          <cell r="AL616">
            <v>0.16666666666666669</v>
          </cell>
          <cell r="AM616">
            <v>5.290322580645161</v>
          </cell>
          <cell r="AN616">
            <v>4.8</v>
          </cell>
          <cell r="AO616">
            <v>5.774193548387097</v>
          </cell>
          <cell r="AP616">
            <v>5.290322580645161</v>
          </cell>
          <cell r="AQ616">
            <v>4.4000000000000004</v>
          </cell>
          <cell r="AR616">
            <v>3.9677419354838714</v>
          </cell>
          <cell r="AS616">
            <v>4.5999999999999996</v>
          </cell>
          <cell r="AT616">
            <v>4.290322580645161</v>
          </cell>
          <cell r="AU616">
            <v>3.3870967741935485</v>
          </cell>
          <cell r="AV616">
            <v>4.5</v>
          </cell>
          <cell r="AW616">
            <v>5.290322580645161</v>
          </cell>
          <cell r="AX616">
            <v>5.8666666666666645</v>
          </cell>
          <cell r="AY616">
            <v>5.129032258064516</v>
          </cell>
          <cell r="AZ616">
            <v>7.2</v>
          </cell>
        </row>
        <row r="617">
          <cell r="C617" t="str">
            <v>Wayside/Framingham/1FredrickAbbotWy 10</v>
          </cell>
          <cell r="D617" t="str">
            <v>North Central Area Office</v>
          </cell>
          <cell r="AP617">
            <v>3.2258064516129031E-2</v>
          </cell>
        </row>
        <row r="618">
          <cell r="C618" t="str">
            <v>Wayside/Framingham/1FredrickAbbotWy 11</v>
          </cell>
          <cell r="D618" t="str">
            <v>Park St. Area Office</v>
          </cell>
          <cell r="AL618">
            <v>0.26666666666666666</v>
          </cell>
          <cell r="AM618">
            <v>1.6451612903225805</v>
          </cell>
          <cell r="AN618">
            <v>6.6666666666666666E-2</v>
          </cell>
          <cell r="AO618">
            <v>0.83870967741935476</v>
          </cell>
          <cell r="AP618">
            <v>1.032258064516129</v>
          </cell>
          <cell r="AQ618">
            <v>1.5666666666666667</v>
          </cell>
          <cell r="AR618">
            <v>0.22580645161290322</v>
          </cell>
          <cell r="AS618">
            <v>0.4</v>
          </cell>
          <cell r="AT618">
            <v>1.967741935483871</v>
          </cell>
          <cell r="AU618">
            <v>1.7096774193548387</v>
          </cell>
          <cell r="AV618">
            <v>1.7857142857142856</v>
          </cell>
          <cell r="AW618">
            <v>0.35483870967741937</v>
          </cell>
          <cell r="AZ618">
            <v>0.53333333333333333</v>
          </cell>
        </row>
        <row r="619">
          <cell r="C619" t="str">
            <v>Wayside/Framingham/85Edgell Rd 1</v>
          </cell>
          <cell r="D619" t="str">
            <v>Cambridge Area Office</v>
          </cell>
          <cell r="O619">
            <v>9.6774193548387094E-2</v>
          </cell>
          <cell r="P619">
            <v>0.13333333333333333</v>
          </cell>
          <cell r="Q619">
            <v>6.4516129032258063E-2</v>
          </cell>
          <cell r="AC619">
            <v>3.2258064516129031E-2</v>
          </cell>
          <cell r="AF619">
            <v>0.22580645161290322</v>
          </cell>
        </row>
        <row r="620">
          <cell r="C620" t="str">
            <v>Wayside/Framingham/85Edgell Rd 2</v>
          </cell>
          <cell r="D620" t="str">
            <v>Coastal Area Office</v>
          </cell>
          <cell r="U620">
            <v>0.1</v>
          </cell>
          <cell r="AF620">
            <v>6.4516129032258063E-2</v>
          </cell>
        </row>
        <row r="621">
          <cell r="C621" t="str">
            <v>Wayside/Framingham/85Edgell Rd 3</v>
          </cell>
          <cell r="D621" t="str">
            <v>Framingham Area Office</v>
          </cell>
          <cell r="H621">
            <v>2.258064516129032</v>
          </cell>
          <cell r="I621">
            <v>3.3333333333333335</v>
          </cell>
          <cell r="J621">
            <v>3.6774193548387095</v>
          </cell>
          <cell r="K621">
            <v>3.7741935483870965</v>
          </cell>
          <cell r="L621">
            <v>2.25</v>
          </cell>
          <cell r="M621">
            <v>3.774193548387097</v>
          </cell>
          <cell r="N621">
            <v>3.8333333333333335</v>
          </cell>
          <cell r="O621">
            <v>3.4193548387096775</v>
          </cell>
          <cell r="P621">
            <v>3.4</v>
          </cell>
          <cell r="Q621">
            <v>3.774193548387097</v>
          </cell>
          <cell r="R621">
            <v>4.0322580645161299</v>
          </cell>
          <cell r="S621">
            <v>3.9666666666666668</v>
          </cell>
          <cell r="T621">
            <v>3.838709677419355</v>
          </cell>
          <cell r="U621">
            <v>3.6</v>
          </cell>
          <cell r="V621">
            <v>3</v>
          </cell>
          <cell r="W621">
            <v>3.4516129032258065</v>
          </cell>
          <cell r="X621">
            <v>3.9655172413793105</v>
          </cell>
          <cell r="Y621">
            <v>4</v>
          </cell>
          <cell r="Z621">
            <v>4</v>
          </cell>
          <cell r="AA621">
            <v>3.5161290322580645</v>
          </cell>
          <cell r="AB621">
            <v>3.7333333333333334</v>
          </cell>
          <cell r="AC621">
            <v>4</v>
          </cell>
          <cell r="AD621">
            <v>3.8387096774193541</v>
          </cell>
          <cell r="AE621">
            <v>4</v>
          </cell>
          <cell r="AF621">
            <v>2.419354838709677</v>
          </cell>
          <cell r="AG621">
            <v>3.5666666666666664</v>
          </cell>
          <cell r="AH621">
            <v>3.4516129032258065</v>
          </cell>
          <cell r="AI621">
            <v>2.967741935483871</v>
          </cell>
          <cell r="AJ621">
            <v>3.8928571428571428</v>
          </cell>
          <cell r="AK621">
            <v>3.935483870967742</v>
          </cell>
          <cell r="AL621">
            <v>3.6</v>
          </cell>
        </row>
        <row r="622">
          <cell r="C622" t="str">
            <v>Wayside/Framingham/85Edgell Rd 4</v>
          </cell>
          <cell r="D622" t="str">
            <v>Lynn Area Office</v>
          </cell>
          <cell r="V622">
            <v>0.83870967741935487</v>
          </cell>
          <cell r="W622">
            <v>0.5161290322580645</v>
          </cell>
        </row>
        <row r="623">
          <cell r="C623" t="str">
            <v>Wayside/Framingham/85Edgell Rd 5</v>
          </cell>
          <cell r="D623" t="str">
            <v>Malden Area Office</v>
          </cell>
          <cell r="AB623">
            <v>0.93333333333333335</v>
          </cell>
          <cell r="AC623">
            <v>0.25806451612903225</v>
          </cell>
        </row>
        <row r="624">
          <cell r="C624" t="str">
            <v>Wayside/Framingham/85Edgell Rd 6</v>
          </cell>
          <cell r="D624" t="str">
            <v>Park St. Area Office</v>
          </cell>
          <cell r="T624">
            <v>9.6774193548387094E-2</v>
          </cell>
        </row>
        <row r="625">
          <cell r="C625" t="str">
            <v>Wayside/Framingham/98DennisonAve 1</v>
          </cell>
          <cell r="D625" t="str">
            <v>Arlington Area Office</v>
          </cell>
          <cell r="L625">
            <v>0.17857142857142858</v>
          </cell>
          <cell r="P625">
            <v>6.6666666666666666E-2</v>
          </cell>
          <cell r="Q625">
            <v>0.19354838709677419</v>
          </cell>
          <cell r="X625">
            <v>3.4482758620689655E-2</v>
          </cell>
          <cell r="Y625">
            <v>9.6774193548387094E-2</v>
          </cell>
          <cell r="AE625">
            <v>0.26666666666666666</v>
          </cell>
          <cell r="AJ625">
            <v>0.6428571428571429</v>
          </cell>
          <cell r="AK625">
            <v>0.25806451612903225</v>
          </cell>
        </row>
        <row r="626">
          <cell r="C626" t="str">
            <v>Wayside/Framingham/98DennisonAve 2</v>
          </cell>
          <cell r="D626" t="str">
            <v>Cambridge Area Office</v>
          </cell>
          <cell r="H626">
            <v>1.967741935483871</v>
          </cell>
          <cell r="I626">
            <v>1.7666666666666666</v>
          </cell>
          <cell r="J626">
            <v>1</v>
          </cell>
          <cell r="K626">
            <v>0.90322580645161288</v>
          </cell>
          <cell r="L626">
            <v>2.1785714285714284</v>
          </cell>
          <cell r="M626">
            <v>3.419354838709677</v>
          </cell>
          <cell r="N626">
            <v>2.9666666666666668</v>
          </cell>
          <cell r="O626">
            <v>2.838709677419355</v>
          </cell>
          <cell r="P626">
            <v>2.9</v>
          </cell>
          <cell r="Q626">
            <v>3</v>
          </cell>
          <cell r="R626">
            <v>2</v>
          </cell>
          <cell r="S626">
            <v>0.33333333333333331</v>
          </cell>
          <cell r="T626">
            <v>0.58064516129032262</v>
          </cell>
          <cell r="U626">
            <v>2.5666666666666669</v>
          </cell>
          <cell r="V626">
            <v>2.096774193548387</v>
          </cell>
          <cell r="W626">
            <v>2.5161290322580645</v>
          </cell>
          <cell r="X626">
            <v>2.6551724137931032</v>
          </cell>
          <cell r="Y626">
            <v>2.645161290322581</v>
          </cell>
          <cell r="Z626">
            <v>2.8</v>
          </cell>
          <cell r="AA626">
            <v>1.3548387096774195</v>
          </cell>
          <cell r="AB626">
            <v>2.0666666666666664</v>
          </cell>
          <cell r="AC626">
            <v>2.903225806451613</v>
          </cell>
          <cell r="AD626">
            <v>2.5483870967741935</v>
          </cell>
          <cell r="AE626">
            <v>1.8</v>
          </cell>
          <cell r="AF626">
            <v>0.74193548387096775</v>
          </cell>
          <cell r="AG626">
            <v>1.3666666666666667</v>
          </cell>
          <cell r="AH626">
            <v>2</v>
          </cell>
          <cell r="AI626">
            <v>1.935483870967742</v>
          </cell>
          <cell r="AJ626">
            <v>2.6428571428571428</v>
          </cell>
          <cell r="AK626">
            <v>2.2903225806451615</v>
          </cell>
          <cell r="AL626">
            <v>1.1000000000000001</v>
          </cell>
        </row>
        <row r="627">
          <cell r="C627" t="str">
            <v>Wayside/Framingham/98DennisonAve 3</v>
          </cell>
          <cell r="D627" t="str">
            <v>Dimock St. Area Office</v>
          </cell>
          <cell r="AG627">
            <v>0.8</v>
          </cell>
          <cell r="AH627">
            <v>0.45161290322580644</v>
          </cell>
        </row>
        <row r="628">
          <cell r="C628" t="str">
            <v>Wayside/Framingham/98DennisonAve 4</v>
          </cell>
          <cell r="D628" t="str">
            <v>Framingham Area Office</v>
          </cell>
          <cell r="H628">
            <v>3.8064516129032255</v>
          </cell>
          <cell r="I628">
            <v>3.5</v>
          </cell>
          <cell r="J628">
            <v>2.9354838709677415</v>
          </cell>
          <cell r="K628">
            <v>2.064516129032258</v>
          </cell>
          <cell r="L628">
            <v>2.6785714285714284</v>
          </cell>
          <cell r="M628">
            <v>2.838709677419355</v>
          </cell>
          <cell r="N628">
            <v>2.9333333333333336</v>
          </cell>
          <cell r="O628">
            <v>2.387096774193548</v>
          </cell>
          <cell r="P628">
            <v>2.4666666666666668</v>
          </cell>
          <cell r="Q628">
            <v>1.6774193548387095</v>
          </cell>
          <cell r="R628">
            <v>2.709677419354839</v>
          </cell>
          <cell r="S628">
            <v>2.2333333333333334</v>
          </cell>
          <cell r="T628">
            <v>3.870967741935484</v>
          </cell>
          <cell r="U628">
            <v>2.7333333333333334</v>
          </cell>
          <cell r="V628">
            <v>2.838709677419355</v>
          </cell>
          <cell r="W628">
            <v>2.806451612903226</v>
          </cell>
          <cell r="X628">
            <v>2.7931034482758621</v>
          </cell>
          <cell r="Y628">
            <v>2.3548387096774195</v>
          </cell>
          <cell r="Z628">
            <v>3</v>
          </cell>
          <cell r="AA628">
            <v>2.32258064516129</v>
          </cell>
          <cell r="AB628">
            <v>2.9666666666666668</v>
          </cell>
          <cell r="AC628">
            <v>3</v>
          </cell>
          <cell r="AD628">
            <v>2.870967741935484</v>
          </cell>
          <cell r="AE628">
            <v>2.7666666666666666</v>
          </cell>
          <cell r="AF628">
            <v>2.387096774193548</v>
          </cell>
          <cell r="AG628">
            <v>3.3666666666666667</v>
          </cell>
          <cell r="AH628">
            <v>3</v>
          </cell>
          <cell r="AI628">
            <v>3.129032258064516</v>
          </cell>
          <cell r="AJ628">
            <v>2.3214285714285716</v>
          </cell>
          <cell r="AK628">
            <v>2.6451612903225805</v>
          </cell>
          <cell r="AL628">
            <v>3.9333333333333336</v>
          </cell>
        </row>
        <row r="629">
          <cell r="C629" t="str">
            <v>Wayside/Framingham/98DennisonAve 5</v>
          </cell>
          <cell r="D629" t="str">
            <v>Harbor Area Office</v>
          </cell>
          <cell r="AE629">
            <v>0.2</v>
          </cell>
        </row>
        <row r="630">
          <cell r="C630" t="str">
            <v>Wayside/Framingham/98DennisonAve 6</v>
          </cell>
          <cell r="D630" t="str">
            <v>Holyoke Area Office</v>
          </cell>
          <cell r="AF630">
            <v>0.93548387096774188</v>
          </cell>
        </row>
        <row r="631">
          <cell r="C631" t="str">
            <v>Wayside/Framingham/98DennisonAve 7</v>
          </cell>
          <cell r="D631" t="str">
            <v>Lynn Area Office</v>
          </cell>
          <cell r="AB631">
            <v>0.4</v>
          </cell>
          <cell r="AC631">
            <v>1</v>
          </cell>
          <cell r="AD631">
            <v>1</v>
          </cell>
          <cell r="AE631">
            <v>0.13333333333333333</v>
          </cell>
        </row>
        <row r="632">
          <cell r="C632" t="str">
            <v>Wayside/Framingham/98DennisonAve 8</v>
          </cell>
          <cell r="D632" t="str">
            <v>Malden Area Office</v>
          </cell>
          <cell r="H632">
            <v>2.838709677419355</v>
          </cell>
          <cell r="I632">
            <v>1.6666666666666665</v>
          </cell>
          <cell r="J632">
            <v>1.6774193548387097</v>
          </cell>
          <cell r="K632">
            <v>2.6774193548387095</v>
          </cell>
          <cell r="L632">
            <v>2.9642857142857144</v>
          </cell>
          <cell r="M632">
            <v>2.3548387096774195</v>
          </cell>
          <cell r="N632">
            <v>1.5333333333333332</v>
          </cell>
          <cell r="O632">
            <v>2.870967741935484</v>
          </cell>
          <cell r="P632">
            <v>2.9</v>
          </cell>
          <cell r="Q632">
            <v>2.5483870967741935</v>
          </cell>
          <cell r="R632">
            <v>2.709677419354839</v>
          </cell>
          <cell r="S632">
            <v>2.2999999999999998</v>
          </cell>
          <cell r="T632">
            <v>2.709677419354839</v>
          </cell>
          <cell r="U632">
            <v>2.3666666666666667</v>
          </cell>
          <cell r="V632">
            <v>2.903225806451613</v>
          </cell>
          <cell r="W632">
            <v>3</v>
          </cell>
          <cell r="X632">
            <v>2.896551724137931</v>
          </cell>
          <cell r="Y632">
            <v>2.258064516129032</v>
          </cell>
          <cell r="Z632">
            <v>2.4333333333333331</v>
          </cell>
          <cell r="AA632">
            <v>2.838709677419355</v>
          </cell>
          <cell r="AB632">
            <v>2.5666666666666664</v>
          </cell>
          <cell r="AC632">
            <v>1.2903225806451613</v>
          </cell>
          <cell r="AD632">
            <v>0.77419354838709675</v>
          </cell>
          <cell r="AE632">
            <v>2.2999999999999998</v>
          </cell>
          <cell r="AF632">
            <v>2.967741935483871</v>
          </cell>
          <cell r="AG632">
            <v>2.8666666666666667</v>
          </cell>
          <cell r="AH632">
            <v>1.6774193548387097</v>
          </cell>
          <cell r="AI632">
            <v>1.5483870967741935</v>
          </cell>
          <cell r="AJ632">
            <v>2.6428571428571428</v>
          </cell>
          <cell r="AK632">
            <v>2.967741935483871</v>
          </cell>
          <cell r="AL632">
            <v>2.4333333333333331</v>
          </cell>
        </row>
        <row r="633">
          <cell r="C633" t="str">
            <v>Wayside/Framingham/98DennisonAve 9</v>
          </cell>
          <cell r="D633" t="str">
            <v>New Bedford Area Office</v>
          </cell>
          <cell r="R633">
            <v>0.5161290322580645</v>
          </cell>
          <cell r="S633">
            <v>1</v>
          </cell>
        </row>
        <row r="634">
          <cell r="C634" t="str">
            <v>Wayside/Framingham/98DennisonAve 10</v>
          </cell>
          <cell r="D634" t="str">
            <v>Park St. Area Office</v>
          </cell>
          <cell r="AE634">
            <v>0.13333333333333333</v>
          </cell>
        </row>
        <row r="635">
          <cell r="C635" t="str">
            <v>Wayside/Framingham/98DennisonAve 11</v>
          </cell>
          <cell r="D635" t="str">
            <v>South Central Area Office</v>
          </cell>
          <cell r="AA635">
            <v>0.45161290322580644</v>
          </cell>
        </row>
        <row r="636">
          <cell r="C636" t="str">
            <v>Wayside/Framingham/98DennisonAve 12</v>
          </cell>
          <cell r="D636" t="str">
            <v>Worcester East Area Office</v>
          </cell>
          <cell r="AL636">
            <v>0.23333333333333334</v>
          </cell>
        </row>
        <row r="637">
          <cell r="C637" t="str">
            <v>Wayside/Waltham/558WaverleyOaksRd 1</v>
          </cell>
          <cell r="D637" t="str">
            <v>Arlington Area Office</v>
          </cell>
          <cell r="H637">
            <v>1.7741935483870968</v>
          </cell>
          <cell r="I637">
            <v>2.2333333333333334</v>
          </cell>
          <cell r="J637">
            <v>1.032258064516129</v>
          </cell>
          <cell r="K637">
            <v>2.096774193548387</v>
          </cell>
          <cell r="L637">
            <v>2</v>
          </cell>
          <cell r="M637">
            <v>1.7741935483870968</v>
          </cell>
          <cell r="N637">
            <v>2.0333333333333332</v>
          </cell>
          <cell r="O637">
            <v>1.935483870967742</v>
          </cell>
          <cell r="P637">
            <v>2</v>
          </cell>
          <cell r="Q637">
            <v>2.032258064516129</v>
          </cell>
          <cell r="R637">
            <v>2</v>
          </cell>
          <cell r="S637">
            <v>0.9</v>
          </cell>
          <cell r="T637">
            <v>1.7419354838709677</v>
          </cell>
          <cell r="U637">
            <v>1.8666666666666667</v>
          </cell>
          <cell r="V637">
            <v>1.2903225806451615</v>
          </cell>
          <cell r="W637">
            <v>1.870967741935484</v>
          </cell>
          <cell r="X637">
            <v>1.4482758620689655</v>
          </cell>
          <cell r="Y637">
            <v>1.8064516129032258</v>
          </cell>
          <cell r="Z637">
            <v>2</v>
          </cell>
          <cell r="AA637">
            <v>2</v>
          </cell>
          <cell r="AB637">
            <v>1.6</v>
          </cell>
          <cell r="AC637">
            <v>1.8064516129032258</v>
          </cell>
          <cell r="AD637">
            <v>2.032258064516129</v>
          </cell>
          <cell r="AE637">
            <v>2</v>
          </cell>
          <cell r="AF637">
            <v>1.903225806451613</v>
          </cell>
          <cell r="AG637">
            <v>0.76666666666666661</v>
          </cell>
          <cell r="AH637">
            <v>2</v>
          </cell>
          <cell r="AI637">
            <v>2.0645161290322585</v>
          </cell>
          <cell r="AJ637">
            <v>2</v>
          </cell>
          <cell r="AK637">
            <v>1.838709677419355</v>
          </cell>
          <cell r="AL637">
            <v>2.2666666666666666</v>
          </cell>
        </row>
        <row r="638">
          <cell r="C638" t="str">
            <v>Wayside/Waltham/558WaverleyOaksRd 2</v>
          </cell>
          <cell r="D638" t="str">
            <v>Cambridge Area Office</v>
          </cell>
          <cell r="O638">
            <v>3.2258064516129031E-2</v>
          </cell>
          <cell r="P638">
            <v>1</v>
          </cell>
          <cell r="Q638">
            <v>0.35483870967741937</v>
          </cell>
        </row>
        <row r="639">
          <cell r="C639" t="str">
            <v>Wayside/Waltham/558WaverleyOaksRd 3</v>
          </cell>
          <cell r="D639" t="str">
            <v>Coastal Area Office</v>
          </cell>
          <cell r="N639">
            <v>3.3333333333333333E-2</v>
          </cell>
          <cell r="O639">
            <v>0.967741935483871</v>
          </cell>
          <cell r="T639">
            <v>6.4516129032258063E-2</v>
          </cell>
          <cell r="U639">
            <v>0.33333333333333331</v>
          </cell>
          <cell r="AK639">
            <v>0.12903225806451613</v>
          </cell>
          <cell r="AL639">
            <v>0.43333333333333335</v>
          </cell>
        </row>
        <row r="640">
          <cell r="C640" t="str">
            <v>Wayside/Waltham/558WaverleyOaksRd 4</v>
          </cell>
          <cell r="D640" t="str">
            <v>Dimock St. Area Office</v>
          </cell>
          <cell r="H640">
            <v>0.25806451612903225</v>
          </cell>
          <cell r="I640">
            <v>1</v>
          </cell>
          <cell r="J640">
            <v>0.19354838709677419</v>
          </cell>
          <cell r="L640">
            <v>0.7142857142857143</v>
          </cell>
          <cell r="M640">
            <v>0.967741935483871</v>
          </cell>
          <cell r="N640">
            <v>0.8666666666666667</v>
          </cell>
          <cell r="X640">
            <v>1.3103448275862069</v>
          </cell>
          <cell r="Y640">
            <v>1.774193548387097</v>
          </cell>
          <cell r="Z640">
            <v>1.3333333333333335</v>
          </cell>
          <cell r="AA640">
            <v>1.6451612903225805</v>
          </cell>
          <cell r="AB640">
            <v>0.56666666666666665</v>
          </cell>
          <cell r="AC640">
            <v>0.70967741935483875</v>
          </cell>
          <cell r="AD640">
            <v>0.67741935483870963</v>
          </cell>
          <cell r="AK640">
            <v>0.74193548387096775</v>
          </cell>
          <cell r="AL640">
            <v>0.16666666666666666</v>
          </cell>
        </row>
        <row r="641">
          <cell r="C641" t="str">
            <v>Wayside/Waltham/558WaverleyOaksRd 5</v>
          </cell>
          <cell r="D641" t="str">
            <v>Framingham Area Office</v>
          </cell>
          <cell r="J641">
            <v>0.45161290322580644</v>
          </cell>
          <cell r="K641">
            <v>0.58064516129032262</v>
          </cell>
          <cell r="L641">
            <v>0.32142857142857145</v>
          </cell>
          <cell r="M641">
            <v>0.16129032258064516</v>
          </cell>
          <cell r="R641">
            <v>9.6774193548387094E-2</v>
          </cell>
          <cell r="S641">
            <v>0.3</v>
          </cell>
          <cell r="T641">
            <v>9.6774193548387094E-2</v>
          </cell>
          <cell r="U641">
            <v>3.3333333333333333E-2</v>
          </cell>
          <cell r="V641">
            <v>0.25806451612903225</v>
          </cell>
          <cell r="W641">
            <v>0.54838709677419351</v>
          </cell>
          <cell r="X641">
            <v>0.20689655172413793</v>
          </cell>
          <cell r="Y641">
            <v>0.25806451612903225</v>
          </cell>
          <cell r="Z641">
            <v>0.8666666666666667</v>
          </cell>
          <cell r="AA641">
            <v>3.2258064516129031E-2</v>
          </cell>
          <cell r="AB641">
            <v>0.13333333333333333</v>
          </cell>
          <cell r="AD641">
            <v>9.6774193548387094E-2</v>
          </cell>
          <cell r="AE641">
            <v>0.16666666666666666</v>
          </cell>
          <cell r="AG641">
            <v>0.1</v>
          </cell>
          <cell r="AI641">
            <v>3.2258064516129031E-2</v>
          </cell>
          <cell r="AJ641">
            <v>0.14285714285714285</v>
          </cell>
          <cell r="AK641">
            <v>0.67741935483870974</v>
          </cell>
          <cell r="AL641">
            <v>0.23333333333333334</v>
          </cell>
        </row>
        <row r="642">
          <cell r="C642" t="str">
            <v>Wayside/Waltham/558WaverleyOaksRd 6</v>
          </cell>
          <cell r="D642" t="str">
            <v>Harbor Area Office</v>
          </cell>
          <cell r="I642">
            <v>0.13333333333333333</v>
          </cell>
          <cell r="J642">
            <v>0.45161290322580644</v>
          </cell>
          <cell r="M642">
            <v>0.25806451612903225</v>
          </cell>
          <cell r="N642">
            <v>0.8666666666666667</v>
          </cell>
          <cell r="O642">
            <v>0.87096774193548376</v>
          </cell>
          <cell r="P642">
            <v>0.6</v>
          </cell>
          <cell r="Q642">
            <v>0.4838709677419355</v>
          </cell>
          <cell r="S642">
            <v>1.3666666666666667</v>
          </cell>
          <cell r="T642">
            <v>1.870967741935484</v>
          </cell>
          <cell r="V642">
            <v>2</v>
          </cell>
          <cell r="W642">
            <v>1.870967741935484</v>
          </cell>
          <cell r="Z642">
            <v>0.3</v>
          </cell>
          <cell r="AA642">
            <v>0.87096774193548387</v>
          </cell>
          <cell r="AD642">
            <v>0.45161290322580649</v>
          </cell>
          <cell r="AE642">
            <v>1</v>
          </cell>
          <cell r="AF642">
            <v>0.74193548387096775</v>
          </cell>
          <cell r="AG642">
            <v>0.13333333333333333</v>
          </cell>
          <cell r="AI642">
            <v>0.54838709677419351</v>
          </cell>
          <cell r="AJ642">
            <v>0.9285714285714286</v>
          </cell>
          <cell r="AK642">
            <v>0.54838709677419351</v>
          </cell>
        </row>
        <row r="643">
          <cell r="C643" t="str">
            <v>Wayside/Waltham/558WaverleyOaksRd 7</v>
          </cell>
          <cell r="D643" t="str">
            <v>Hyde Park Area Office</v>
          </cell>
          <cell r="J643">
            <v>0.967741935483871</v>
          </cell>
          <cell r="K643">
            <v>1.5806451612903225</v>
          </cell>
          <cell r="L643">
            <v>0.39285714285714285</v>
          </cell>
          <cell r="M643">
            <v>1</v>
          </cell>
          <cell r="N643">
            <v>0.8</v>
          </cell>
          <cell r="O643">
            <v>1.032258064516129</v>
          </cell>
          <cell r="P643">
            <v>2.4</v>
          </cell>
          <cell r="Q643">
            <v>1.2580645161290323</v>
          </cell>
          <cell r="R643">
            <v>1.3548387096774195</v>
          </cell>
          <cell r="S643">
            <v>0.9</v>
          </cell>
          <cell r="X643">
            <v>0.82758620689655171</v>
          </cell>
          <cell r="Y643">
            <v>1.2258064516129032</v>
          </cell>
          <cell r="Z643">
            <v>0.26666666666666666</v>
          </cell>
          <cell r="AB643">
            <v>0.66666666666666663</v>
          </cell>
          <cell r="AC643">
            <v>1.6129032258064515</v>
          </cell>
          <cell r="AD643">
            <v>0.16129032258064516</v>
          </cell>
          <cell r="AE643">
            <v>0.4</v>
          </cell>
          <cell r="AF643">
            <v>1</v>
          </cell>
          <cell r="AG643">
            <v>1.5666666666666667</v>
          </cell>
          <cell r="AH643">
            <v>1.032258064516129</v>
          </cell>
          <cell r="AI643">
            <v>0.70967741935483875</v>
          </cell>
          <cell r="AJ643">
            <v>0.5</v>
          </cell>
          <cell r="AK643">
            <v>0.22580645161290322</v>
          </cell>
          <cell r="AL643">
            <v>0.86666666666666659</v>
          </cell>
        </row>
        <row r="644">
          <cell r="C644" t="str">
            <v>Wayside/Waltham/558WaverleyOaksRd 8</v>
          </cell>
          <cell r="D644" t="str">
            <v>Lynn Area Office</v>
          </cell>
          <cell r="AG644">
            <v>0.9</v>
          </cell>
          <cell r="AH644">
            <v>0.12903225806451613</v>
          </cell>
          <cell r="AL644">
            <v>6.6666666666666666E-2</v>
          </cell>
        </row>
        <row r="645">
          <cell r="C645" t="str">
            <v>Wayside/Waltham/558WaverleyOaksRd 9</v>
          </cell>
          <cell r="D645" t="str">
            <v>Malden Area Office</v>
          </cell>
          <cell r="H645">
            <v>2.870967741935484</v>
          </cell>
          <cell r="I645">
            <v>1.5333333333333332</v>
          </cell>
          <cell r="J645">
            <v>1.5483870967741935</v>
          </cell>
          <cell r="K645">
            <v>2.096774193548387</v>
          </cell>
          <cell r="L645">
            <v>2</v>
          </cell>
          <cell r="M645">
            <v>2.5806451612903225</v>
          </cell>
          <cell r="N645">
            <v>2.7</v>
          </cell>
          <cell r="O645">
            <v>2.5483870967741935</v>
          </cell>
          <cell r="P645">
            <v>1.8333333333333335</v>
          </cell>
          <cell r="Q645">
            <v>2.3548387096774195</v>
          </cell>
          <cell r="R645">
            <v>2.709677419354839</v>
          </cell>
          <cell r="S645">
            <v>1.9333333333333336</v>
          </cell>
          <cell r="T645">
            <v>2.67741935483871</v>
          </cell>
          <cell r="U645">
            <v>2.4333333333333331</v>
          </cell>
          <cell r="V645">
            <v>2.3870967741935485</v>
          </cell>
          <cell r="W645">
            <v>1.8709677419354838</v>
          </cell>
          <cell r="X645">
            <v>2.7931034482758621</v>
          </cell>
          <cell r="Y645">
            <v>0.90322580645161299</v>
          </cell>
          <cell r="Z645">
            <v>1.4333333333333333</v>
          </cell>
          <cell r="AA645">
            <v>2.2903225806451615</v>
          </cell>
          <cell r="AB645">
            <v>1.9333333333333331</v>
          </cell>
          <cell r="AC645">
            <v>2.225806451612903</v>
          </cell>
          <cell r="AD645">
            <v>1.903225806451613</v>
          </cell>
          <cell r="AE645">
            <v>2.6333333333333329</v>
          </cell>
          <cell r="AF645">
            <v>2.67741935483871</v>
          </cell>
          <cell r="AG645">
            <v>1.2</v>
          </cell>
          <cell r="AH645">
            <v>1.967741935483871</v>
          </cell>
          <cell r="AI645">
            <v>2.161290322580645</v>
          </cell>
          <cell r="AJ645">
            <v>2.1071428571428572</v>
          </cell>
          <cell r="AK645">
            <v>2.806451612903226</v>
          </cell>
          <cell r="AL645">
            <v>0.26666666666666666</v>
          </cell>
        </row>
        <row r="646">
          <cell r="C646" t="str">
            <v>Wayside/Waltham/558WaverleyOaksRd 10</v>
          </cell>
          <cell r="D646" t="str">
            <v>Park St. Area Office</v>
          </cell>
          <cell r="H646">
            <v>0.45161290322580644</v>
          </cell>
          <cell r="I646">
            <v>0.53333333333333333</v>
          </cell>
          <cell r="J646">
            <v>1.4516129032258065</v>
          </cell>
          <cell r="K646">
            <v>1.2580645161290323</v>
          </cell>
          <cell r="L646">
            <v>1.5</v>
          </cell>
          <cell r="M646">
            <v>1.6129032258064515</v>
          </cell>
          <cell r="N646">
            <v>0.93333333333333324</v>
          </cell>
          <cell r="Q646">
            <v>0.67741935483870974</v>
          </cell>
          <cell r="R646">
            <v>0.4838709677419355</v>
          </cell>
          <cell r="S646">
            <v>0.6333333333333333</v>
          </cell>
          <cell r="T646">
            <v>1.3548387096774193</v>
          </cell>
          <cell r="U646">
            <v>1.8333333333333335</v>
          </cell>
          <cell r="V646">
            <v>0.74193548387096775</v>
          </cell>
          <cell r="W646">
            <v>1.3225806451612903</v>
          </cell>
          <cell r="X646">
            <v>1</v>
          </cell>
          <cell r="Y646">
            <v>0.5161290322580645</v>
          </cell>
          <cell r="Z646">
            <v>1.3333333333333333</v>
          </cell>
          <cell r="AA646">
            <v>0.64516129032258063</v>
          </cell>
          <cell r="AB646">
            <v>1.8666666666666667</v>
          </cell>
          <cell r="AC646">
            <v>1.2580645161290323</v>
          </cell>
          <cell r="AD646">
            <v>2.8064516129032255</v>
          </cell>
          <cell r="AE646">
            <v>2.6333333333333333</v>
          </cell>
          <cell r="AF646">
            <v>1.129032258064516</v>
          </cell>
          <cell r="AG646">
            <v>0.9</v>
          </cell>
          <cell r="AH646">
            <v>1.870967741935484</v>
          </cell>
          <cell r="AI646">
            <v>2.032258064516129</v>
          </cell>
          <cell r="AJ646">
            <v>1.5</v>
          </cell>
          <cell r="AK646">
            <v>1.064516129032258</v>
          </cell>
          <cell r="AL646">
            <v>1.3333333333333335</v>
          </cell>
        </row>
        <row r="647">
          <cell r="C647" t="str">
            <v>Wayside/Waltham/558WaverleyOaksRd 11</v>
          </cell>
          <cell r="D647" t="str">
            <v>Solutions for Living (PAS Metro)</v>
          </cell>
          <cell r="K647">
            <v>6.4516129032258063E-2</v>
          </cell>
        </row>
        <row r="648">
          <cell r="C648" t="str">
            <v>YOU / Boylston / 1 Elmwood Place 1</v>
          </cell>
          <cell r="D648" t="str">
            <v>Framingham Area Office</v>
          </cell>
          <cell r="AC648">
            <v>0.35483870967741937</v>
          </cell>
        </row>
        <row r="649">
          <cell r="C649" t="str">
            <v>YOU / Boylston / 1 Elmwood Place 2</v>
          </cell>
          <cell r="D649" t="str">
            <v>North Central Area Office</v>
          </cell>
          <cell r="E649">
            <v>2</v>
          </cell>
          <cell r="F649">
            <v>1.935483870967742</v>
          </cell>
          <cell r="G649">
            <v>2</v>
          </cell>
          <cell r="H649">
            <v>2</v>
          </cell>
          <cell r="I649">
            <v>1.9</v>
          </cell>
          <cell r="J649">
            <v>2</v>
          </cell>
          <cell r="K649">
            <v>2</v>
          </cell>
          <cell r="L649">
            <v>1.7857142857142856</v>
          </cell>
          <cell r="M649">
            <v>2</v>
          </cell>
          <cell r="N649">
            <v>2.8666666666666667</v>
          </cell>
          <cell r="O649">
            <v>3</v>
          </cell>
          <cell r="P649">
            <v>3</v>
          </cell>
          <cell r="Q649">
            <v>3.354838709677419</v>
          </cell>
          <cell r="R649">
            <v>3</v>
          </cell>
          <cell r="S649">
            <v>2.5666666666666664</v>
          </cell>
          <cell r="T649">
            <v>3</v>
          </cell>
          <cell r="U649">
            <v>2.4666666666666668</v>
          </cell>
          <cell r="V649">
            <v>2.967741935483871</v>
          </cell>
          <cell r="W649">
            <v>3</v>
          </cell>
          <cell r="X649">
            <v>3</v>
          </cell>
          <cell r="Y649">
            <v>2.967741935483871</v>
          </cell>
          <cell r="Z649">
            <v>2.9333333333333336</v>
          </cell>
          <cell r="AA649">
            <v>3</v>
          </cell>
          <cell r="AB649">
            <v>2.6</v>
          </cell>
          <cell r="AC649">
            <v>2.4516129032258065</v>
          </cell>
          <cell r="AD649">
            <v>2.3548387096774195</v>
          </cell>
          <cell r="AE649">
            <v>2.9333333333333336</v>
          </cell>
          <cell r="AF649">
            <v>2.645161290322581</v>
          </cell>
          <cell r="AG649">
            <v>2.9333333333333336</v>
          </cell>
          <cell r="AH649">
            <v>2.967741935483871</v>
          </cell>
          <cell r="AI649">
            <v>2.741935483870968</v>
          </cell>
          <cell r="AJ649">
            <v>3</v>
          </cell>
          <cell r="AK649">
            <v>2.709677419354839</v>
          </cell>
          <cell r="AL649">
            <v>3</v>
          </cell>
          <cell r="AM649">
            <v>2.709677419354839</v>
          </cell>
          <cell r="AN649">
            <v>3</v>
          </cell>
          <cell r="AO649">
            <v>2.096774193548387</v>
          </cell>
          <cell r="AP649">
            <v>2.5483870967741935</v>
          </cell>
          <cell r="AQ649">
            <v>1.9</v>
          </cell>
          <cell r="AR649">
            <v>2.3548387096774195</v>
          </cell>
          <cell r="AS649">
            <v>2.6333333333333333</v>
          </cell>
          <cell r="AT649">
            <v>2.129032258064516</v>
          </cell>
          <cell r="AU649">
            <v>2.806451612903226</v>
          </cell>
          <cell r="AV649">
            <v>2.4642857142857144</v>
          </cell>
          <cell r="AW649">
            <v>2</v>
          </cell>
          <cell r="AX649">
            <v>2.0333333333333332</v>
          </cell>
          <cell r="AY649">
            <v>2.6451612903225805</v>
          </cell>
          <cell r="AZ649">
            <v>1.5333333333333334</v>
          </cell>
        </row>
        <row r="650">
          <cell r="C650" t="str">
            <v>YOU / Boylston / 1 Elmwood Place 3</v>
          </cell>
          <cell r="D650" t="str">
            <v>South Central Area Office</v>
          </cell>
          <cell r="E650">
            <v>2.4838709677419355</v>
          </cell>
          <cell r="F650">
            <v>2.5806451612903225</v>
          </cell>
          <cell r="G650">
            <v>3</v>
          </cell>
          <cell r="H650">
            <v>2.838709677419355</v>
          </cell>
          <cell r="I650">
            <v>2.4333333333333331</v>
          </cell>
          <cell r="J650">
            <v>1.7419354838709677</v>
          </cell>
          <cell r="K650">
            <v>2.903225806451613</v>
          </cell>
          <cell r="L650">
            <v>1.7857142857142856</v>
          </cell>
          <cell r="M650">
            <v>1</v>
          </cell>
          <cell r="N650">
            <v>0.26666666666666666</v>
          </cell>
          <cell r="Q650">
            <v>0.61290322580645162</v>
          </cell>
          <cell r="R650">
            <v>1</v>
          </cell>
          <cell r="S650">
            <v>1</v>
          </cell>
          <cell r="T650">
            <v>1</v>
          </cell>
          <cell r="U650">
            <v>0.6</v>
          </cell>
          <cell r="V650">
            <v>1</v>
          </cell>
          <cell r="W650">
            <v>0.29032258064516125</v>
          </cell>
          <cell r="X650">
            <v>1</v>
          </cell>
          <cell r="Y650">
            <v>1</v>
          </cell>
          <cell r="Z650">
            <v>1</v>
          </cell>
          <cell r="AA650">
            <v>1</v>
          </cell>
          <cell r="AB650">
            <v>0.16666666666666666</v>
          </cell>
          <cell r="AC650">
            <v>0.67741935483870963</v>
          </cell>
          <cell r="AD650">
            <v>1.096774193548387</v>
          </cell>
          <cell r="AE650">
            <v>1</v>
          </cell>
          <cell r="AF650">
            <v>0.70967741935483875</v>
          </cell>
          <cell r="AG650">
            <v>1</v>
          </cell>
          <cell r="AH650">
            <v>1</v>
          </cell>
          <cell r="AI650">
            <v>0.87096774193548387</v>
          </cell>
          <cell r="AJ650">
            <v>1</v>
          </cell>
          <cell r="AK650">
            <v>1</v>
          </cell>
          <cell r="AL650">
            <v>1</v>
          </cell>
          <cell r="AM650">
            <v>1</v>
          </cell>
          <cell r="AN650">
            <v>1</v>
          </cell>
          <cell r="AO650">
            <v>1</v>
          </cell>
          <cell r="AP650">
            <v>0.90322580645161288</v>
          </cell>
          <cell r="AQ650">
            <v>1</v>
          </cell>
          <cell r="AR650">
            <v>1</v>
          </cell>
          <cell r="AS650">
            <v>1</v>
          </cell>
          <cell r="AT650">
            <v>0.32258064516129031</v>
          </cell>
          <cell r="AU650">
            <v>9.6774193548387094E-2</v>
          </cell>
          <cell r="AV650">
            <v>1</v>
          </cell>
          <cell r="AW650">
            <v>1.3870967741935483</v>
          </cell>
          <cell r="AX650">
            <v>1.8333333333333335</v>
          </cell>
          <cell r="AY650">
            <v>2</v>
          </cell>
          <cell r="AZ650">
            <v>2</v>
          </cell>
        </row>
        <row r="651">
          <cell r="C651" t="str">
            <v>YOU / Boylston / 1 Elmwood Place 4</v>
          </cell>
          <cell r="D651" t="str">
            <v>Worcester East Area Office</v>
          </cell>
          <cell r="E651">
            <v>2</v>
          </cell>
          <cell r="F651">
            <v>2</v>
          </cell>
          <cell r="G651">
            <v>2</v>
          </cell>
          <cell r="H651">
            <v>1.5806451612903225</v>
          </cell>
          <cell r="I651">
            <v>1</v>
          </cell>
          <cell r="J651">
            <v>2.096774193548387</v>
          </cell>
          <cell r="K651">
            <v>1.903225806451613</v>
          </cell>
          <cell r="L651">
            <v>2.1785714285714288</v>
          </cell>
          <cell r="M651">
            <v>2</v>
          </cell>
          <cell r="N651">
            <v>2.4333333333333336</v>
          </cell>
          <cell r="O651">
            <v>2.5161290322580645</v>
          </cell>
          <cell r="P651">
            <v>3</v>
          </cell>
          <cell r="Q651">
            <v>2.3548387096774195</v>
          </cell>
          <cell r="R651">
            <v>1.806451612903226</v>
          </cell>
          <cell r="S651">
            <v>2</v>
          </cell>
          <cell r="T651">
            <v>2</v>
          </cell>
          <cell r="U651">
            <v>2.2999999999999998</v>
          </cell>
          <cell r="V651">
            <v>2</v>
          </cell>
          <cell r="W651">
            <v>1.5483870967741935</v>
          </cell>
          <cell r="X651">
            <v>2</v>
          </cell>
          <cell r="Y651">
            <v>1.9677419354838708</v>
          </cell>
          <cell r="Z651">
            <v>2</v>
          </cell>
          <cell r="AA651">
            <v>2</v>
          </cell>
          <cell r="AB651">
            <v>2</v>
          </cell>
          <cell r="AC651">
            <v>2</v>
          </cell>
          <cell r="AD651">
            <v>1.3870967741935485</v>
          </cell>
          <cell r="AE651">
            <v>1</v>
          </cell>
          <cell r="AF651">
            <v>1</v>
          </cell>
          <cell r="AG651">
            <v>1</v>
          </cell>
          <cell r="AH651">
            <v>1</v>
          </cell>
          <cell r="AI651">
            <v>1</v>
          </cell>
          <cell r="AJ651">
            <v>0.9642857142857143</v>
          </cell>
          <cell r="AK651">
            <v>1.032258064516129</v>
          </cell>
          <cell r="AL651">
            <v>1.8</v>
          </cell>
          <cell r="AM651">
            <v>1.903225806451613</v>
          </cell>
          <cell r="AN651">
            <v>1.6666666666666667</v>
          </cell>
          <cell r="AO651">
            <v>2</v>
          </cell>
          <cell r="AP651">
            <v>2</v>
          </cell>
          <cell r="AQ651">
            <v>2</v>
          </cell>
          <cell r="AR651">
            <v>2</v>
          </cell>
          <cell r="AS651">
            <v>1.5333333333333332</v>
          </cell>
          <cell r="AT651">
            <v>1.7741935483870965</v>
          </cell>
          <cell r="AU651">
            <v>1.064516129032258</v>
          </cell>
          <cell r="AV651">
            <v>2.1785714285714284</v>
          </cell>
          <cell r="AW651">
            <v>2</v>
          </cell>
          <cell r="AX651">
            <v>1.2333333333333334</v>
          </cell>
          <cell r="AY651">
            <v>1</v>
          </cell>
          <cell r="AZ651">
            <v>0.96666666666666667</v>
          </cell>
        </row>
        <row r="652">
          <cell r="C652" t="str">
            <v>YOU / Boylston / 1 Elmwood Place 5</v>
          </cell>
          <cell r="D652" t="str">
            <v>Worcester West Area Office</v>
          </cell>
          <cell r="E652">
            <v>1.4516129032258065</v>
          </cell>
          <cell r="F652">
            <v>1.967741935483871</v>
          </cell>
          <cell r="G652">
            <v>1.8666666666666667</v>
          </cell>
          <cell r="H652">
            <v>2</v>
          </cell>
          <cell r="I652">
            <v>2.2000000000000002</v>
          </cell>
          <cell r="J652">
            <v>1.1612903225806452</v>
          </cell>
          <cell r="K652">
            <v>1</v>
          </cell>
          <cell r="L652">
            <v>2</v>
          </cell>
          <cell r="M652">
            <v>2</v>
          </cell>
          <cell r="N652">
            <v>2.7333333333333334</v>
          </cell>
          <cell r="O652">
            <v>2.838709677419355</v>
          </cell>
          <cell r="P652">
            <v>2.8333333333333335</v>
          </cell>
          <cell r="Q652">
            <v>2.6129032258064515</v>
          </cell>
          <cell r="R652">
            <v>2.903225806451613</v>
          </cell>
          <cell r="S652">
            <v>2.4666666666666668</v>
          </cell>
          <cell r="T652">
            <v>3</v>
          </cell>
          <cell r="U652">
            <v>2.7333333333333334</v>
          </cell>
          <cell r="V652">
            <v>3</v>
          </cell>
          <cell r="W652">
            <v>3</v>
          </cell>
          <cell r="X652">
            <v>3</v>
          </cell>
          <cell r="Y652">
            <v>2.870967741935484</v>
          </cell>
          <cell r="Z652">
            <v>3</v>
          </cell>
          <cell r="AA652">
            <v>3</v>
          </cell>
          <cell r="AB652">
            <v>3.166666666666667</v>
          </cell>
          <cell r="AC652">
            <v>2.419354838709677</v>
          </cell>
          <cell r="AD652">
            <v>2.032258064516129</v>
          </cell>
          <cell r="AE652">
            <v>3</v>
          </cell>
          <cell r="AF652">
            <v>3.1290322580645165</v>
          </cell>
          <cell r="AG652">
            <v>2.4333333333333336</v>
          </cell>
          <cell r="AH652">
            <v>2.67741935483871</v>
          </cell>
          <cell r="AI652">
            <v>3</v>
          </cell>
          <cell r="AJ652">
            <v>2.9642857142857144</v>
          </cell>
          <cell r="AK652">
            <v>2.935483870967742</v>
          </cell>
          <cell r="AL652">
            <v>2.2999999999999998</v>
          </cell>
          <cell r="AM652">
            <v>2.774193548387097</v>
          </cell>
          <cell r="AN652">
            <v>2.8</v>
          </cell>
          <cell r="AO652">
            <v>2.741935483870968</v>
          </cell>
          <cell r="AP652">
            <v>2.6774193548387095</v>
          </cell>
          <cell r="AQ652">
            <v>2.9666666666666668</v>
          </cell>
          <cell r="AR652">
            <v>3.096774193548387</v>
          </cell>
          <cell r="AS652">
            <v>2.2000000000000002</v>
          </cell>
          <cell r="AT652">
            <v>2.741935483870968</v>
          </cell>
          <cell r="AU652">
            <v>3</v>
          </cell>
          <cell r="AV652">
            <v>2.8928571428571428</v>
          </cell>
          <cell r="AW652">
            <v>2.7096774193548385</v>
          </cell>
          <cell r="AX652">
            <v>2.1333333333333333</v>
          </cell>
          <cell r="AY652">
            <v>2.8064516129032251</v>
          </cell>
          <cell r="AZ652">
            <v>2.833333333333333</v>
          </cell>
        </row>
        <row r="653">
          <cell r="C653" t="str">
            <v>YOU / Worcester / 37 Boylston 1</v>
          </cell>
          <cell r="D653" t="str">
            <v>Haverhill Area Office</v>
          </cell>
          <cell r="N653">
            <v>0.13333333333333333</v>
          </cell>
        </row>
        <row r="654">
          <cell r="C654" t="str">
            <v>YOU / Worcester / 37 Boylston 2</v>
          </cell>
          <cell r="D654" t="str">
            <v>North Central Area Office</v>
          </cell>
          <cell r="W654">
            <v>6.4516129032258063E-2</v>
          </cell>
          <cell r="AB654">
            <v>0.1</v>
          </cell>
          <cell r="AD654">
            <v>0.87096774193548387</v>
          </cell>
          <cell r="AY654">
            <v>0.90322580645161288</v>
          </cell>
          <cell r="AZ654">
            <v>0.53333333333333333</v>
          </cell>
        </row>
        <row r="655">
          <cell r="C655" t="str">
            <v>YOU / Worcester / 37 Boylston 3</v>
          </cell>
          <cell r="D655" t="str">
            <v>South Central Area Office</v>
          </cell>
          <cell r="E655">
            <v>1</v>
          </cell>
          <cell r="F655">
            <v>1.6451612903225805</v>
          </cell>
          <cell r="G655">
            <v>2</v>
          </cell>
          <cell r="H655">
            <v>2</v>
          </cell>
          <cell r="I655">
            <v>1.9666666666666666</v>
          </cell>
          <cell r="J655">
            <v>1</v>
          </cell>
          <cell r="K655">
            <v>1.7419354838709677</v>
          </cell>
          <cell r="L655">
            <v>2.1428571428571432</v>
          </cell>
          <cell r="M655">
            <v>4</v>
          </cell>
          <cell r="N655">
            <v>2.5333333333333332</v>
          </cell>
          <cell r="O655">
            <v>2</v>
          </cell>
          <cell r="P655">
            <v>1.3333333333333335</v>
          </cell>
          <cell r="Q655">
            <v>0.83870967741935487</v>
          </cell>
          <cell r="R655">
            <v>1</v>
          </cell>
          <cell r="S655">
            <v>1</v>
          </cell>
          <cell r="T655">
            <v>1</v>
          </cell>
          <cell r="U655">
            <v>1</v>
          </cell>
          <cell r="V655">
            <v>0.83870967741935487</v>
          </cell>
          <cell r="W655">
            <v>0.90322580645161288</v>
          </cell>
          <cell r="X655">
            <v>1</v>
          </cell>
          <cell r="Y655">
            <v>0.61290322580645162</v>
          </cell>
          <cell r="Z655">
            <v>0.46666666666666667</v>
          </cell>
          <cell r="AA655">
            <v>1</v>
          </cell>
          <cell r="AB655">
            <v>0.26666666666666666</v>
          </cell>
          <cell r="AC655">
            <v>1</v>
          </cell>
          <cell r="AD655">
            <v>1</v>
          </cell>
          <cell r="AE655">
            <v>1</v>
          </cell>
          <cell r="AF655">
            <v>1</v>
          </cell>
          <cell r="AG655">
            <v>0.43333333333333335</v>
          </cell>
          <cell r="AH655">
            <v>0.19354838709677419</v>
          </cell>
          <cell r="AI655">
            <v>1</v>
          </cell>
          <cell r="AJ655">
            <v>1</v>
          </cell>
          <cell r="AK655">
            <v>0.61290322580645162</v>
          </cell>
          <cell r="AL655">
            <v>0.8666666666666667</v>
          </cell>
          <cell r="AM655">
            <v>1.064516129032258</v>
          </cell>
          <cell r="AN655">
            <v>1</v>
          </cell>
          <cell r="AO655">
            <v>1</v>
          </cell>
          <cell r="AP655">
            <v>1</v>
          </cell>
          <cell r="AQ655">
            <v>1.7</v>
          </cell>
          <cell r="AR655">
            <v>1.6774193548387095</v>
          </cell>
          <cell r="AS655">
            <v>1</v>
          </cell>
          <cell r="AT655">
            <v>3.2258064516129031E-2</v>
          </cell>
        </row>
        <row r="656">
          <cell r="C656" t="str">
            <v>YOU / Worcester / 37 Boylston 4</v>
          </cell>
          <cell r="D656" t="str">
            <v>Worcester East Area Office</v>
          </cell>
          <cell r="E656">
            <v>2</v>
          </cell>
          <cell r="F656">
            <v>2</v>
          </cell>
          <cell r="G656">
            <v>2.2333333333333334</v>
          </cell>
          <cell r="H656">
            <v>2</v>
          </cell>
          <cell r="I656">
            <v>1.7333333333333334</v>
          </cell>
          <cell r="J656">
            <v>2</v>
          </cell>
          <cell r="K656">
            <v>2.4838709677419355</v>
          </cell>
          <cell r="L656">
            <v>1.9285714285714286</v>
          </cell>
          <cell r="M656">
            <v>1.8064516129032258</v>
          </cell>
          <cell r="N656">
            <v>1.8666666666666667</v>
          </cell>
          <cell r="O656">
            <v>2</v>
          </cell>
          <cell r="P656">
            <v>2.3666666666666667</v>
          </cell>
          <cell r="Q656">
            <v>2.7096774193548385</v>
          </cell>
          <cell r="R656">
            <v>2.870967741935484</v>
          </cell>
          <cell r="S656">
            <v>2.8666666666666667</v>
          </cell>
          <cell r="T656">
            <v>3</v>
          </cell>
          <cell r="U656">
            <v>4</v>
          </cell>
          <cell r="V656">
            <v>3.4193548387096775</v>
          </cell>
          <cell r="W656">
            <v>2.5483870967741935</v>
          </cell>
          <cell r="X656">
            <v>2.6551724137931032</v>
          </cell>
          <cell r="Y656">
            <v>3.3548387096774195</v>
          </cell>
          <cell r="Z656">
            <v>3.5</v>
          </cell>
          <cell r="AA656">
            <v>2.967741935483871</v>
          </cell>
          <cell r="AB656">
            <v>3.6</v>
          </cell>
          <cell r="AC656">
            <v>2.6774193548387095</v>
          </cell>
          <cell r="AD656">
            <v>3.774193548387097</v>
          </cell>
          <cell r="AE656">
            <v>3.9666666666666668</v>
          </cell>
          <cell r="AF656">
            <v>2.387096774193548</v>
          </cell>
          <cell r="AG656">
            <v>2.4333333333333336</v>
          </cell>
          <cell r="AH656">
            <v>4.096774193548387</v>
          </cell>
          <cell r="AI656">
            <v>4</v>
          </cell>
          <cell r="AJ656">
            <v>4</v>
          </cell>
          <cell r="AK656">
            <v>4</v>
          </cell>
          <cell r="AL656">
            <v>2.2999999999999998</v>
          </cell>
          <cell r="AM656">
            <v>2</v>
          </cell>
          <cell r="AN656">
            <v>2.8</v>
          </cell>
          <cell r="AO656">
            <v>2.67741935483871</v>
          </cell>
          <cell r="AP656">
            <v>2.935483870967742</v>
          </cell>
          <cell r="AQ656">
            <v>1.5</v>
          </cell>
          <cell r="AR656">
            <v>2</v>
          </cell>
          <cell r="AS656">
            <v>2.5</v>
          </cell>
          <cell r="AT656">
            <v>3</v>
          </cell>
          <cell r="AU656">
            <v>2.967741935483871</v>
          </cell>
          <cell r="AV656">
            <v>3</v>
          </cell>
          <cell r="AW656">
            <v>2.935483870967742</v>
          </cell>
          <cell r="AX656">
            <v>2.1</v>
          </cell>
          <cell r="AY656">
            <v>1.967741935483871</v>
          </cell>
          <cell r="AZ656">
            <v>2.5</v>
          </cell>
        </row>
        <row r="657">
          <cell r="C657" t="str">
            <v>YOU / Worcester / 37 Boylston 5</v>
          </cell>
          <cell r="D657" t="str">
            <v>Worcester West Area Office</v>
          </cell>
          <cell r="E657">
            <v>1.6451612903225805</v>
          </cell>
          <cell r="F657">
            <v>1.8709677419354838</v>
          </cell>
          <cell r="G657">
            <v>1.6666666666666665</v>
          </cell>
          <cell r="H657">
            <v>1.935483870967742</v>
          </cell>
          <cell r="I657">
            <v>2</v>
          </cell>
          <cell r="J657">
            <v>2.419354838709677</v>
          </cell>
          <cell r="K657">
            <v>2.161290322580645</v>
          </cell>
          <cell r="L657">
            <v>2.25</v>
          </cell>
          <cell r="M657">
            <v>2</v>
          </cell>
          <cell r="N657">
            <v>2</v>
          </cell>
          <cell r="O657">
            <v>2</v>
          </cell>
          <cell r="P657">
            <v>1.8333333333333333</v>
          </cell>
          <cell r="Q657">
            <v>2</v>
          </cell>
          <cell r="R657">
            <v>1.8709677419354838</v>
          </cell>
          <cell r="S657">
            <v>1.9</v>
          </cell>
          <cell r="T657">
            <v>2</v>
          </cell>
          <cell r="U657">
            <v>1</v>
          </cell>
          <cell r="V657">
            <v>1.3870967741935485</v>
          </cell>
          <cell r="W657">
            <v>2</v>
          </cell>
          <cell r="X657">
            <v>2</v>
          </cell>
          <cell r="Y657">
            <v>1.4516129032258065</v>
          </cell>
          <cell r="Z657">
            <v>2</v>
          </cell>
          <cell r="AA657">
            <v>2</v>
          </cell>
          <cell r="AB657">
            <v>1.8666666666666667</v>
          </cell>
          <cell r="AC657">
            <v>1.9032258064516128</v>
          </cell>
          <cell r="AD657">
            <v>1.129032258064516</v>
          </cell>
          <cell r="AE657">
            <v>2</v>
          </cell>
          <cell r="AF657">
            <v>2</v>
          </cell>
          <cell r="AG657">
            <v>2.6333333333333333</v>
          </cell>
          <cell r="AH657">
            <v>1.032258064516129</v>
          </cell>
          <cell r="AI657">
            <v>2</v>
          </cell>
          <cell r="AJ657">
            <v>1.7857142857142856</v>
          </cell>
          <cell r="AK657">
            <v>1.838709677419355</v>
          </cell>
          <cell r="AL657">
            <v>2</v>
          </cell>
          <cell r="AM657">
            <v>2</v>
          </cell>
          <cell r="AN657">
            <v>2</v>
          </cell>
          <cell r="AO657">
            <v>2</v>
          </cell>
          <cell r="AP657">
            <v>1.903225806451613</v>
          </cell>
          <cell r="AQ657">
            <v>1.7333333333333334</v>
          </cell>
          <cell r="AR657">
            <v>2</v>
          </cell>
          <cell r="AS657">
            <v>2.2000000000000002</v>
          </cell>
          <cell r="AT657">
            <v>2</v>
          </cell>
          <cell r="AU657">
            <v>2</v>
          </cell>
          <cell r="AV657">
            <v>1.8571428571428572</v>
          </cell>
          <cell r="AW657">
            <v>2</v>
          </cell>
          <cell r="AX657">
            <v>2</v>
          </cell>
          <cell r="AY657">
            <v>2</v>
          </cell>
          <cell r="AZ657">
            <v>1</v>
          </cell>
        </row>
      </sheetData>
      <sheetData sheetId="10"/>
      <sheetData sheetId="11"/>
      <sheetData sheetId="12"/>
      <sheetData sheetId="13"/>
      <sheetData sheetId="14">
        <row r="2">
          <cell r="A2" t="str">
            <v>Bay State CS / Plymouth / 475 State</v>
          </cell>
        </row>
        <row r="3">
          <cell r="A3" t="str">
            <v>Bay State CS / S.Weymouth/ 911 Main</v>
          </cell>
        </row>
        <row r="4">
          <cell r="A4" t="str">
            <v>Brandon/Natick/27Winter St</v>
          </cell>
        </row>
        <row r="5">
          <cell r="A5" t="str">
            <v>Caritas St Mary's /Dorch /90Cushing</v>
          </cell>
        </row>
        <row r="6">
          <cell r="A6" t="str">
            <v>CFP / Dorchester / 31 Athelwold St</v>
          </cell>
        </row>
        <row r="7">
          <cell r="A7" t="str">
            <v>Community Care/S.Attleboro/543Newpo</v>
          </cell>
        </row>
        <row r="8">
          <cell r="A8" t="str">
            <v>EliotCommunityHS / Waltham/ 130Dale</v>
          </cell>
        </row>
        <row r="9">
          <cell r="A9" t="str">
            <v>EliotCommunityHS/Arling/734-736Mass</v>
          </cell>
        </row>
        <row r="10">
          <cell r="A10" t="str">
            <v>EliotCommunityHS/Dedham/20Harvey</v>
          </cell>
        </row>
        <row r="11">
          <cell r="A11" t="str">
            <v>EliotCommunityHS/JamPlain/281HydePk</v>
          </cell>
        </row>
        <row r="12">
          <cell r="A12" t="str">
            <v>EliotCommunityHS/Lynn/12OrchardSt</v>
          </cell>
        </row>
        <row r="13">
          <cell r="A13" t="str">
            <v>EliotCommunityHS/Medford/159Allston</v>
          </cell>
        </row>
        <row r="14">
          <cell r="A14" t="str">
            <v>EliotCommunityHS/NewBedford/163Coun</v>
          </cell>
        </row>
        <row r="15">
          <cell r="A15" t="str">
            <v>EliotCommunityHS/Wakefield/18 Lafay</v>
          </cell>
        </row>
        <row r="16">
          <cell r="A16" t="str">
            <v>Gandara / Greenfield / 107 Conway</v>
          </cell>
        </row>
        <row r="17">
          <cell r="A17" t="str">
            <v>Gandara / Holyoke / 27-29 Canby St</v>
          </cell>
        </row>
        <row r="18">
          <cell r="A18" t="str">
            <v>Gandara / Springfield / 25 Moorland</v>
          </cell>
        </row>
        <row r="19">
          <cell r="A19" t="str">
            <v>Gandara / Springfield / 353 MapleSt</v>
          </cell>
        </row>
        <row r="20">
          <cell r="A20" t="str">
            <v>GermaineLawrence/Arlington/18Clarem</v>
          </cell>
        </row>
        <row r="21">
          <cell r="A21" t="str">
            <v>Harbor Schools/ Merrimac /100W.Main</v>
          </cell>
        </row>
        <row r="22">
          <cell r="A22" t="str">
            <v>HES / Beverly / 6 Echo Ave.</v>
          </cell>
        </row>
        <row r="23">
          <cell r="A23" t="str">
            <v>HES / Haverhill / 8-10 Howard St</v>
          </cell>
        </row>
        <row r="24">
          <cell r="A24" t="str">
            <v>HES / Salem / 39 1/2 Mason St</v>
          </cell>
        </row>
        <row r="25">
          <cell r="A25" t="str">
            <v>ItalianHome/E. Freetown/9PinewoodCt</v>
          </cell>
        </row>
        <row r="26">
          <cell r="A26" t="str">
            <v>ItalianHome/JamPl/1125CentreSt</v>
          </cell>
        </row>
        <row r="27">
          <cell r="A27" t="str">
            <v>Key / Fall River / 62 County St</v>
          </cell>
        </row>
        <row r="28">
          <cell r="A28" t="str">
            <v>Key / Methuen / 175 Lowell St</v>
          </cell>
        </row>
        <row r="29">
          <cell r="A29" t="str">
            <v>Key / Methuen / 19 Mystic St</v>
          </cell>
        </row>
        <row r="30">
          <cell r="A30" t="str">
            <v>Key / Pittsfield / 369 West St</v>
          </cell>
        </row>
        <row r="31">
          <cell r="A31" t="str">
            <v>Key / Worcester / 2 Norton St</v>
          </cell>
        </row>
        <row r="32">
          <cell r="A32" t="str">
            <v>LUK / Fitchburg / 101 South St</v>
          </cell>
        </row>
        <row r="33">
          <cell r="A33" t="str">
            <v>LUK / Fitchburg / 102 Day Street</v>
          </cell>
        </row>
        <row r="34">
          <cell r="A34" t="str">
            <v>LUK / Fitchburg / 27 Myrtle Ave</v>
          </cell>
        </row>
        <row r="35">
          <cell r="A35" t="str">
            <v>LUK / Fitchburg / 846 Westminster</v>
          </cell>
        </row>
        <row r="36">
          <cell r="A36" t="str">
            <v>NFI / Arlington /23 Maple St</v>
          </cell>
        </row>
        <row r="37">
          <cell r="A37" t="str">
            <v>Old Colony Y/Brockton/917R Montello</v>
          </cell>
        </row>
        <row r="38">
          <cell r="A38" t="str">
            <v>Old Colony Y/Fall River/199 N. Main</v>
          </cell>
        </row>
        <row r="39">
          <cell r="A39" t="str">
            <v>Old Colony Y/NewBedford/106 bullard</v>
          </cell>
        </row>
        <row r="40">
          <cell r="A40" t="str">
            <v>RFK / Lancaster / 220 Old Common</v>
          </cell>
        </row>
        <row r="41">
          <cell r="A41" t="str">
            <v>RFK / S.Yarmouth / 137 Run Pond</v>
          </cell>
        </row>
        <row r="42">
          <cell r="A42" t="str">
            <v>SPIN / Lynn / 50 Newhall Street</v>
          </cell>
        </row>
        <row r="43">
          <cell r="A43" t="str">
            <v>St Vincent's/FallRiver/2425Highland</v>
          </cell>
        </row>
        <row r="44">
          <cell r="A44" t="str">
            <v>TeamCoord / Bradford / 4 S. Kimball</v>
          </cell>
        </row>
        <row r="45">
          <cell r="A45" t="str">
            <v>TeamCoord / Haverhill / 20NewcombSt</v>
          </cell>
        </row>
        <row r="46">
          <cell r="A46" t="str">
            <v>TeamCoord/Wilmington/82HighSt</v>
          </cell>
        </row>
        <row r="47">
          <cell r="A47" t="str">
            <v>TheHome for LW/Walpole/399Lincoln</v>
          </cell>
        </row>
        <row r="48">
          <cell r="A48" t="str">
            <v>Wayside/Framingham/1FredrickAbbotWy</v>
          </cell>
        </row>
        <row r="49">
          <cell r="A49" t="str">
            <v>Wayside/Framingham/85Edgell Rd</v>
          </cell>
        </row>
        <row r="50">
          <cell r="A50" t="str">
            <v>Wayside/Framingham/98DennisonAve</v>
          </cell>
        </row>
        <row r="51">
          <cell r="A51" t="str">
            <v>Wayside/Waltham/558WaverleyOaksRd</v>
          </cell>
        </row>
        <row r="52">
          <cell r="A52" t="str">
            <v>YOU / Boylston / 1 Elmwood Place</v>
          </cell>
        </row>
        <row r="53">
          <cell r="A53" t="str">
            <v>YOU / Worcester / 37 Boylston</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1. FY15 UFR - Aggregate"/>
      <sheetName val="1. FY15 UFR - Pivot"/>
      <sheetName val="2a. FY13 Units"/>
      <sheetName val="3. CAF Spring 2015"/>
      <sheetName val="2b. Staff %"/>
      <sheetName val="2c. Service Length"/>
      <sheetName val="2d. FTE"/>
      <sheetName val="2e. Volunteers"/>
      <sheetName val="Workspace 1"/>
      <sheetName val="Workspace 2"/>
      <sheetName val="4. Rate Calculations"/>
      <sheetName val="Complete UFR List"/>
      <sheetName val="5. Fiscal Impact"/>
      <sheetName val="BARCC"/>
      <sheetName val="Center for H&amp;H"/>
      <sheetName val="Eliz. F."/>
      <sheetName val="Health Imp."/>
      <sheetName val="Ind. House"/>
      <sheetName val="Marthas Vineyard CS"/>
      <sheetName val="NELCWIT"/>
      <sheetName val="New Hope"/>
      <sheetName val="Pathways for Change"/>
      <sheetName val="Safe Place"/>
      <sheetName val="South Middlesex"/>
      <sheetName val="Wayside Y&amp;F"/>
      <sheetName val="YWCA Lawrence"/>
      <sheetName val="YWCA Western MA"/>
    </sheetNames>
    <sheetDataSet>
      <sheetData sheetId="0"/>
      <sheetData sheetId="1"/>
      <sheetData sheetId="2"/>
      <sheetData sheetId="3"/>
      <sheetData sheetId="4"/>
      <sheetData sheetId="5"/>
      <sheetData sheetId="6">
        <row r="16">
          <cell r="C16">
            <v>1.25</v>
          </cell>
        </row>
      </sheetData>
      <sheetData sheetId="7"/>
      <sheetData sheetId="8"/>
      <sheetData sheetId="9"/>
      <sheetData sheetId="10"/>
      <sheetData sheetId="11"/>
      <sheetData sheetId="12">
        <row r="3">
          <cell r="A3">
            <v>102</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8017  Congregate HSC"/>
      <sheetName val="8014 Basic HC Case "/>
      <sheetName val="8014 Below the line"/>
      <sheetName val="8014 Basic HC UFR"/>
      <sheetName val="8060 Below the line"/>
      <sheetName val="8060 ECOP"/>
      <sheetName val="8060 ECOP UFR"/>
      <sheetName val="8042 Protective Svs"/>
      <sheetName val="8015 Supportive Senior House"/>
      <sheetName val="8015 Below the line"/>
      <sheetName val="8042 Protective Svs UFR"/>
      <sheetName val="8017  Congregate UFR"/>
      <sheetName val="8005  Money Mgmt"/>
      <sheetName val="8005 Below the line"/>
      <sheetName val="8005  Money Mgmt UFR"/>
      <sheetName val="8010  Guardianship"/>
      <sheetName val="8010 below the line"/>
      <sheetName val="CAF"/>
      <sheetName val="BLS 2020 salary benchmarks"/>
      <sheetName val="Fiscal Impact 2021 review"/>
      <sheetName val="CAF Spring 2021"/>
      <sheetName val="Congregate Units"/>
    </sheetNames>
    <sheetDataSet>
      <sheetData sheetId="0"/>
      <sheetData sheetId="1"/>
      <sheetData sheetId="2"/>
      <sheetData sheetId="3">
        <row r="33">
          <cell r="E33" t="str">
            <v>Program Management</v>
          </cell>
        </row>
        <row r="34">
          <cell r="E34" t="str">
            <v>Registered Nurse (MA / APRN)</v>
          </cell>
        </row>
        <row r="35">
          <cell r="E35" t="str">
            <v>Registered Nurse (BA)</v>
          </cell>
        </row>
        <row r="36">
          <cell r="E36" t="str">
            <v>Clinical w/ Independent licensure</v>
          </cell>
        </row>
        <row r="37">
          <cell r="E37" t="str">
            <v>Case Manager / Social Worker / Clinical w/o independent License</v>
          </cell>
        </row>
        <row r="38">
          <cell r="E38" t="str">
            <v>Case / Social Worker</v>
          </cell>
        </row>
        <row r="39">
          <cell r="E39" t="str">
            <v>Direct Care III</v>
          </cell>
        </row>
        <row r="40">
          <cell r="E40" t="str">
            <v>Direct Care</v>
          </cell>
        </row>
      </sheetData>
      <sheetData sheetId="4"/>
      <sheetData sheetId="5"/>
      <sheetData sheetId="6">
        <row r="38">
          <cell r="F38" t="str">
            <v>Program Management (annual)</v>
          </cell>
        </row>
      </sheetData>
      <sheetData sheetId="7"/>
      <sheetData sheetId="8"/>
      <sheetData sheetId="9">
        <row r="5">
          <cell r="AO5">
            <v>2396.5089070775161</v>
          </cell>
        </row>
      </sheetData>
      <sheetData sheetId="10">
        <row r="16">
          <cell r="U16">
            <v>25.177</v>
          </cell>
        </row>
      </sheetData>
      <sheetData sheetId="11">
        <row r="29">
          <cell r="Q29" t="str">
            <v>Program Management (annual)</v>
          </cell>
        </row>
        <row r="46">
          <cell r="O46">
            <v>4560</v>
          </cell>
        </row>
      </sheetData>
      <sheetData sheetId="12"/>
      <sheetData sheetId="13">
        <row r="5">
          <cell r="AK5">
            <v>255.88128559643329</v>
          </cell>
        </row>
      </sheetData>
      <sheetData sheetId="14">
        <row r="32">
          <cell r="G32">
            <v>1.34</v>
          </cell>
        </row>
      </sheetData>
      <sheetData sheetId="15"/>
      <sheetData sheetId="16">
        <row r="5">
          <cell r="E5">
            <v>4394.2670250896062</v>
          </cell>
        </row>
      </sheetData>
      <sheetData sheetId="17"/>
      <sheetData sheetId="18"/>
      <sheetData sheetId="19"/>
      <sheetData sheetId="20"/>
      <sheetData sheetId="21"/>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C:\Users\CoFarrell\AppData\Local\Microsoft\Windows\INetCache\Content.Outlook\HRDQA07H\FY23%20Money%20Mgmt.6%20months.xlsx"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openxmlformats.org/officeDocument/2006/relationships/externalLinkPath" Target="file:///C:\Users\CoFarrell\AppData\Local\Microsoft\Windows\INetCache\Content.Outlook\HRDQA07H\FY23%20Supportive%20Housing.6%20months.xlsx" TargetMode="External"/><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O'Connell, Stacey (ELD)" refreshedDate="45117.643711458331" createdVersion="8" refreshedVersion="8" minRefreshableVersion="3" recordCount="251" xr:uid="{7614A28C-1F48-4FAA-A73E-D39E456D5305}">
  <cacheSource type="worksheet">
    <worksheetSource ref="A1:I252" sheet="FY23 SUP HSG.EInvoicing" r:id="rId2"/>
  </cacheSource>
  <cacheFields count="12">
    <cacheField name="Agency" numFmtId="0">
      <sharedItems/>
    </cacheField>
    <cacheField name="Invoice Program Name" numFmtId="0">
      <sharedItems/>
    </cacheField>
    <cacheField name="Contract Number" numFmtId="0">
      <sharedItems/>
    </cacheField>
    <cacheField name="Invoice Date" numFmtId="189">
      <sharedItems containsSemiMixedTypes="0" containsNonDate="0" containsDate="1" containsString="0" minDate="2022-07-01T00:00:00" maxDate="2023-06-02T00:00:00" count="12">
        <d v="2023-05-01T00:00:00"/>
        <d v="2023-06-01T00:00:00"/>
        <d v="2022-07-01T00:00:00"/>
        <d v="2022-08-01T00:00:00"/>
        <d v="2022-09-01T00:00:00"/>
        <d v="2022-10-01T00:00:00"/>
        <d v="2022-11-01T00:00:00"/>
        <d v="2022-12-01T00:00:00"/>
        <d v="2023-01-01T00:00:00"/>
        <d v="2023-02-01T00:00:00"/>
        <d v="2023-03-01T00:00:00"/>
        <d v="2023-04-01T00:00:00"/>
      </sharedItems>
      <fieldGroup par="11"/>
    </cacheField>
    <cacheField name="Last Operation" numFmtId="0">
      <sharedItems/>
    </cacheField>
    <cacheField name="Updated Date" numFmtId="191">
      <sharedItems containsNonDate="0" containsDate="1" containsString="0" containsBlank="1" minDate="2022-09-09T16:31:44" maxDate="2023-07-10T13:16:21"/>
    </cacheField>
    <cacheField name="Next Step" numFmtId="0">
      <sharedItems/>
    </cacheField>
    <cacheField name="Amount" numFmtId="190">
      <sharedItems containsSemiMixedTypes="0" containsString="0" containsNumber="1" minValue="1379.76" maxValue="31849.46"/>
    </cacheField>
    <cacheField name="Approved Amount" numFmtId="190">
      <sharedItems containsSemiMixedTypes="0" containsString="0" containsNumber="1" minValue="0" maxValue="31849.46"/>
    </cacheField>
    <cacheField name="Months (Invoice Date)" numFmtId="0" databaseField="0">
      <fieldGroup base="3">
        <rangePr groupBy="months" startDate="2022-07-01T00:00:00" endDate="2023-06-02T00:00:00"/>
        <groupItems count="14">
          <s v="&lt;7/1/2022"/>
          <s v="Jan"/>
          <s v="Feb"/>
          <s v="Mar"/>
          <s v="Apr"/>
          <s v="May"/>
          <s v="Jun"/>
          <s v="Jul"/>
          <s v="Aug"/>
          <s v="Sep"/>
          <s v="Oct"/>
          <s v="Nov"/>
          <s v="Dec"/>
          <s v="&gt;6/2/2023"/>
        </groupItems>
      </fieldGroup>
    </cacheField>
    <cacheField name="Quarters (Invoice Date)" numFmtId="0" databaseField="0">
      <fieldGroup base="3">
        <rangePr groupBy="quarters" startDate="2022-07-01T00:00:00" endDate="2023-06-02T00:00:00"/>
        <groupItems count="6">
          <s v="&lt;7/1/2022"/>
          <s v="Qtr1"/>
          <s v="Qtr2"/>
          <s v="Qtr3"/>
          <s v="Qtr4"/>
          <s v="&gt;6/2/2023"/>
        </groupItems>
      </fieldGroup>
    </cacheField>
    <cacheField name="Years (Invoice Date)" numFmtId="0" databaseField="0">
      <fieldGroup base="3">
        <rangePr groupBy="years" startDate="2022-07-01T00:00:00" endDate="2023-06-02T00:00:00"/>
        <groupItems count="4">
          <s v="&lt;7/1/2022"/>
          <s v="2022"/>
          <s v="2023"/>
          <s v="&gt;6/2/2023"/>
        </groupItems>
      </fieldGroup>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O'Connell, Stacey (ELD)" refreshedDate="45117.638192939812" createdVersion="8" refreshedVersion="8" minRefreshableVersion="3" recordCount="233" xr:uid="{4585D506-A709-4591-8668-6A91A7FD654E}">
  <cacheSource type="worksheet">
    <worksheetSource ref="A1:I234" sheet="FY23 SUP HSG-EInvoicing" r:id="rId2"/>
  </cacheSource>
  <cacheFields count="12">
    <cacheField name="Agency" numFmtId="0">
      <sharedItems/>
    </cacheField>
    <cacheField name="Invoice Program Name" numFmtId="0">
      <sharedItems/>
    </cacheField>
    <cacheField name="Contract Number" numFmtId="0">
      <sharedItems/>
    </cacheField>
    <cacheField name="Invoice Date" numFmtId="189">
      <sharedItems containsSemiMixedTypes="0" containsNonDate="0" containsDate="1" containsString="0" minDate="2022-07-01T00:00:00" maxDate="2023-06-02T00:00:00" count="12">
        <d v="2022-07-01T00:00:00"/>
        <d v="2022-08-01T00:00:00"/>
        <d v="2022-09-01T00:00:00"/>
        <d v="2022-10-01T00:00:00"/>
        <d v="2022-11-01T00:00:00"/>
        <d v="2022-12-01T00:00:00"/>
        <d v="2023-01-01T00:00:00"/>
        <d v="2023-02-01T00:00:00"/>
        <d v="2023-03-01T00:00:00"/>
        <d v="2023-04-01T00:00:00"/>
        <d v="2023-05-01T00:00:00"/>
        <d v="2023-06-01T00:00:00"/>
      </sharedItems>
      <fieldGroup par="11"/>
    </cacheField>
    <cacheField name="Last Operation" numFmtId="0">
      <sharedItems/>
    </cacheField>
    <cacheField name="Updated Date" numFmtId="191">
      <sharedItems containsNonDate="0" containsDate="1" containsString="0" containsBlank="1" minDate="2022-09-09T14:55:11" maxDate="2023-07-10T13:16:30"/>
    </cacheField>
    <cacheField name="Next Step" numFmtId="0">
      <sharedItems/>
    </cacheField>
    <cacheField name="Amount" numFmtId="190">
      <sharedItems containsSemiMixedTypes="0" containsString="0" containsNumber="1" containsInteger="1" minValue="0" maxValue="103744"/>
    </cacheField>
    <cacheField name="Approved Amount" numFmtId="190">
      <sharedItems containsSemiMixedTypes="0" containsString="0" containsNumber="1" containsInteger="1" minValue="0" maxValue="103744"/>
    </cacheField>
    <cacheField name="Months (Invoice Date)" numFmtId="0" databaseField="0">
      <fieldGroup base="3">
        <rangePr groupBy="months" startDate="2022-07-01T00:00:00" endDate="2023-06-02T00:00:00"/>
        <groupItems count="14">
          <s v="&lt;7/1/2022"/>
          <s v="Jan"/>
          <s v="Feb"/>
          <s v="Mar"/>
          <s v="Apr"/>
          <s v="May"/>
          <s v="Jun"/>
          <s v="Jul"/>
          <s v="Aug"/>
          <s v="Sep"/>
          <s v="Oct"/>
          <s v="Nov"/>
          <s v="Dec"/>
          <s v="&gt;6/2/2023"/>
        </groupItems>
      </fieldGroup>
    </cacheField>
    <cacheField name="Quarters (Invoice Date)" numFmtId="0" databaseField="0">
      <fieldGroup base="3">
        <rangePr groupBy="quarters" startDate="2022-07-01T00:00:00" endDate="2023-06-02T00:00:00"/>
        <groupItems count="6">
          <s v="&lt;7/1/2022"/>
          <s v="Qtr1"/>
          <s v="Qtr2"/>
          <s v="Qtr3"/>
          <s v="Qtr4"/>
          <s v="&gt;6/2/2023"/>
        </groupItems>
      </fieldGroup>
    </cacheField>
    <cacheField name="Years (Invoice Date)" numFmtId="0" databaseField="0">
      <fieldGroup base="3">
        <rangePr groupBy="years" startDate="2022-07-01T00:00:00" endDate="2023-06-02T00:00:00"/>
        <groupItems count="4">
          <s v="&lt;7/1/2022"/>
          <s v="2022"/>
          <s v="2023"/>
          <s v="&gt;6/2/2023"/>
        </groupItems>
      </fieldGroup>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51">
  <r>
    <s v="Somerville/Cambridge Elder Services, Inc."/>
    <s v="Money Management (Unit Rate)"/>
    <s v="CT ELD ASAPSOMERVILLE202000"/>
    <x v="0"/>
    <s v="Pending FD Approval"/>
    <m/>
    <s v="ASAP FD"/>
    <n v="8048.6"/>
    <n v="0"/>
  </r>
  <r>
    <s v="Tri-Valley, Inc."/>
    <s v="Money Management - Statewide"/>
    <s v="CT ELD ASAPTRIVALLEY2020000"/>
    <x v="0"/>
    <s v="Pending CM Approval"/>
    <d v="2023-06-29T12:34:04"/>
    <s v="EOEA Contract Manager"/>
    <n v="8549.89"/>
    <n v="0"/>
  </r>
  <r>
    <s v="Elder Services of Worcester Area, Inc."/>
    <s v="Money Management (Unit Rate)"/>
    <s v="CT ELD ASAPWORCESTER2020000"/>
    <x v="0"/>
    <s v="Pending CM Approval"/>
    <d v="2023-07-06T13:28:06"/>
    <s v="EOEA Contract Manager"/>
    <n v="6668.84"/>
    <n v="0"/>
  </r>
  <r>
    <s v="HESSCO Elder Services"/>
    <s v="Money Management (Unit Rate)"/>
    <s v="CT ELD ASAPHESSCO2020000000"/>
    <x v="1"/>
    <s v="Pending CM Approval"/>
    <d v="2023-07-07T09:32:42"/>
    <s v="EOEA Contract Manager"/>
    <n v="1954.66"/>
    <n v="0"/>
  </r>
  <r>
    <s v="LifePath, Inc."/>
    <s v="Money Management (Unit Rate)"/>
    <s v="CT ELD ASAPLIFEPATH20200000"/>
    <x v="0"/>
    <s v="Pending CM Approval"/>
    <d v="2023-07-10T10:58:29"/>
    <s v="EOEA Contract Manager"/>
    <n v="5634.02"/>
    <n v="0"/>
  </r>
  <r>
    <s v="Greater Springfield Senior Services, Inc."/>
    <s v="Money Management (Unit Rate)"/>
    <s v="CT ELD ASAPSPRINGFIELD20200"/>
    <x v="1"/>
    <s v="Pending CM Approval"/>
    <d v="2023-07-10T11:40:36"/>
    <s v="EOEA Contract Manager"/>
    <n v="6323.9"/>
    <n v="0"/>
  </r>
  <r>
    <s v="Elder Services of Berkshire County, Inc."/>
    <s v="Money Management (Unit Rate)"/>
    <s v="CT ELD ASAPBERKSHIRE2020000"/>
    <x v="1"/>
    <s v="Pending CM Approval"/>
    <d v="2023-07-10T13:16:21"/>
    <s v="EOEA Contract Manager"/>
    <n v="2644.54"/>
    <n v="0"/>
  </r>
  <r>
    <s v="South Shore Elder Services, Inc."/>
    <s v="Money Management (Unit Rate)"/>
    <s v="CT ELD ASAPSOUTHSHORE202000"/>
    <x v="2"/>
    <s v="Approved"/>
    <d v="2022-09-09T16:34:12"/>
    <s v="EOEA Fiscal Staff"/>
    <n v="1724.7"/>
    <n v="1724.7"/>
  </r>
  <r>
    <s v="Aging Services of North Central Massachusetts Inc"/>
    <s v="Money Management (Unit Rate)"/>
    <s v="CT ELD ASAPMONTACHUSETT2020"/>
    <x v="2"/>
    <s v="Approved"/>
    <d v="2022-09-09T16:34:12"/>
    <s v="EOEA Fiscal Staff"/>
    <n v="9083.42"/>
    <n v="9083.42"/>
  </r>
  <r>
    <s v="HESSCO Elder Services"/>
    <s v="Money Management (Unit Rate)"/>
    <s v="CT ELD ASAPHESSCO2020000000"/>
    <x v="2"/>
    <s v="Approved"/>
    <d v="2022-09-09T16:34:12"/>
    <s v="EOEA Fiscal Staff"/>
    <n v="1954.66"/>
    <n v="1954.66"/>
  </r>
  <r>
    <s v="Elder Services of Cape Cod and the Islands, Inc."/>
    <s v="Money Management (Unit Rate)"/>
    <s v="CT ELD ASAPCAPECOD202000000"/>
    <x v="2"/>
    <s v="Approved"/>
    <d v="2022-09-09T16:34:12"/>
    <s v="EOEA Fiscal Staff"/>
    <n v="5174.1000000000004"/>
    <n v="5174.1000000000004"/>
  </r>
  <r>
    <s v="Minuteman Senior Services"/>
    <s v="Money Management (Unit Rate)"/>
    <s v="CT ELD ASAPMINUTEMAN2020000"/>
    <x v="2"/>
    <s v="Approved"/>
    <d v="2022-09-09T16:34:12"/>
    <s v="EOEA Fiscal Staff"/>
    <n v="5174.1000000000004"/>
    <n v="5174.1000000000004"/>
  </r>
  <r>
    <s v="Highland Valley Elder Services, Inc."/>
    <s v="Money Management (Unit Rate)"/>
    <s v="CT ELD ASAPHIGHLAND20200000"/>
    <x v="2"/>
    <s v="Approved"/>
    <d v="2022-09-09T16:34:12"/>
    <s v="EOEA Fiscal Staff"/>
    <n v="3334.42"/>
    <n v="3334.42"/>
  </r>
  <r>
    <s v="Somerville/Cambridge Elder Services, Inc."/>
    <s v="Money Management (Unit Rate)"/>
    <s v="CT ELD ASAPSOMERVILLE202000"/>
    <x v="2"/>
    <s v="Approved"/>
    <d v="2022-09-09T16:34:11"/>
    <s v="EOEA Fiscal Staff"/>
    <n v="6668.84"/>
    <n v="6668.84"/>
  </r>
  <r>
    <s v="Tri-Valley, Inc."/>
    <s v="Money Management (Unit Rate)"/>
    <s v="CT ELD ASAPTRIVALLEY2020000"/>
    <x v="2"/>
    <s v="Approved"/>
    <d v="2022-09-09T16:34:11"/>
    <s v="EOEA Fiscal Staff"/>
    <n v="8968.44"/>
    <n v="8968.44"/>
  </r>
  <r>
    <s v="Elder Services of Berkshire County, Inc."/>
    <s v="Money Management (Unit Rate)"/>
    <s v="CT ELD ASAPBERKSHIRE2020000"/>
    <x v="2"/>
    <s v="Approved"/>
    <d v="2022-09-09T16:31:44"/>
    <s v="EOEA Fiscal Staff"/>
    <n v="2529.56"/>
    <n v="2529.56"/>
  </r>
  <r>
    <s v="Coastline Elderly Services, Inc."/>
    <s v="Money Management (Unit Rate)"/>
    <s v="CT ELD ASAPCOASTLINE2020000"/>
    <x v="2"/>
    <s v="Approved"/>
    <d v="2022-09-09T16:31:44"/>
    <s v="EOEA Fiscal Staff"/>
    <n v="7703.66"/>
    <n v="7703.66"/>
  </r>
  <r>
    <s v="Old Colony Elder Services, Inc."/>
    <s v="Money Management (Unit Rate)"/>
    <s v="CT ELD ASAPOLDCOLONY2020000"/>
    <x v="2"/>
    <s v="Approved"/>
    <d v="2022-09-09T16:34:11"/>
    <s v="EOEA Fiscal Staff"/>
    <n v="4024.3"/>
    <n v="4024.3"/>
  </r>
  <r>
    <s v="WestMass ElderCare, Inc."/>
    <s v="Money Management (Unit Rate)"/>
    <s v="CT ELD ASAPWESTMASS20200000"/>
    <x v="2"/>
    <s v="Approved"/>
    <d v="2022-09-09T16:31:44"/>
    <s v="EOEA Fiscal Staff"/>
    <n v="3909.32"/>
    <n v="3909.32"/>
  </r>
  <r>
    <s v="AgeSpan"/>
    <s v="Money Management (Unit Rate)"/>
    <s v="CT ELD ASAPMERRIMACK2020000"/>
    <x v="2"/>
    <s v="Approved"/>
    <d v="2022-09-09T16:31:44"/>
    <s v="EOEA Fiscal Staff"/>
    <n v="14257.52"/>
    <n v="14257.52"/>
  </r>
  <r>
    <s v="Tri-Valley, Inc."/>
    <s v="Money Management - Statewide"/>
    <s v="CT ELD ASAPTRIVALLEY2020000"/>
    <x v="2"/>
    <s v="Approved"/>
    <d v="2022-09-09T16:31:44"/>
    <s v="EOEA Fiscal Staff"/>
    <n v="8190.51"/>
    <n v="8190.51"/>
  </r>
  <r>
    <s v="Ethos"/>
    <s v="Money Management (Unit Rate)"/>
    <s v="CT ELD ASAPETHOS20200000000"/>
    <x v="2"/>
    <s v="Approved"/>
    <d v="2022-10-04T12:50:48"/>
    <s v="EOEA Fiscal Staff"/>
    <n v="31849.46"/>
    <n v="31849.46"/>
  </r>
  <r>
    <s v="LifePath, Inc."/>
    <s v="Money Management (Unit Rate)"/>
    <s v="CT ELD ASAPLIFEPATH20200000"/>
    <x v="2"/>
    <s v="Approved"/>
    <d v="2022-10-04T12:50:48"/>
    <s v="EOEA Fiscal Staff"/>
    <n v="5404.06"/>
    <n v="5404.06"/>
  </r>
  <r>
    <s v="HESSCO Elder Services"/>
    <s v="Money Management (Unit Rate)"/>
    <s v="CT ELD ASAPHESSCO2020000000"/>
    <x v="3"/>
    <s v="Approved"/>
    <d v="2022-10-04T12:34:45"/>
    <s v="EOEA Fiscal Staff"/>
    <n v="1724.7"/>
    <n v="1724.7"/>
  </r>
  <r>
    <s v="Elder Services of Worcester Area, Inc."/>
    <s v="Money Management (Unit Rate)"/>
    <s v="CT ELD ASAPWORCESTER2020000"/>
    <x v="2"/>
    <s v="Approved"/>
    <d v="2022-10-04T12:50:48"/>
    <s v="EOEA Fiscal Staff"/>
    <n v="6093.94"/>
    <n v="6093.94"/>
  </r>
  <r>
    <s v="Mystic Valley Elder Services, Inc."/>
    <s v="Money Management (Unit Rate)"/>
    <s v="CT ELD ASAPMYSTICVALLEY2020"/>
    <x v="2"/>
    <s v="Approved"/>
    <d v="2022-10-04T12:51:08"/>
    <s v="EOEA Fiscal Staff"/>
    <n v="7473.7"/>
    <n v="7473.7"/>
  </r>
  <r>
    <s v="Greater Springfield Senior Services, Inc."/>
    <s v="Money Management (Unit Rate)"/>
    <s v="CT ELD ASAPSPRINGFIELD20200"/>
    <x v="2"/>
    <s v="Approved"/>
    <d v="2022-10-04T12:51:33"/>
    <s v="EOEA Fiscal Staff"/>
    <n v="6898.8"/>
    <n v="6898.8"/>
  </r>
  <r>
    <s v="Greater Springfield Senior Services, Inc."/>
    <s v="Money Management (Unit Rate)"/>
    <s v="CT ELD ASAPSPRINGFIELD20200"/>
    <x v="3"/>
    <s v="Approved"/>
    <d v="2022-10-04T12:34:45"/>
    <s v="EOEA Fiscal Staff"/>
    <n v="6898.8"/>
    <n v="6898.8"/>
  </r>
  <r>
    <s v="Greater Lynn Senior Services, Inc."/>
    <s v="Money Management (Unit Rate)"/>
    <s v="CT ELD ASAPGRTRLYNN20200000"/>
    <x v="2"/>
    <s v="Approved"/>
    <d v="2022-10-04T12:51:08"/>
    <s v="EOEA Fiscal Staff"/>
    <n v="4254.26"/>
    <n v="4254.26"/>
  </r>
  <r>
    <s v="Highland Valley Elder Services, Inc."/>
    <s v="Money Management (Unit Rate)"/>
    <s v="CT ELD ASAPHIGHLAND20200000"/>
    <x v="3"/>
    <s v="Approved"/>
    <d v="2022-10-04T12:34:46"/>
    <s v="EOEA Fiscal Staff"/>
    <n v="3449.4"/>
    <n v="3449.4"/>
  </r>
  <r>
    <s v="LifePath, Inc."/>
    <s v="Money Management (Unit Rate)"/>
    <s v="CT ELD ASAPLIFEPATH20200000"/>
    <x v="3"/>
    <s v="Approved"/>
    <d v="2022-10-04T12:33:54"/>
    <s v="EOEA Fiscal Staff"/>
    <n v="5404.06"/>
    <n v="5404.06"/>
  </r>
  <r>
    <s v="AgeSpan"/>
    <s v="Money Management (Unit Rate)"/>
    <s v="CT ELD ASAPMERRIMACK2020000"/>
    <x v="3"/>
    <s v="Approved"/>
    <d v="2022-10-04T12:34:46"/>
    <s v="EOEA Fiscal Staff"/>
    <n v="14372.5"/>
    <n v="14372.5"/>
  </r>
  <r>
    <s v="Coastline Elderly Services, Inc."/>
    <s v="Money Management (Unit Rate)"/>
    <s v="CT ELD ASAPCOASTLINE2020000"/>
    <x v="3"/>
    <s v="Approved"/>
    <d v="2022-10-04T12:34:46"/>
    <s v="EOEA Fiscal Staff"/>
    <n v="7588.68"/>
    <n v="7588.68"/>
  </r>
  <r>
    <s v="South Shore Elder Services, Inc."/>
    <s v="Money Management (Unit Rate)"/>
    <s v="CT ELD ASAPSOUTHSHORE202000"/>
    <x v="3"/>
    <s v="Approved"/>
    <d v="2022-10-04T12:34:46"/>
    <s v="EOEA Fiscal Staff"/>
    <n v="1954.66"/>
    <n v="1954.66"/>
  </r>
  <r>
    <s v="Springwell, Inc."/>
    <s v="Money Management (Unit Rate)"/>
    <s v="CT ELD ASAPSPRINGWELL202000"/>
    <x v="2"/>
    <s v="Approved"/>
    <d v="2022-10-04T12:51:33"/>
    <s v="EOEA Fiscal Staff"/>
    <n v="3104.46"/>
    <n v="3104.46"/>
  </r>
  <r>
    <s v="Tri-Valley, Inc."/>
    <s v="Money Management (Unit Rate)"/>
    <s v="CT ELD ASAPTRIVALLEY2020000"/>
    <x v="3"/>
    <s v="Approved"/>
    <d v="2022-10-04T12:35:34"/>
    <s v="EOEA Fiscal Staff"/>
    <n v="9083.42"/>
    <n v="9083.42"/>
  </r>
  <r>
    <s v="Elder Services of Cape Cod and the Islands, Inc."/>
    <s v="Money Management (Unit Rate)"/>
    <s v="CT ELD ASAPCAPECOD202000000"/>
    <x v="3"/>
    <s v="Approved"/>
    <d v="2022-10-04T12:35:34"/>
    <s v="EOEA Fiscal Staff"/>
    <n v="5059.12"/>
    <n v="5059.12"/>
  </r>
  <r>
    <s v="Aging Services of North Central Massachusetts Inc"/>
    <s v="Money Management (Unit Rate)"/>
    <s v="CT ELD ASAPMONTACHUSETT2020"/>
    <x v="3"/>
    <s v="Approved"/>
    <d v="2022-10-04T12:34:46"/>
    <s v="EOEA Fiscal Staff"/>
    <n v="8853.4599999999991"/>
    <n v="8853.4599999999991"/>
  </r>
  <r>
    <s v="Minuteman Senior Services"/>
    <s v="Money Management (Unit Rate)"/>
    <s v="CT ELD ASAPMINUTEMAN2020000"/>
    <x v="3"/>
    <s v="Approved"/>
    <d v="2022-10-04T12:34:46"/>
    <s v="EOEA Fiscal Staff"/>
    <n v="5174.1000000000004"/>
    <n v="5174.1000000000004"/>
  </r>
  <r>
    <s v="BayPath Elder Services"/>
    <s v="Money Management (Unit Rate)"/>
    <s v="CT ELD ASAPBAYPATH202000000"/>
    <x v="2"/>
    <s v="Approved"/>
    <d v="2022-10-04T12:51:08"/>
    <s v="EOEA Fiscal Staff"/>
    <n v="4599.2"/>
    <n v="4599.2"/>
  </r>
  <r>
    <s v="BayPath Elder Services"/>
    <s v="Money Management (Unit Rate)"/>
    <s v="CT ELD ASAPBAYPATH202000000"/>
    <x v="3"/>
    <s v="Approved"/>
    <d v="2022-10-04T12:33:54"/>
    <s v="EOEA Fiscal Staff"/>
    <n v="4714.18"/>
    <n v="4714.18"/>
  </r>
  <r>
    <s v="Somerville/Cambridge Elder Services, Inc."/>
    <s v="Money Management (Unit Rate)"/>
    <s v="CT ELD ASAPSOMERVILLE202000"/>
    <x v="3"/>
    <s v="Approved"/>
    <d v="2022-10-04T12:33:54"/>
    <s v="EOEA Fiscal Staff"/>
    <n v="6668.84"/>
    <n v="6668.84"/>
  </r>
  <r>
    <s v="Elder Services of Berkshire County, Inc."/>
    <s v="Money Management (Unit Rate)"/>
    <s v="CT ELD ASAPBERKSHIRE2020000"/>
    <x v="3"/>
    <s v="Approved"/>
    <d v="2022-10-04T12:33:54"/>
    <s v="EOEA Fiscal Staff"/>
    <n v="2529.56"/>
    <n v="2529.56"/>
  </r>
  <r>
    <s v="Old Colony Elder Services, Inc."/>
    <s v="Money Management (Unit Rate)"/>
    <s v="CT ELD ASAPOLDCOLONY2020000"/>
    <x v="3"/>
    <s v="Approved"/>
    <d v="2022-10-04T12:33:54"/>
    <s v="EOEA Fiscal Staff"/>
    <n v="3794.34"/>
    <n v="3794.34"/>
  </r>
  <r>
    <s v="SeniorCare, Inc."/>
    <s v="Money Management (Unit Rate)"/>
    <s v="CT ELD ASAPSENIORCARE202000"/>
    <x v="2"/>
    <s v="Approved"/>
    <d v="2022-10-04T12:51:08"/>
    <s v="EOEA Fiscal Staff"/>
    <n v="1379.76"/>
    <n v="1379.76"/>
  </r>
  <r>
    <s v="SeniorCare, Inc."/>
    <s v="Money Management (Unit Rate)"/>
    <s v="CT ELD ASAPSENIORCARE202000"/>
    <x v="3"/>
    <s v="Approved"/>
    <d v="2022-10-04T12:33:54"/>
    <s v="EOEA Fiscal Staff"/>
    <n v="1379.76"/>
    <n v="1379.76"/>
  </r>
  <r>
    <s v="WestMass ElderCare, Inc."/>
    <s v="Money Management (Unit Rate)"/>
    <s v="CT ELD ASAPWESTMASS20200000"/>
    <x v="3"/>
    <s v="Approved"/>
    <d v="2022-10-04T12:33:54"/>
    <s v="EOEA Fiscal Staff"/>
    <n v="3794.34"/>
    <n v="3794.34"/>
  </r>
  <r>
    <s v="Mystic Valley Elder Services, Inc."/>
    <s v="Money Management (Unit Rate)"/>
    <s v="CT ELD ASAPMYSTICVALLEY2020"/>
    <x v="3"/>
    <s v="Approved"/>
    <d v="2022-10-04T12:33:53"/>
    <s v="EOEA Fiscal Staff"/>
    <n v="7243.74"/>
    <n v="7243.74"/>
  </r>
  <r>
    <s v="Springwell, Inc."/>
    <s v="Money Management (Unit Rate)"/>
    <s v="CT ELD ASAPSPRINGWELL202000"/>
    <x v="3"/>
    <s v="Approved"/>
    <d v="2022-10-04T12:33:01"/>
    <s v="EOEA Fiscal Staff"/>
    <n v="2989.48"/>
    <n v="2989.48"/>
  </r>
  <r>
    <s v="Tri-Valley, Inc."/>
    <s v="Money Management - Statewide"/>
    <s v="CT ELD ASAPTRIVALLEY2020000"/>
    <x v="3"/>
    <s v="Approved"/>
    <d v="2022-10-04T12:33:00"/>
    <s v="EOEA Fiscal Staff"/>
    <n v="9500.6299999999992"/>
    <n v="9500.6299999999992"/>
  </r>
  <r>
    <s v="Ethos"/>
    <s v="Money Management (Unit Rate)"/>
    <s v="CT ELD ASAPETHOS20200000000"/>
    <x v="3"/>
    <s v="Approved"/>
    <d v="2022-10-04T12:33:00"/>
    <s v="EOEA Fiscal Staff"/>
    <n v="31849.46"/>
    <n v="31849.46"/>
  </r>
  <r>
    <s v="Elder Services of Worcester Area, Inc."/>
    <s v="Money Management (Unit Rate)"/>
    <s v="CT ELD ASAPWORCESTER2020000"/>
    <x v="3"/>
    <s v="Approved"/>
    <d v="2022-10-17T12:52:56"/>
    <s v="EOEA Fiscal Staff"/>
    <n v="6093.94"/>
    <n v="6093.94"/>
  </r>
  <r>
    <s v="HESSCO Elder Services"/>
    <s v="Money Management (Unit Rate)"/>
    <s v="CT ELD ASAPHESSCO2020000000"/>
    <x v="4"/>
    <s v="Approved"/>
    <d v="2022-10-17T12:48:28"/>
    <s v="EOEA Fiscal Staff"/>
    <n v="1839.68"/>
    <n v="1839.68"/>
  </r>
  <r>
    <s v="Coastline Elderly Services, Inc."/>
    <s v="Money Management (Unit Rate)"/>
    <s v="CT ELD ASAPCOASTLINE2020000"/>
    <x v="4"/>
    <s v="Approved"/>
    <d v="2022-10-17T12:48:28"/>
    <s v="EOEA Fiscal Staff"/>
    <n v="7358.72"/>
    <n v="7358.72"/>
  </r>
  <r>
    <s v="Greater Springfield Senior Services, Inc."/>
    <s v="Money Management (Unit Rate)"/>
    <s v="CT ELD ASAPSPRINGFIELD20200"/>
    <x v="4"/>
    <s v="Approved"/>
    <d v="2022-10-17T12:48:28"/>
    <s v="EOEA Fiscal Staff"/>
    <n v="7013.78"/>
    <n v="7013.78"/>
  </r>
  <r>
    <s v="Minuteman Senior Services"/>
    <s v="Money Management (Unit Rate)"/>
    <s v="CT ELD ASAPMINUTEMAN2020000"/>
    <x v="4"/>
    <s v="Approved"/>
    <d v="2022-10-31T11:13:23"/>
    <s v="EOEA Fiscal Staff"/>
    <n v="4944.1400000000003"/>
    <n v="4944.1400000000003"/>
  </r>
  <r>
    <s v="Springwell, Inc."/>
    <s v="Money Management (Unit Rate)"/>
    <s v="CT ELD ASAPSPRINGWELL202000"/>
    <x v="4"/>
    <s v="Approved"/>
    <d v="2022-10-31T11:13:23"/>
    <s v="EOEA Fiscal Staff"/>
    <n v="2989.48"/>
    <n v="2989.48"/>
  </r>
  <r>
    <s v="Highland Valley Elder Services, Inc."/>
    <s v="Money Management (Unit Rate)"/>
    <s v="CT ELD ASAPHIGHLAND20200000"/>
    <x v="4"/>
    <s v="Approved"/>
    <d v="2022-10-31T11:13:07"/>
    <s v="EOEA Fiscal Staff"/>
    <n v="2874.5"/>
    <n v="2874.5"/>
  </r>
  <r>
    <s v="Greater Lynn Senior Services, Inc."/>
    <s v="Money Management (Unit Rate)"/>
    <s v="CT ELD ASAPGRTRLYNN20200000"/>
    <x v="3"/>
    <s v="Approved"/>
    <d v="2022-11-14T10:42:01"/>
    <s v="EOEA Fiscal Staff"/>
    <n v="4484.22"/>
    <n v="4484.22"/>
  </r>
  <r>
    <s v="Somerville/Cambridge Elder Services, Inc."/>
    <s v="Money Management (Unit Rate)"/>
    <s v="CT ELD ASAPSOMERVILLE202000"/>
    <x v="4"/>
    <s v="Approved"/>
    <d v="2022-11-29T09:44:11"/>
    <s v="EOEA Fiscal Staff"/>
    <n v="6898.8"/>
    <n v="6898.8"/>
  </r>
  <r>
    <s v="South Shore Elder Services, Inc."/>
    <s v="Money Management (Unit Rate)"/>
    <s v="CT ELD ASAPSOUTHSHORE202000"/>
    <x v="4"/>
    <s v="Approved"/>
    <d v="2022-10-31T11:12:43"/>
    <s v="EOEA Fiscal Staff"/>
    <n v="1954.66"/>
    <n v="1954.66"/>
  </r>
  <r>
    <s v="Mystic Valley Elder Services, Inc."/>
    <s v="Money Management (Unit Rate)"/>
    <s v="CT ELD ASAPMYSTICVALLEY2020"/>
    <x v="4"/>
    <s v="Approved"/>
    <d v="2022-10-31T11:13:09"/>
    <s v="EOEA Fiscal Staff"/>
    <n v="7703.66"/>
    <n v="7703.66"/>
  </r>
  <r>
    <s v="Aging Services of North Central Massachusetts Inc"/>
    <s v="Money Management (Unit Rate)"/>
    <s v="CT ELD ASAPMONTACHUSETT2020"/>
    <x v="4"/>
    <s v="Approved"/>
    <d v="2022-10-31T11:13:09"/>
    <s v="EOEA Fiscal Staff"/>
    <n v="8968.44"/>
    <n v="8968.44"/>
  </r>
  <r>
    <s v="SeniorCare, Inc."/>
    <s v="Money Management (Unit Rate)"/>
    <s v="CT ELD ASAPSENIORCARE202000"/>
    <x v="4"/>
    <s v="Approved"/>
    <d v="2022-10-31T11:13:09"/>
    <s v="EOEA Fiscal Staff"/>
    <n v="1494.74"/>
    <n v="1494.74"/>
  </r>
  <r>
    <s v="Elder Services of Berkshire County, Inc."/>
    <s v="Money Management (Unit Rate)"/>
    <s v="CT ELD ASAPBERKSHIRE2020000"/>
    <x v="4"/>
    <s v="Approved"/>
    <d v="2022-10-31T11:11:48"/>
    <s v="EOEA Fiscal Staff"/>
    <n v="3104.46"/>
    <n v="3104.46"/>
  </r>
  <r>
    <s v="Old Colony Elder Services, Inc."/>
    <s v="Money Management (Unit Rate)"/>
    <s v="CT ELD ASAPOLDCOLONY2020000"/>
    <x v="4"/>
    <s v="Approved"/>
    <d v="2022-10-31T11:13:07"/>
    <s v="EOEA Fiscal Staff"/>
    <n v="3679.36"/>
    <n v="3679.36"/>
  </r>
  <r>
    <s v="LifePath, Inc."/>
    <s v="Money Management (Unit Rate)"/>
    <s v="CT ELD ASAPLIFEPATH20200000"/>
    <x v="4"/>
    <s v="Approved"/>
    <d v="2022-10-31T11:12:43"/>
    <s v="EOEA Fiscal Staff"/>
    <n v="5289.08"/>
    <n v="5289.08"/>
  </r>
  <r>
    <s v="AgeSpan"/>
    <s v="Money Management (Unit Rate)"/>
    <s v="CT ELD ASAPMERRIMACK2020000"/>
    <x v="4"/>
    <s v="Approved"/>
    <d v="2022-10-31T11:12:43"/>
    <s v="EOEA Fiscal Staff"/>
    <n v="14602.46"/>
    <n v="14602.46"/>
  </r>
  <r>
    <s v="Tri-Valley, Inc."/>
    <s v="Money Management (Unit Rate)"/>
    <s v="CT ELD ASAPTRIVALLEY2020000"/>
    <x v="4"/>
    <s v="Approved"/>
    <d v="2022-10-31T11:12:42"/>
    <s v="EOEA Fiscal Staff"/>
    <n v="9428.36"/>
    <n v="9428.36"/>
  </r>
  <r>
    <s v="BayPath Elder Services"/>
    <s v="Money Management (Unit Rate)"/>
    <s v="CT ELD ASAPBAYPATH202000000"/>
    <x v="4"/>
    <s v="Approved"/>
    <d v="2022-10-31T11:12:43"/>
    <s v="EOEA Fiscal Staff"/>
    <n v="4714.18"/>
    <n v="4714.18"/>
  </r>
  <r>
    <s v="Elder Services of Cape Cod and the Islands, Inc."/>
    <s v="Money Management (Unit Rate)"/>
    <s v="CT ELD ASAPCAPECOD202000000"/>
    <x v="4"/>
    <s v="Approved"/>
    <d v="2022-10-31T11:11:48"/>
    <s v="EOEA Fiscal Staff"/>
    <n v="5174.1000000000004"/>
    <n v="5174.1000000000004"/>
  </r>
  <r>
    <s v="WestMass ElderCare, Inc."/>
    <s v="Money Management (Unit Rate)"/>
    <s v="CT ELD ASAPWESTMASS20200000"/>
    <x v="4"/>
    <s v="Approved"/>
    <d v="2022-10-31T11:11:48"/>
    <s v="EOEA Fiscal Staff"/>
    <n v="3679.36"/>
    <n v="3679.36"/>
  </r>
  <r>
    <s v="Tri-Valley, Inc."/>
    <s v="Money Management - Statewide"/>
    <s v="CT ELD ASAPTRIVALLEY2020000"/>
    <x v="4"/>
    <s v="Approved"/>
    <d v="2022-11-14T10:35:25"/>
    <s v="EOEA Fiscal Staff"/>
    <n v="7187.19"/>
    <n v="7187.19"/>
  </r>
  <r>
    <s v="Ethos"/>
    <s v="Money Management (Unit Rate)"/>
    <s v="CT ELD ASAPETHOS20200000000"/>
    <x v="4"/>
    <s v="Approved"/>
    <d v="2022-11-14T10:36:35"/>
    <s v="EOEA Fiscal Staff"/>
    <n v="30469.7"/>
    <n v="30469.7"/>
  </r>
  <r>
    <s v="HESSCO Elder Services"/>
    <s v="Money Management (Unit Rate)"/>
    <s v="CT ELD ASAPHESSCO2020000000"/>
    <x v="5"/>
    <s v="Approved"/>
    <d v="2022-11-14T10:20:29"/>
    <s v="EOEA Fiscal Staff"/>
    <n v="1839.68"/>
    <n v="1839.68"/>
  </r>
  <r>
    <s v="Elder Services of Worcester Area, Inc."/>
    <s v="Money Management (Unit Rate)"/>
    <s v="CT ELD ASAPWORCESTER2020000"/>
    <x v="4"/>
    <s v="Approved"/>
    <d v="2022-11-14T10:36:34"/>
    <s v="EOEA Fiscal Staff"/>
    <n v="6323.9"/>
    <n v="6323.9"/>
  </r>
  <r>
    <s v="Greater Springfield Senior Services, Inc."/>
    <s v="Money Management (Unit Rate)"/>
    <s v="CT ELD ASAPSPRINGFIELD20200"/>
    <x v="5"/>
    <s v="Approved"/>
    <d v="2022-11-14T10:20:29"/>
    <s v="EOEA Fiscal Staff"/>
    <n v="6668.84"/>
    <n v="6668.84"/>
  </r>
  <r>
    <s v="Minuteman Senior Services"/>
    <s v="Money Management (Unit Rate)"/>
    <s v="CT ELD ASAPMINUTEMAN2020000"/>
    <x v="5"/>
    <s v="Approved"/>
    <d v="2022-11-29T09:39:36"/>
    <s v="EOEA Fiscal Staff"/>
    <n v="5059.12"/>
    <n v="5059.12"/>
  </r>
  <r>
    <s v="Coastline Elderly Services, Inc."/>
    <s v="Money Management (Unit Rate)"/>
    <s v="CT ELD ASAPCOASTLINE2020000"/>
    <x v="5"/>
    <s v="Approved"/>
    <d v="2022-11-29T09:39:36"/>
    <s v="EOEA Fiscal Staff"/>
    <n v="7243.74"/>
    <n v="7243.74"/>
  </r>
  <r>
    <s v="Highland Valley Elder Services, Inc."/>
    <s v="Money Management (Unit Rate)"/>
    <s v="CT ELD ASAPHIGHLAND20200000"/>
    <x v="5"/>
    <s v="Approved"/>
    <d v="2022-11-29T09:40:03"/>
    <s v="EOEA Fiscal Staff"/>
    <n v="2874.5"/>
    <n v="2874.5"/>
  </r>
  <r>
    <s v="Aging Services of North Central Massachusetts Inc"/>
    <s v="Money Management (Unit Rate)"/>
    <s v="CT ELD ASAPMONTACHUSETT2020"/>
    <x v="5"/>
    <s v="Approved"/>
    <d v="2022-11-29T09:40:03"/>
    <s v="EOEA Fiscal Staff"/>
    <n v="8968.44"/>
    <n v="8968.44"/>
  </r>
  <r>
    <s v="Old Colony Elder Services, Inc."/>
    <s v="Money Management (Unit Rate)"/>
    <s v="CT ELD ASAPOLDCOLONY2020000"/>
    <x v="5"/>
    <s v="Approved"/>
    <d v="2022-11-29T09:40:03"/>
    <s v="EOEA Fiscal Staff"/>
    <n v="3679.36"/>
    <n v="3679.36"/>
  </r>
  <r>
    <s v="South Shore Elder Services, Inc."/>
    <s v="Money Management (Unit Rate)"/>
    <s v="CT ELD ASAPSOUTHSHORE202000"/>
    <x v="5"/>
    <s v="Approved"/>
    <d v="2022-11-29T09:40:03"/>
    <s v="EOEA Fiscal Staff"/>
    <n v="2184.62"/>
    <n v="2184.62"/>
  </r>
  <r>
    <s v="SeniorCare, Inc."/>
    <s v="Money Management (Unit Rate)"/>
    <s v="CT ELD ASAPSENIORCARE202000"/>
    <x v="5"/>
    <s v="Approved"/>
    <d v="2022-11-29T09:40:03"/>
    <s v="EOEA Fiscal Staff"/>
    <n v="1494.74"/>
    <n v="1494.74"/>
  </r>
  <r>
    <s v="Somerville/Cambridge Elder Services, Inc."/>
    <s v="Money Management (Unit Rate)"/>
    <s v="CT ELD ASAPSOMERVILLE202000"/>
    <x v="5"/>
    <s v="Approved"/>
    <d v="2022-11-29T09:40:04"/>
    <s v="EOEA Fiscal Staff"/>
    <n v="7128.76"/>
    <n v="7128.76"/>
  </r>
  <r>
    <s v="Mystic Valley Elder Services, Inc."/>
    <s v="Money Management (Unit Rate)"/>
    <s v="CT ELD ASAPMYSTICVALLEY2020"/>
    <x v="5"/>
    <s v="Approved"/>
    <d v="2022-11-29T09:40:04"/>
    <s v="EOEA Fiscal Staff"/>
    <n v="7588.68"/>
    <n v="7588.68"/>
  </r>
  <r>
    <s v="Tri-Valley, Inc."/>
    <s v="Money Management (Unit Rate)"/>
    <s v="CT ELD ASAPTRIVALLEY2020000"/>
    <x v="5"/>
    <s v="Approved"/>
    <d v="2022-11-29T09:40:04"/>
    <s v="EOEA Fiscal Staff"/>
    <n v="6898.8"/>
    <n v="6898.8"/>
  </r>
  <r>
    <s v="LifePath, Inc."/>
    <s v="Money Management (Unit Rate)"/>
    <s v="CT ELD ASAPLIFEPATH20200000"/>
    <x v="5"/>
    <s v="Approved"/>
    <d v="2022-11-29T09:40:04"/>
    <s v="EOEA Fiscal Staff"/>
    <n v="5289.08"/>
    <n v="5289.08"/>
  </r>
  <r>
    <s v="Springwell, Inc."/>
    <s v="Money Management (Unit Rate)"/>
    <s v="CT ELD ASAPSPRINGWELL202000"/>
    <x v="5"/>
    <s v="Approved"/>
    <d v="2022-11-29T09:40:04"/>
    <s v="EOEA Fiscal Staff"/>
    <n v="2989.48"/>
    <n v="2989.48"/>
  </r>
  <r>
    <s v="Elder Services of Cape Cod and the Islands, Inc."/>
    <s v="Money Management (Unit Rate)"/>
    <s v="CT ELD ASAPCAPECOD202000000"/>
    <x v="5"/>
    <s v="Approved"/>
    <d v="2022-11-29T09:39:35"/>
    <s v="EOEA Fiscal Staff"/>
    <n v="5634.02"/>
    <n v="5634.02"/>
  </r>
  <r>
    <s v="WestMass ElderCare, Inc."/>
    <s v="Money Management (Unit Rate)"/>
    <s v="CT ELD ASAPWESTMASS20200000"/>
    <x v="5"/>
    <s v="Approved"/>
    <d v="2022-11-29T09:39:36"/>
    <s v="EOEA Fiscal Staff"/>
    <n v="3564.38"/>
    <n v="3564.38"/>
  </r>
  <r>
    <s v="AgeSpan"/>
    <s v="Money Management (Unit Rate)"/>
    <s v="CT ELD ASAPMERRIMACK2020000"/>
    <x v="5"/>
    <s v="Approved"/>
    <d v="2022-11-29T09:39:36"/>
    <s v="EOEA Fiscal Staff"/>
    <n v="14947.4"/>
    <n v="14947.4"/>
  </r>
  <r>
    <s v="Greater Lynn Senior Services, Inc."/>
    <s v="Money Management (Unit Rate)"/>
    <s v="CT ELD ASAPGRTRLYNN20200000"/>
    <x v="4"/>
    <s v="Approved"/>
    <d v="2022-11-29T09:44:11"/>
    <s v="EOEA Fiscal Staff"/>
    <n v="4484.22"/>
    <n v="4484.22"/>
  </r>
  <r>
    <s v="Greater Lynn Senior Services, Inc."/>
    <s v="Money Management (Unit Rate)"/>
    <s v="CT ELD ASAPGRTRLYNN20200000"/>
    <x v="5"/>
    <s v="Approved"/>
    <d v="2022-11-29T09:39:36"/>
    <s v="EOEA Fiscal Staff"/>
    <n v="4254.26"/>
    <n v="4254.26"/>
  </r>
  <r>
    <s v="BayPath Elder Services"/>
    <s v="Money Management (Unit Rate)"/>
    <s v="CT ELD ASAPBAYPATH202000000"/>
    <x v="5"/>
    <s v="Approved"/>
    <d v="2022-12-12T09:33:27"/>
    <s v="EOEA Fiscal Staff"/>
    <n v="4484.22"/>
    <n v="4484.22"/>
  </r>
  <r>
    <s v="Elder Services of Berkshire County, Inc."/>
    <s v="Money Management (Unit Rate)"/>
    <s v="CT ELD ASAPBERKSHIRE2020000"/>
    <x v="5"/>
    <s v="Approved"/>
    <d v="2022-12-12T09:33:27"/>
    <s v="EOEA Fiscal Staff"/>
    <n v="3104.46"/>
    <n v="3104.46"/>
  </r>
  <r>
    <s v="Tri-Valley, Inc."/>
    <s v="Money Management - Statewide"/>
    <s v="CT ELD ASAPTRIVALLEY2020000"/>
    <x v="5"/>
    <s v="Approved"/>
    <d v="2022-12-12T09:33:05"/>
    <s v="EOEA Fiscal Staff"/>
    <n v="10012.33"/>
    <n v="10012.33"/>
  </r>
  <r>
    <s v="HESSCO Elder Services"/>
    <s v="Money Management (Unit Rate)"/>
    <s v="CT ELD ASAPHESSCO2020000000"/>
    <x v="6"/>
    <s v="Approved"/>
    <d v="2022-12-12T09:27:11"/>
    <s v="EOEA Fiscal Staff"/>
    <n v="1839.68"/>
    <n v="1839.68"/>
  </r>
  <r>
    <s v="Elder Services of Worcester Area, Inc."/>
    <s v="Money Management (Unit Rate)"/>
    <s v="CT ELD ASAPWORCESTER2020000"/>
    <x v="5"/>
    <s v="Approved"/>
    <d v="2022-12-12T09:33:27"/>
    <s v="EOEA Fiscal Staff"/>
    <n v="6438.88"/>
    <n v="6438.88"/>
  </r>
  <r>
    <s v="BayPath Elder Services"/>
    <s v="Money Management (Unit Rate)"/>
    <s v="CT ELD ASAPBAYPATH202000000"/>
    <x v="6"/>
    <s v="Approved"/>
    <d v="2022-12-12T09:27:11"/>
    <s v="EOEA Fiscal Staff"/>
    <n v="4369.24"/>
    <n v="4369.24"/>
  </r>
  <r>
    <s v="Ethos"/>
    <s v="Money Management (Unit Rate)"/>
    <s v="CT ELD ASAPETHOS20200000000"/>
    <x v="5"/>
    <s v="Approved"/>
    <d v="2022-12-12T09:33:27"/>
    <s v="EOEA Fiscal Staff"/>
    <n v="30584.68"/>
    <n v="30584.68"/>
  </r>
  <r>
    <s v="Coastline Elderly Services, Inc."/>
    <s v="Money Management (Unit Rate)"/>
    <s v="CT ELD ASAPCOASTLINE2020000"/>
    <x v="6"/>
    <s v="Approved"/>
    <d v="2022-12-21T10:49:31"/>
    <s v="EOEA Fiscal Staff"/>
    <n v="7243.74"/>
    <n v="7243.74"/>
  </r>
  <r>
    <s v="Highland Valley Elder Services, Inc."/>
    <s v="Money Management (Unit Rate)"/>
    <s v="CT ELD ASAPHIGHLAND20200000"/>
    <x v="6"/>
    <s v="Approved"/>
    <d v="2022-12-21T10:49:31"/>
    <s v="EOEA Fiscal Staff"/>
    <n v="2874.5"/>
    <n v="2874.5"/>
  </r>
  <r>
    <s v="Minuteman Senior Services"/>
    <s v="Money Management (Unit Rate)"/>
    <s v="CT ELD ASAPMINUTEMAN2020000"/>
    <x v="6"/>
    <s v="Approved"/>
    <d v="2022-12-21T10:49:31"/>
    <s v="EOEA Fiscal Staff"/>
    <n v="5174.1000000000004"/>
    <n v="5174.1000000000004"/>
  </r>
  <r>
    <s v="Greater Springfield Senior Services, Inc."/>
    <s v="Money Management (Unit Rate)"/>
    <s v="CT ELD ASAPSPRINGFIELD20200"/>
    <x v="6"/>
    <s v="Approved"/>
    <d v="2022-12-21T10:49:31"/>
    <s v="EOEA Fiscal Staff"/>
    <n v="6553.86"/>
    <n v="6553.86"/>
  </r>
  <r>
    <s v="South Shore Elder Services, Inc."/>
    <s v="Money Management (Unit Rate)"/>
    <s v="CT ELD ASAPSOUTHSHORE202000"/>
    <x v="6"/>
    <s v="Approved"/>
    <d v="2022-12-21T10:49:32"/>
    <s v="EOEA Fiscal Staff"/>
    <n v="1954.66"/>
    <n v="1954.66"/>
  </r>
  <r>
    <s v="AgeSpan"/>
    <s v="Money Management (Unit Rate)"/>
    <s v="CT ELD ASAPMERRIMACK2020000"/>
    <x v="6"/>
    <s v="Approved"/>
    <d v="2022-12-21T10:49:32"/>
    <s v="EOEA Fiscal Staff"/>
    <n v="14947.4"/>
    <n v="14947.4"/>
  </r>
  <r>
    <s v="SeniorCare, Inc."/>
    <s v="Money Management (Unit Rate)"/>
    <s v="CT ELD ASAPSENIORCARE202000"/>
    <x v="6"/>
    <s v="Approved"/>
    <d v="2022-12-21T10:49:32"/>
    <s v="EOEA Fiscal Staff"/>
    <n v="1954.66"/>
    <n v="1954.66"/>
  </r>
  <r>
    <s v="Aging Services of North Central Massachusetts Inc"/>
    <s v="Money Management (Unit Rate)"/>
    <s v="CT ELD ASAPMONTACHUSETT2020"/>
    <x v="6"/>
    <s v="Approved"/>
    <d v="2022-12-21T10:49:32"/>
    <s v="EOEA Fiscal Staff"/>
    <n v="8623.5"/>
    <n v="8623.5"/>
  </r>
  <r>
    <s v="Mystic Valley Elder Services, Inc."/>
    <s v="Money Management (Unit Rate)"/>
    <s v="CT ELD ASAPMYSTICVALLEY2020"/>
    <x v="6"/>
    <s v="Approved"/>
    <d v="2022-12-21T10:50:04"/>
    <s v="EOEA Fiscal Staff"/>
    <n v="7588.68"/>
    <n v="7588.68"/>
  </r>
  <r>
    <s v="Springwell, Inc."/>
    <s v="Money Management (Unit Rate)"/>
    <s v="CT ELD ASAPSPRINGWELL202000"/>
    <x v="6"/>
    <s v="Approved"/>
    <d v="2022-12-21T10:50:05"/>
    <s v="EOEA Fiscal Staff"/>
    <n v="3104.46"/>
    <n v="3104.46"/>
  </r>
  <r>
    <s v="Old Colony Elder Services, Inc."/>
    <s v="Money Management (Unit Rate)"/>
    <s v="CT ELD ASAPOLDCOLONY2020000"/>
    <x v="6"/>
    <s v="Approved"/>
    <d v="2023-01-05T11:51:18"/>
    <s v="EOEA Fiscal Staff"/>
    <n v="3679.36"/>
    <n v="3679.36"/>
  </r>
  <r>
    <s v="Elder Services of Berkshire County, Inc."/>
    <s v="Money Management (Unit Rate)"/>
    <s v="CT ELD ASAPBERKSHIRE2020000"/>
    <x v="6"/>
    <s v="Approved"/>
    <d v="2022-12-21T10:50:05"/>
    <s v="EOEA Fiscal Staff"/>
    <n v="2759.52"/>
    <n v="2759.52"/>
  </r>
  <r>
    <s v="Somerville/Cambridge Elder Services, Inc."/>
    <s v="Money Management (Unit Rate)"/>
    <s v="CT ELD ASAPSOMERVILLE202000"/>
    <x v="6"/>
    <s v="Approved"/>
    <d v="2023-01-05T11:51:18"/>
    <s v="EOEA Fiscal Staff"/>
    <n v="7013.78"/>
    <n v="7013.78"/>
  </r>
  <r>
    <s v="WestMass ElderCare, Inc."/>
    <s v="Money Management (Unit Rate)"/>
    <s v="CT ELD ASAPWESTMASS20200000"/>
    <x v="6"/>
    <s v="Approved"/>
    <d v="2023-01-05T11:51:18"/>
    <s v="EOEA Fiscal Staff"/>
    <n v="3564.38"/>
    <n v="3564.38"/>
  </r>
  <r>
    <s v="LifePath, Inc."/>
    <s v="Money Management (Unit Rate)"/>
    <s v="CT ELD ASAPLIFEPATH20200000"/>
    <x v="6"/>
    <s v="Approved"/>
    <d v="2023-01-05T11:51:18"/>
    <s v="EOEA Fiscal Staff"/>
    <n v="5519.04"/>
    <n v="5519.04"/>
  </r>
  <r>
    <s v="Ethos"/>
    <s v="Money Management (Unit Rate)"/>
    <s v="CT ELD ASAPETHOS20200000000"/>
    <x v="6"/>
    <s v="Approved"/>
    <d v="2023-01-05T11:51:18"/>
    <s v="EOEA Fiscal Staff"/>
    <n v="30929.62"/>
    <n v="30929.62"/>
  </r>
  <r>
    <s v="Tri-Valley, Inc."/>
    <s v="Money Management - Statewide"/>
    <s v="CT ELD ASAPTRIVALLEY2020000"/>
    <x v="6"/>
    <s v="Approved"/>
    <d v="2023-01-05T11:51:18"/>
    <s v="EOEA Fiscal Staff"/>
    <n v="9186.83"/>
    <n v="9186.83"/>
  </r>
  <r>
    <s v="Tri-Valley, Inc."/>
    <s v="Money Management (Unit Rate)"/>
    <s v="CT ELD ASAPTRIVALLEY2020000"/>
    <x v="6"/>
    <s v="Approved"/>
    <d v="2023-01-05T11:51:18"/>
    <s v="EOEA Fiscal Staff"/>
    <n v="7358.72"/>
    <n v="7358.72"/>
  </r>
  <r>
    <s v="Elder Services of Worcester Area, Inc."/>
    <s v="Money Management (Unit Rate)"/>
    <s v="CT ELD ASAPWORCESTER2020000"/>
    <x v="6"/>
    <s v="Approved"/>
    <d v="2023-01-23T15:59:45"/>
    <s v="EOEA Fiscal Staff"/>
    <n v="6438.88"/>
    <n v="6438.88"/>
  </r>
  <r>
    <s v="HESSCO Elder Services"/>
    <s v="Money Management (Unit Rate)"/>
    <s v="CT ELD ASAPHESSCO2020000000"/>
    <x v="7"/>
    <s v="Approved"/>
    <d v="2023-01-10T09:26:00"/>
    <s v="EOEA Fiscal Staff"/>
    <n v="1839.68"/>
    <n v="1839.68"/>
  </r>
  <r>
    <s v="BayPath Elder Services"/>
    <s v="Money Management (Unit Rate)"/>
    <s v="CT ELD ASAPBAYPATH202000000"/>
    <x v="7"/>
    <s v="Approved"/>
    <d v="2023-01-10T09:26:01"/>
    <s v="EOEA Fiscal Staff"/>
    <n v="4254.26"/>
    <n v="4254.26"/>
  </r>
  <r>
    <s v="Elder Services of Cape Cod and the Islands, Inc."/>
    <s v="Money Management (Unit Rate)"/>
    <s v="CT ELD ASAPCAPECOD202000000"/>
    <x v="6"/>
    <s v="Approved"/>
    <d v="2023-01-23T15:59:45"/>
    <s v="EOEA Fiscal Staff"/>
    <n v="5404.06"/>
    <n v="5404.06"/>
  </r>
  <r>
    <s v="Coastline Elderly Services, Inc."/>
    <s v="Money Management (Unit Rate)"/>
    <s v="CT ELD ASAPCOASTLINE2020000"/>
    <x v="7"/>
    <s v="Approved"/>
    <d v="2023-01-23T15:57:11"/>
    <s v="EOEA Fiscal Staff"/>
    <n v="7013.78"/>
    <n v="7013.78"/>
  </r>
  <r>
    <s v="Minuteman Senior Services"/>
    <s v="Money Management (Unit Rate)"/>
    <s v="CT ELD ASAPMINUTEMAN2020000"/>
    <x v="7"/>
    <s v="Approved"/>
    <d v="2023-01-23T15:57:11"/>
    <s v="EOEA Fiscal Staff"/>
    <n v="4944.1400000000003"/>
    <n v="4944.1400000000003"/>
  </r>
  <r>
    <s v="South Shore Elder Services, Inc."/>
    <s v="Money Management (Unit Rate)"/>
    <s v="CT ELD ASAPSOUTHSHORE202000"/>
    <x v="7"/>
    <s v="Approved"/>
    <d v="2023-01-23T15:57:11"/>
    <s v="EOEA Fiscal Staff"/>
    <n v="2069.64"/>
    <n v="2069.64"/>
  </r>
  <r>
    <s v="Greater Springfield Senior Services, Inc."/>
    <s v="Money Management (Unit Rate)"/>
    <s v="CT ELD ASAPSPRINGFIELD20200"/>
    <x v="7"/>
    <s v="Approved"/>
    <d v="2023-01-23T15:57:11"/>
    <s v="EOEA Fiscal Staff"/>
    <n v="6553.86"/>
    <n v="6553.86"/>
  </r>
  <r>
    <s v="Ethos"/>
    <s v="Money Management (Unit Rate)"/>
    <s v="CT ELD ASAPETHOS20200000000"/>
    <x v="7"/>
    <s v="Approved"/>
    <d v="2023-01-23T15:57:11"/>
    <s v="EOEA Fiscal Staff"/>
    <n v="31274.560000000001"/>
    <n v="31274.560000000001"/>
  </r>
  <r>
    <s v="AgeSpan"/>
    <s v="Money Management (Unit Rate)"/>
    <s v="CT ELD ASAPMERRIMACK2020000"/>
    <x v="7"/>
    <s v="Approved"/>
    <d v="2023-01-23T15:57:11"/>
    <s v="EOEA Fiscal Staff"/>
    <n v="15407.32"/>
    <n v="15407.32"/>
  </r>
  <r>
    <s v="Old Colony Elder Services, Inc."/>
    <s v="Money Management (Unit Rate)"/>
    <s v="CT ELD ASAPOLDCOLONY2020000"/>
    <x v="7"/>
    <s v="Approved"/>
    <d v="2023-01-23T15:57:11"/>
    <s v="EOEA Fiscal Staff"/>
    <n v="3334.42"/>
    <n v="3334.42"/>
  </r>
  <r>
    <s v="Somerville/Cambridge Elder Services, Inc."/>
    <s v="Money Management (Unit Rate)"/>
    <s v="CT ELD ASAPSOMERVILLE202000"/>
    <x v="7"/>
    <s v="Approved"/>
    <d v="2023-01-23T15:57:12"/>
    <s v="EOEA Fiscal Staff"/>
    <n v="7013.78"/>
    <n v="7013.78"/>
  </r>
  <r>
    <s v="Aging Services of North Central Massachusetts Inc"/>
    <s v="Money Management (Unit Rate)"/>
    <s v="CT ELD ASAPMONTACHUSETT2020"/>
    <x v="7"/>
    <s v="Approved"/>
    <d v="2023-01-23T15:57:12"/>
    <s v="EOEA Fiscal Staff"/>
    <n v="8623.5"/>
    <n v="8623.5"/>
  </r>
  <r>
    <s v="Mystic Valley Elder Services, Inc."/>
    <s v="Money Management (Unit Rate)"/>
    <s v="CT ELD ASAPMYSTICVALLEY2020"/>
    <x v="7"/>
    <s v="Approved"/>
    <d v="2023-01-23T15:57:12"/>
    <s v="EOEA Fiscal Staff"/>
    <n v="7473.7"/>
    <n v="7473.7"/>
  </r>
  <r>
    <s v="Elder Services of Berkshire County, Inc."/>
    <s v="Money Management (Unit Rate)"/>
    <s v="CT ELD ASAPBERKSHIRE2020000"/>
    <x v="7"/>
    <s v="Approved"/>
    <d v="2023-01-23T15:57:51"/>
    <s v="EOEA Fiscal Staff"/>
    <n v="2184.62"/>
    <n v="2184.62"/>
  </r>
  <r>
    <s v="Springwell, Inc."/>
    <s v="Money Management (Unit Rate)"/>
    <s v="CT ELD ASAPSPRINGWELL202000"/>
    <x v="7"/>
    <s v="Approved"/>
    <d v="2023-01-23T15:57:51"/>
    <s v="EOEA Fiscal Staff"/>
    <n v="2989.48"/>
    <n v="2989.48"/>
  </r>
  <r>
    <s v="Highland Valley Elder Services, Inc."/>
    <s v="Money Management (Unit Rate)"/>
    <s v="CT ELD ASAPHIGHLAND20200000"/>
    <x v="7"/>
    <s v="Approved"/>
    <d v="2023-01-23T15:57:51"/>
    <s v="EOEA Fiscal Staff"/>
    <n v="3219.44"/>
    <n v="3219.44"/>
  </r>
  <r>
    <s v="Elder Services of Cape Cod and the Islands, Inc."/>
    <s v="Money Management (Unit Rate)"/>
    <s v="CT ELD ASAPCAPECOD202000000"/>
    <x v="7"/>
    <s v="Approved"/>
    <d v="2023-01-23T15:56:54"/>
    <s v="EOEA Fiscal Staff"/>
    <n v="5519.04"/>
    <n v="5519.04"/>
  </r>
  <r>
    <s v="SeniorCare, Inc."/>
    <s v="Money Management (Unit Rate)"/>
    <s v="CT ELD ASAPSENIORCARE202000"/>
    <x v="7"/>
    <s v="Approved"/>
    <d v="2023-01-23T15:56:54"/>
    <s v="EOEA Fiscal Staff"/>
    <n v="2069.64"/>
    <n v="2069.64"/>
  </r>
  <r>
    <s v="Greater Lynn Senior Services, Inc."/>
    <s v="Money Management (Unit Rate)"/>
    <s v="CT ELD ASAPGRTRLYNN20200000"/>
    <x v="6"/>
    <s v="Approved"/>
    <d v="2023-02-08T09:44:19"/>
    <s v="EOEA Fiscal Staff"/>
    <n v="4254.26"/>
    <n v="4254.26"/>
  </r>
  <r>
    <s v="Greater Lynn Senior Services, Inc."/>
    <s v="Money Management (Unit Rate)"/>
    <s v="CT ELD ASAPGRTRLYNN20200000"/>
    <x v="7"/>
    <s v="Approved"/>
    <d v="2023-02-08T09:40:47"/>
    <s v="EOEA Fiscal Staff"/>
    <n v="4139.28"/>
    <n v="4139.28"/>
  </r>
  <r>
    <s v="Tri-Valley, Inc."/>
    <s v="Money Management (Unit Rate)"/>
    <s v="CT ELD ASAPTRIVALLEY2020000"/>
    <x v="7"/>
    <s v="Approved"/>
    <d v="2023-02-08T09:40:47"/>
    <s v="EOEA Fiscal Staff"/>
    <n v="7358.72"/>
    <n v="7358.72"/>
  </r>
  <r>
    <s v="WestMass ElderCare, Inc."/>
    <s v="Money Management (Unit Rate)"/>
    <s v="CT ELD ASAPWESTMASS20200000"/>
    <x v="7"/>
    <s v="Approved"/>
    <d v="2023-02-08T09:40:46"/>
    <s v="EOEA Fiscal Staff"/>
    <n v="3794.34"/>
    <n v="3794.34"/>
  </r>
  <r>
    <s v="Tri-Valley, Inc."/>
    <s v="Money Management - Statewide"/>
    <s v="CT ELD ASAPTRIVALLEY2020000"/>
    <x v="7"/>
    <s v="Approved"/>
    <d v="2023-02-08T09:40:46"/>
    <s v="EOEA Fiscal Staff"/>
    <n v="12247.96"/>
    <n v="12247.96"/>
  </r>
  <r>
    <s v="LifePath, Inc."/>
    <s v="Money Management (Unit Rate)"/>
    <s v="CT ELD ASAPLIFEPATH20200000"/>
    <x v="7"/>
    <s v="Approved"/>
    <d v="2023-02-08T09:40:46"/>
    <s v="EOEA Fiscal Staff"/>
    <n v="5519.04"/>
    <n v="5519.04"/>
  </r>
  <r>
    <s v="Elder Services of Worcester Area, Inc."/>
    <s v="Money Management (Unit Rate)"/>
    <s v="CT ELD ASAPWORCESTER2020000"/>
    <x v="7"/>
    <s v="Approved"/>
    <d v="2023-02-23T15:48:08"/>
    <s v="EOEA Fiscal Staff"/>
    <n v="6438.88"/>
    <n v="6438.88"/>
  </r>
  <r>
    <s v="Elder Services of Berkshire County, Inc."/>
    <s v="Money Management (Unit Rate)"/>
    <s v="CT ELD ASAPBERKSHIRE2020000"/>
    <x v="8"/>
    <s v="Approved"/>
    <d v="2023-02-23T15:39:27"/>
    <s v="EOEA Fiscal Staff"/>
    <n v="2414.58"/>
    <n v="2414.58"/>
  </r>
  <r>
    <s v="Coastline Elderly Services, Inc."/>
    <s v="Money Management (Unit Rate)"/>
    <s v="CT ELD ASAPCOASTLINE2020000"/>
    <x v="8"/>
    <s v="Approved"/>
    <d v="2023-02-23T15:39:03"/>
    <s v="EOEA Fiscal Staff"/>
    <n v="7128.76"/>
    <n v="7128.76"/>
  </r>
  <r>
    <s v="Highland Valley Elder Services, Inc."/>
    <s v="Money Management (Unit Rate)"/>
    <s v="CT ELD ASAPHIGHLAND20200000"/>
    <x v="8"/>
    <s v="Approved"/>
    <d v="2023-02-23T15:39:27"/>
    <s v="EOEA Fiscal Staff"/>
    <n v="3449.4"/>
    <n v="3449.4"/>
  </r>
  <r>
    <s v="Old Colony Elder Services, Inc."/>
    <s v="Money Management (Unit Rate)"/>
    <s v="CT ELD ASAPOLDCOLONY2020000"/>
    <x v="8"/>
    <s v="Approved"/>
    <d v="2023-02-23T15:39:52"/>
    <s v="EOEA Fiscal Staff"/>
    <n v="2759.52"/>
    <n v="2759.52"/>
  </r>
  <r>
    <s v="Mystic Valley Elder Services, Inc."/>
    <s v="Money Management (Unit Rate)"/>
    <s v="CT ELD ASAPMYSTICVALLEY2020"/>
    <x v="8"/>
    <s v="Approved"/>
    <d v="2023-02-23T15:39:52"/>
    <s v="EOEA Fiscal Staff"/>
    <n v="7243.74"/>
    <n v="7243.74"/>
  </r>
  <r>
    <s v="Minuteman Senior Services"/>
    <s v="Money Management (Unit Rate)"/>
    <s v="CT ELD ASAPMINUTEMAN2020000"/>
    <x v="8"/>
    <s v="Approved"/>
    <d v="2023-02-23T15:40:06"/>
    <s v="EOEA Fiscal Staff"/>
    <n v="5174.1000000000004"/>
    <n v="5174.1000000000004"/>
  </r>
  <r>
    <s v="South Shore Elder Services, Inc."/>
    <s v="Money Management (Unit Rate)"/>
    <s v="CT ELD ASAPSOUTHSHORE202000"/>
    <x v="8"/>
    <s v="Approved"/>
    <d v="2023-02-23T15:40:07"/>
    <s v="EOEA Fiscal Staff"/>
    <n v="2069.64"/>
    <n v="2069.64"/>
  </r>
  <r>
    <s v="Aging Services of North Central Massachusetts Inc"/>
    <s v="Money Management (Unit Rate)"/>
    <s v="CT ELD ASAPMONTACHUSETT2020"/>
    <x v="8"/>
    <s v="Approved"/>
    <d v="2023-02-23T15:40:44"/>
    <s v="EOEA Fiscal Staff"/>
    <n v="8508.52"/>
    <n v="8508.52"/>
  </r>
  <r>
    <s v="SeniorCare, Inc."/>
    <s v="Money Management (Unit Rate)"/>
    <s v="CT ELD ASAPSENIORCARE202000"/>
    <x v="8"/>
    <s v="Approved"/>
    <d v="2023-02-23T15:40:45"/>
    <s v="EOEA Fiscal Staff"/>
    <n v="2069.64"/>
    <n v="2069.64"/>
  </r>
  <r>
    <s v="Elder Services of Cape Cod and the Islands, Inc."/>
    <s v="Money Management (Unit Rate)"/>
    <s v="CT ELD ASAPCAPECOD202000000"/>
    <x v="8"/>
    <s v="Approved"/>
    <d v="2023-02-23T15:37:11"/>
    <s v="EOEA Fiscal Staff"/>
    <n v="5749"/>
    <n v="5749"/>
  </r>
  <r>
    <s v="Springwell, Inc."/>
    <s v="Money Management (Unit Rate)"/>
    <s v="CT ELD ASAPSPRINGWELL202000"/>
    <x v="8"/>
    <s v="Approved"/>
    <d v="2023-02-23T15:37:11"/>
    <s v="EOEA Fiscal Staff"/>
    <n v="2759.52"/>
    <n v="2759.52"/>
  </r>
  <r>
    <s v="Greater Lynn Senior Services, Inc."/>
    <s v="Money Management (Unit Rate)"/>
    <s v="CT ELD ASAPGRTRLYNN20200000"/>
    <x v="8"/>
    <s v="Approved"/>
    <d v="2023-03-16T16:07:49"/>
    <s v="EOEA Fiscal Staff"/>
    <n v="4254.26"/>
    <n v="4254.26"/>
  </r>
  <r>
    <s v="Ethos"/>
    <s v="Money Management (Unit Rate)"/>
    <s v="CT ELD ASAPETHOS20200000000"/>
    <x v="8"/>
    <s v="Approved"/>
    <d v="2023-02-23T15:39:03"/>
    <s v="EOEA Fiscal Staff"/>
    <n v="30009.78"/>
    <n v="30009.78"/>
  </r>
  <r>
    <s v="Greater Springfield Senior Services, Inc."/>
    <s v="Money Management (Unit Rate)"/>
    <s v="CT ELD ASAPSPRINGFIELD20200"/>
    <x v="8"/>
    <s v="Approved"/>
    <d v="2023-03-16T16:07:49"/>
    <s v="EOEA Fiscal Staff"/>
    <n v="6553.86"/>
    <n v="6553.86"/>
  </r>
  <r>
    <s v="Tri-Valley, Inc."/>
    <s v="Money Management (Unit Rate)"/>
    <s v="CT ELD ASAPTRIVALLEY2020000"/>
    <x v="8"/>
    <s v="Approved"/>
    <d v="2023-03-16T16:07:50"/>
    <s v="EOEA Fiscal Staff"/>
    <n v="7588.68"/>
    <n v="7588.68"/>
  </r>
  <r>
    <s v="WestMass ElderCare, Inc."/>
    <s v="Money Management (Unit Rate)"/>
    <s v="CT ELD ASAPWESTMASS20200000"/>
    <x v="8"/>
    <s v="Approved"/>
    <d v="2023-03-16T16:07:50"/>
    <s v="EOEA Fiscal Staff"/>
    <n v="4024.3"/>
    <n v="4024.3"/>
  </r>
  <r>
    <s v="Tri-Valley, Inc."/>
    <s v="Money Management - Statewide"/>
    <s v="CT ELD ASAPTRIVALLEY2020000"/>
    <x v="8"/>
    <s v="Approved"/>
    <d v="2023-03-16T16:07:49"/>
    <s v="EOEA Fiscal Staff"/>
    <n v="8760.93"/>
    <n v="8760.93"/>
  </r>
  <r>
    <s v="Somerville/Cambridge Elder Services, Inc."/>
    <s v="Money Management (Unit Rate)"/>
    <s v="CT ELD ASAPSOMERVILLE202000"/>
    <x v="8"/>
    <s v="Approved"/>
    <d v="2023-03-16T16:07:49"/>
    <s v="EOEA Fiscal Staff"/>
    <n v="7243.74"/>
    <n v="7243.74"/>
  </r>
  <r>
    <s v="LifePath, Inc."/>
    <s v="Money Management (Unit Rate)"/>
    <s v="CT ELD ASAPLIFEPATH20200000"/>
    <x v="8"/>
    <s v="Approved"/>
    <d v="2023-03-16T16:07:49"/>
    <s v="EOEA Fiscal Staff"/>
    <n v="5634.02"/>
    <n v="5634.02"/>
  </r>
  <r>
    <s v="HESSCO Elder Services"/>
    <s v="Money Management (Unit Rate)"/>
    <s v="CT ELD ASAPHESSCO2020000000"/>
    <x v="9"/>
    <s v="Approved"/>
    <d v="2023-03-16T16:01:13"/>
    <s v="EOEA Fiscal Staff"/>
    <n v="1609.72"/>
    <n v="1609.72"/>
  </r>
  <r>
    <s v="Elder Services of Worcester Area, Inc."/>
    <s v="Money Management (Unit Rate)"/>
    <s v="CT ELD ASAPWORCESTER2020000"/>
    <x v="8"/>
    <s v="Approved"/>
    <d v="2023-03-16T16:07:49"/>
    <s v="EOEA Fiscal Staff"/>
    <n v="6438.88"/>
    <n v="6438.88"/>
  </r>
  <r>
    <s v="Highland Valley Elder Services, Inc."/>
    <s v="Money Management (Unit Rate)"/>
    <s v="CT ELD ASAPHIGHLAND20200000"/>
    <x v="9"/>
    <s v="Approved"/>
    <d v="2023-03-16T16:01:13"/>
    <s v="EOEA Fiscal Staff"/>
    <n v="3449.4"/>
    <n v="3449.4"/>
  </r>
  <r>
    <s v="BayPath Elder Services"/>
    <s v="Money Management (Unit Rate)"/>
    <s v="CT ELD ASAPBAYPATH202000000"/>
    <x v="8"/>
    <s v="Approved"/>
    <d v="2023-03-16T16:07:49"/>
    <s v="EOEA Fiscal Staff"/>
    <n v="4369.24"/>
    <n v="4369.24"/>
  </r>
  <r>
    <s v="AgeSpan"/>
    <s v="Money Management (Unit Rate)"/>
    <s v="CT ELD ASAPMERRIMACK2020000"/>
    <x v="8"/>
    <s v="Approved"/>
    <d v="2023-03-16T16:07:49"/>
    <s v="EOEA Fiscal Staff"/>
    <n v="15292.34"/>
    <n v="15292.34"/>
  </r>
  <r>
    <s v="Greater Springfield Senior Services, Inc."/>
    <s v="Money Management (Unit Rate)"/>
    <s v="CT ELD ASAPSPRINGFIELD20200"/>
    <x v="9"/>
    <s v="Approved"/>
    <d v="2023-03-16T16:01:14"/>
    <s v="EOEA Fiscal Staff"/>
    <n v="6553.86"/>
    <n v="6553.86"/>
  </r>
  <r>
    <s v="Coastline Elderly Services, Inc."/>
    <s v="Money Management (Unit Rate)"/>
    <s v="CT ELD ASAPCOASTLINE2020000"/>
    <x v="9"/>
    <s v="Approved"/>
    <d v="2023-03-16T16:01:14"/>
    <s v="EOEA Fiscal Staff"/>
    <n v="7358.72"/>
    <n v="7358.72"/>
  </r>
  <r>
    <s v="AgeSpan"/>
    <s v="Money Management (Unit Rate)"/>
    <s v="CT ELD ASAPMERRIMACK2020000"/>
    <x v="9"/>
    <s v="Approved"/>
    <d v="2023-03-16T16:01:14"/>
    <s v="EOEA Fiscal Staff"/>
    <n v="15982.22"/>
    <n v="15982.22"/>
  </r>
  <r>
    <s v="Old Colony Elder Services, Inc."/>
    <s v="Money Management (Unit Rate)"/>
    <s v="CT ELD ASAPOLDCOLONY2020000"/>
    <x v="9"/>
    <s v="Approved"/>
    <d v="2023-03-16T16:01:14"/>
    <s v="EOEA Fiscal Staff"/>
    <n v="2989.48"/>
    <n v="2989.48"/>
  </r>
  <r>
    <s v="LifePath, Inc."/>
    <s v="Money Management (Unit Rate)"/>
    <s v="CT ELD ASAPLIFEPATH20200000"/>
    <x v="9"/>
    <s v="Approved"/>
    <d v="2023-03-28T11:20:00"/>
    <s v="EOEA Fiscal Staff"/>
    <n v="5749"/>
    <n v="5749"/>
  </r>
  <r>
    <s v="BayPath Elder Services"/>
    <s v="Money Management (Unit Rate)"/>
    <s v="CT ELD ASAPBAYPATH202000000"/>
    <x v="9"/>
    <s v="Approved"/>
    <d v="2023-03-16T16:01:13"/>
    <s v="EOEA Fiscal Staff"/>
    <n v="4254.26"/>
    <n v="4254.26"/>
  </r>
  <r>
    <s v="South Shore Elder Services, Inc."/>
    <s v="Money Management (Unit Rate)"/>
    <s v="CT ELD ASAPSOUTHSHORE202000"/>
    <x v="9"/>
    <s v="Approved"/>
    <d v="2023-03-16T16:01:13"/>
    <s v="EOEA Fiscal Staff"/>
    <n v="1954.66"/>
    <n v="1954.66"/>
  </r>
  <r>
    <s v="Ethos"/>
    <s v="Money Management (Unit Rate)"/>
    <s v="CT ELD ASAPETHOS20200000000"/>
    <x v="9"/>
    <s v="Approved"/>
    <d v="2023-03-28T11:20:00"/>
    <s v="EOEA Fiscal Staff"/>
    <n v="30469.7"/>
    <n v="30469.7"/>
  </r>
  <r>
    <s v="Springwell, Inc."/>
    <s v="Money Management (Unit Rate)"/>
    <s v="CT ELD ASAPSPRINGWELL202000"/>
    <x v="9"/>
    <s v="Approved"/>
    <d v="2023-03-28T11:20:00"/>
    <s v="EOEA Fiscal Staff"/>
    <n v="2759.52"/>
    <n v="2759.52"/>
  </r>
  <r>
    <s v="Aging Services of North Central Massachusetts Inc"/>
    <s v="Money Management (Unit Rate)"/>
    <s v="CT ELD ASAPMONTACHUSETT2020"/>
    <x v="9"/>
    <s v="Approved"/>
    <d v="2023-03-28T11:19:59"/>
    <s v="EOEA Fiscal Staff"/>
    <n v="8393.5400000000009"/>
    <n v="8393.5400000000009"/>
  </r>
  <r>
    <s v="Mystic Valley Elder Services, Inc."/>
    <s v="Money Management (Unit Rate)"/>
    <s v="CT ELD ASAPMYSTICVALLEY2020"/>
    <x v="9"/>
    <s v="Approved"/>
    <d v="2023-03-28T11:20:00"/>
    <s v="EOEA Fiscal Staff"/>
    <n v="7358.72"/>
    <n v="7358.72"/>
  </r>
  <r>
    <s v="Minuteman Senior Services"/>
    <s v="Money Management (Unit Rate)"/>
    <s v="CT ELD ASAPMINUTEMAN2020000"/>
    <x v="9"/>
    <s v="Approved"/>
    <d v="2023-03-28T11:20:01"/>
    <s v="EOEA Fiscal Staff"/>
    <n v="4944.1400000000003"/>
    <n v="4944.1400000000003"/>
  </r>
  <r>
    <s v="SeniorCare, Inc."/>
    <s v="Money Management (Unit Rate)"/>
    <s v="CT ELD ASAPSENIORCARE202000"/>
    <x v="9"/>
    <s v="Approved"/>
    <d v="2023-03-28T11:19:59"/>
    <s v="EOEA Fiscal Staff"/>
    <n v="2069.64"/>
    <n v="2069.64"/>
  </r>
  <r>
    <s v="WestMass ElderCare, Inc."/>
    <s v="Money Management (Unit Rate)"/>
    <s v="CT ELD ASAPWESTMASS20200000"/>
    <x v="9"/>
    <s v="Approved"/>
    <d v="2023-03-28T11:20:00"/>
    <s v="EOEA Fiscal Staff"/>
    <n v="3909.32"/>
    <n v="3909.32"/>
  </r>
  <r>
    <s v="Elder Services of Cape Cod and the Islands, Inc."/>
    <s v="Money Management (Unit Rate)"/>
    <s v="CT ELD ASAPCAPECOD202000000"/>
    <x v="9"/>
    <s v="Approved"/>
    <d v="2023-03-28T11:20:00"/>
    <s v="EOEA Fiscal Staff"/>
    <n v="5863.98"/>
    <n v="5863.98"/>
  </r>
  <r>
    <s v="Tri-Valley, Inc."/>
    <s v="Money Management - Statewide"/>
    <s v="CT ELD ASAPTRIVALLEY2020000"/>
    <x v="9"/>
    <s v="Approved"/>
    <d v="2023-04-19T15:37:07"/>
    <s v="EOEA Fiscal Staff"/>
    <n v="8595.25"/>
    <n v="8595.25"/>
  </r>
  <r>
    <s v="Tri-Valley, Inc."/>
    <s v="Money Management (Unit Rate)"/>
    <s v="CT ELD ASAPTRIVALLEY2020000"/>
    <x v="9"/>
    <s v="Approved"/>
    <d v="2023-04-19T15:37:19"/>
    <s v="EOEA Fiscal Staff"/>
    <n v="8048.6"/>
    <n v="8048.6"/>
  </r>
  <r>
    <s v="Elder Services of Berkshire County, Inc."/>
    <s v="Money Management (Unit Rate)"/>
    <s v="CT ELD ASAPBERKSHIRE2020000"/>
    <x v="9"/>
    <s v="Approved"/>
    <d v="2023-04-19T15:39:34"/>
    <s v="EOEA Fiscal Staff"/>
    <n v="2299.6"/>
    <n v="2299.6"/>
  </r>
  <r>
    <s v="Somerville/Cambridge Elder Services, Inc."/>
    <s v="Money Management (Unit Rate)"/>
    <s v="CT ELD ASAPSOMERVILLE202000"/>
    <x v="9"/>
    <s v="Approved"/>
    <d v="2023-04-19T15:37:19"/>
    <s v="EOEA Fiscal Staff"/>
    <n v="7243.74"/>
    <n v="7243.74"/>
  </r>
  <r>
    <s v="Elder Services of Worcester Area, Inc."/>
    <s v="Money Management (Unit Rate)"/>
    <s v="CT ELD ASAPWORCESTER2020000"/>
    <x v="9"/>
    <s v="Approved"/>
    <d v="2023-04-19T15:37:19"/>
    <s v="EOEA Fiscal Staff"/>
    <n v="6438.88"/>
    <n v="6438.88"/>
  </r>
  <r>
    <s v="Greater Lynn Senior Services, Inc."/>
    <s v="Money Management (Unit Rate)"/>
    <s v="CT ELD ASAPGRTRLYNN20200000"/>
    <x v="9"/>
    <s v="Approved"/>
    <d v="2023-04-19T15:39:34"/>
    <s v="EOEA Fiscal Staff"/>
    <n v="4254.26"/>
    <n v="4254.26"/>
  </r>
  <r>
    <s v="HESSCO Elder Services"/>
    <s v="Money Management (Unit Rate)"/>
    <s v="CT ELD ASAPHESSCO2020000000"/>
    <x v="10"/>
    <s v="Approved"/>
    <d v="2023-04-19T15:39:39"/>
    <s v="EOEA Fiscal Staff"/>
    <n v="1609.72"/>
    <n v="1609.72"/>
  </r>
  <r>
    <s v="Coastline Elderly Services, Inc."/>
    <s v="Money Management (Unit Rate)"/>
    <s v="CT ELD ASAPCOASTLINE2020000"/>
    <x v="10"/>
    <s v="Approved"/>
    <d v="2023-04-19T15:39:39"/>
    <s v="EOEA Fiscal Staff"/>
    <n v="7703.66"/>
    <n v="7703.66"/>
  </r>
  <r>
    <s v="Old Colony Elder Services, Inc."/>
    <s v="Money Management (Unit Rate)"/>
    <s v="CT ELD ASAPOLDCOLONY2020000"/>
    <x v="10"/>
    <s v="Approved"/>
    <d v="2023-04-19T15:39:39"/>
    <s v="EOEA Fiscal Staff"/>
    <n v="2989.48"/>
    <n v="2989.48"/>
  </r>
  <r>
    <s v="AgeSpan"/>
    <s v="Money Management (Unit Rate)"/>
    <s v="CT ELD ASAPMERRIMACK2020000"/>
    <x v="10"/>
    <s v="Approved"/>
    <d v="2023-04-19T15:39:39"/>
    <s v="EOEA Fiscal Staff"/>
    <n v="16557.12"/>
    <n v="16557.12"/>
  </r>
  <r>
    <s v="Highland Valley Elder Services, Inc."/>
    <s v="Money Management (Unit Rate)"/>
    <s v="CT ELD ASAPHIGHLAND20200000"/>
    <x v="10"/>
    <s v="Approved"/>
    <d v="2023-04-28T14:55:39"/>
    <s v="EOEA Fiscal Staff"/>
    <n v="3909.32"/>
    <n v="3909.32"/>
  </r>
  <r>
    <s v="Ethos"/>
    <s v="Money Management (Unit Rate)"/>
    <s v="CT ELD ASAPETHOS20200000000"/>
    <x v="10"/>
    <s v="Approved"/>
    <d v="2023-04-28T14:55:21"/>
    <s v="EOEA Fiscal Staff"/>
    <n v="30699.66"/>
    <n v="30699.66"/>
  </r>
  <r>
    <s v="Greater Springfield Senior Services, Inc."/>
    <s v="Money Management (Unit Rate)"/>
    <s v="CT ELD ASAPSPRINGFIELD20200"/>
    <x v="10"/>
    <s v="Approved"/>
    <d v="2023-04-28T14:55:21"/>
    <s v="EOEA Fiscal Staff"/>
    <n v="6668.84"/>
    <n v="6668.84"/>
  </r>
  <r>
    <s v="South Shore Elder Services, Inc."/>
    <s v="Money Management (Unit Rate)"/>
    <s v="CT ELD ASAPSOUTHSHORE202000"/>
    <x v="10"/>
    <s v="Approved"/>
    <d v="2023-04-28T14:55:39"/>
    <s v="EOEA Fiscal Staff"/>
    <n v="1839.68"/>
    <n v="1839.68"/>
  </r>
  <r>
    <s v="Minuteman Senior Services"/>
    <s v="Money Management (Unit Rate)"/>
    <s v="CT ELD ASAPMINUTEMAN2020000"/>
    <x v="10"/>
    <s v="Approved"/>
    <d v="2023-04-28T14:55:39"/>
    <s v="EOEA Fiscal Staff"/>
    <n v="5404.06"/>
    <n v="5404.06"/>
  </r>
  <r>
    <s v="Elder Services of Cape Cod and the Islands, Inc."/>
    <s v="Money Management (Unit Rate)"/>
    <s v="CT ELD ASAPCAPECOD202000000"/>
    <x v="10"/>
    <s v="Approved"/>
    <d v="2023-04-28T14:55:20"/>
    <s v="EOEA Fiscal Staff"/>
    <n v="6208.92"/>
    <n v="6208.92"/>
  </r>
  <r>
    <s v="Aging Services of North Central Massachusetts Inc"/>
    <s v="Money Management (Unit Rate)"/>
    <s v="CT ELD ASAPMONTACHUSETT2020"/>
    <x v="10"/>
    <s v="Approved"/>
    <d v="2023-04-28T14:55:21"/>
    <s v="EOEA Fiscal Staff"/>
    <n v="8508.52"/>
    <n v="8508.52"/>
  </r>
  <r>
    <s v="Mystic Valley Elder Services, Inc."/>
    <s v="Money Management (Unit Rate)"/>
    <s v="CT ELD ASAPMYSTICVALLEY2020"/>
    <x v="10"/>
    <s v="Approved"/>
    <d v="2023-04-28T14:55:21"/>
    <s v="EOEA Fiscal Staff"/>
    <n v="7473.7"/>
    <n v="7473.7"/>
  </r>
  <r>
    <s v="SeniorCare, Inc."/>
    <s v="Money Management (Unit Rate)"/>
    <s v="CT ELD ASAPSENIORCARE202000"/>
    <x v="10"/>
    <s v="Approved"/>
    <d v="2023-04-28T14:55:21"/>
    <s v="EOEA Fiscal Staff"/>
    <n v="2299.6"/>
    <n v="2299.6"/>
  </r>
  <r>
    <s v="Elder Services of Berkshire County, Inc."/>
    <s v="Money Management (Unit Rate)"/>
    <s v="CT ELD ASAPBERKSHIRE2020000"/>
    <x v="10"/>
    <s v="Approved"/>
    <d v="2023-04-28T14:55:20"/>
    <s v="EOEA Fiscal Staff"/>
    <n v="2529.56"/>
    <n v="2529.56"/>
  </r>
  <r>
    <s v="LifePath, Inc."/>
    <s v="Money Management (Unit Rate)"/>
    <s v="CT ELD ASAPLIFEPATH20200000"/>
    <x v="10"/>
    <s v="Approved"/>
    <d v="2023-04-28T14:55:20"/>
    <s v="EOEA Fiscal Staff"/>
    <n v="5519.04"/>
    <n v="5519.04"/>
  </r>
  <r>
    <s v="Springwell, Inc."/>
    <s v="Money Management (Unit Rate)"/>
    <s v="CT ELD ASAPSPRINGWELL202000"/>
    <x v="10"/>
    <s v="Approved"/>
    <d v="2023-04-28T14:55:20"/>
    <s v="EOEA Fiscal Staff"/>
    <n v="7358.72"/>
    <n v="7358.72"/>
  </r>
  <r>
    <s v="Somerville/Cambridge Elder Services, Inc."/>
    <s v="Money Management (Unit Rate)"/>
    <s v="CT ELD ASAPSOMERVILLE202000"/>
    <x v="10"/>
    <s v="Approved"/>
    <d v="2023-05-16T16:24:45"/>
    <s v="EOEA Fiscal Staff"/>
    <n v="7588.68"/>
    <n v="7588.68"/>
  </r>
  <r>
    <s v="WestMass ElderCare, Inc."/>
    <s v="Money Management (Unit Rate)"/>
    <s v="CT ELD ASAPWESTMASS20200000"/>
    <x v="10"/>
    <s v="Approved"/>
    <d v="2023-04-28T14:55:20"/>
    <s v="EOEA Fiscal Staff"/>
    <n v="4024.3"/>
    <n v="4024.3"/>
  </r>
  <r>
    <s v="Tri-Valley, Inc."/>
    <s v="Money Management (Unit Rate)"/>
    <s v="CT ELD ASAPTRIVALLEY2020000"/>
    <x v="10"/>
    <s v="Approved"/>
    <d v="2023-04-28T14:55:20"/>
    <s v="EOEA Fiscal Staff"/>
    <n v="8163.58"/>
    <n v="8163.58"/>
  </r>
  <r>
    <s v="Tri-Valley, Inc."/>
    <s v="Money Management - Statewide"/>
    <s v="CT ELD ASAPTRIVALLEY2020000"/>
    <x v="10"/>
    <s v="Approved"/>
    <d v="2023-04-28T14:55:19"/>
    <s v="EOEA Fiscal Staff"/>
    <n v="9744.67"/>
    <n v="9744.67"/>
  </r>
  <r>
    <s v="Elder Services of Worcester Area, Inc."/>
    <s v="Money Management (Unit Rate)"/>
    <s v="CT ELD ASAPWORCESTER2020000"/>
    <x v="10"/>
    <s v="Approved"/>
    <d v="2023-05-16T16:24:45"/>
    <s v="EOEA Fiscal Staff"/>
    <n v="6438.88"/>
    <n v="6438.88"/>
  </r>
  <r>
    <s v="Greater Lynn Senior Services, Inc."/>
    <s v="Money Management (Unit Rate)"/>
    <s v="CT ELD ASAPGRTRLYNN20200000"/>
    <x v="10"/>
    <s v="Approved"/>
    <d v="2023-05-16T16:24:45"/>
    <s v="EOEA Fiscal Staff"/>
    <n v="4369.24"/>
    <n v="4369.24"/>
  </r>
  <r>
    <s v="HESSCO Elder Services"/>
    <s v="Money Management (Unit Rate)"/>
    <s v="CT ELD ASAPHESSCO2020000000"/>
    <x v="11"/>
    <s v="Approved"/>
    <d v="2023-05-26T12:49:24"/>
    <s v="EOEA Fiscal Staff"/>
    <n v="1724.7"/>
    <n v="1724.7"/>
  </r>
  <r>
    <s v="Highland Valley Elder Services, Inc."/>
    <s v="Money Management (Unit Rate)"/>
    <s v="CT ELD ASAPHIGHLAND20200000"/>
    <x v="11"/>
    <s v="Approved"/>
    <d v="2023-05-26T12:49:24"/>
    <s v="EOEA Fiscal Staff"/>
    <n v="3449.4"/>
    <n v="3449.4"/>
  </r>
  <r>
    <s v="Elder Services of Berkshire County, Inc."/>
    <s v="Money Management (Unit Rate)"/>
    <s v="CT ELD ASAPBERKSHIRE2020000"/>
    <x v="11"/>
    <s v="Approved"/>
    <d v="2023-05-26T12:49:24"/>
    <s v="EOEA Fiscal Staff"/>
    <n v="2759.52"/>
    <n v="2759.52"/>
  </r>
  <r>
    <s v="Minuteman Senior Services"/>
    <s v="Money Management (Unit Rate)"/>
    <s v="CT ELD ASAPMINUTEMAN2020000"/>
    <x v="11"/>
    <s v="Approved"/>
    <d v="2023-05-26T12:49:24"/>
    <s v="EOEA Fiscal Staff"/>
    <n v="5289.08"/>
    <n v="5289.08"/>
  </r>
  <r>
    <s v="South Shore Elder Services, Inc."/>
    <s v="Money Management (Unit Rate)"/>
    <s v="CT ELD ASAPSOUTHSHORE202000"/>
    <x v="11"/>
    <s v="Approved"/>
    <d v="2023-05-26T12:50:06"/>
    <s v="EOEA Fiscal Staff"/>
    <n v="1839.68"/>
    <n v="1839.68"/>
  </r>
  <r>
    <s v="Greater Springfield Senior Services, Inc."/>
    <s v="Money Management (Unit Rate)"/>
    <s v="CT ELD ASAPSPRINGFIELD20200"/>
    <x v="11"/>
    <s v="Approved"/>
    <d v="2023-05-26T12:50:06"/>
    <s v="EOEA Fiscal Staff"/>
    <n v="6668.84"/>
    <n v="6668.84"/>
  </r>
  <r>
    <s v="Coastline Elderly Services, Inc."/>
    <s v="Money Management (Unit Rate)"/>
    <s v="CT ELD ASAPCOASTLINE2020000"/>
    <x v="11"/>
    <s v="Approved"/>
    <d v="2023-05-26T12:50:06"/>
    <s v="EOEA Fiscal Staff"/>
    <n v="7588.68"/>
    <n v="7588.68"/>
  </r>
  <r>
    <s v="Old Colony Elder Services, Inc."/>
    <s v="Money Management (Unit Rate)"/>
    <s v="CT ELD ASAPOLDCOLONY2020000"/>
    <x v="11"/>
    <s v="Approved"/>
    <d v="2023-05-26T12:50:06"/>
    <s v="EOEA Fiscal Staff"/>
    <n v="3104.46"/>
    <n v="3104.46"/>
  </r>
  <r>
    <s v="AgeSpan"/>
    <s v="Money Management (Unit Rate)"/>
    <s v="CT ELD ASAPMERRIMACK2020000"/>
    <x v="11"/>
    <s v="Approved"/>
    <d v="2023-05-26T12:50:06"/>
    <s v="EOEA Fiscal Staff"/>
    <n v="16902.060000000001"/>
    <n v="16902.060000000001"/>
  </r>
  <r>
    <s v="Aging Services of North Central Massachusetts Inc"/>
    <s v="Money Management (Unit Rate)"/>
    <s v="CT ELD ASAPMONTACHUSETT2020"/>
    <x v="11"/>
    <s v="Approved"/>
    <d v="2023-05-26T12:50:07"/>
    <s v="EOEA Fiscal Staff"/>
    <n v="8508.52"/>
    <n v="8508.52"/>
  </r>
  <r>
    <s v="Springwell, Inc."/>
    <s v="Money Management (Unit Rate)"/>
    <s v="CT ELD ASAPSPRINGWELL202000"/>
    <x v="11"/>
    <s v="Approved"/>
    <d v="2023-05-26T12:50:07"/>
    <s v="EOEA Fiscal Staff"/>
    <n v="7588.68"/>
    <n v="7588.68"/>
  </r>
  <r>
    <s v="Mystic Valley Elder Services, Inc."/>
    <s v="Money Management (Unit Rate)"/>
    <s v="CT ELD ASAPMYSTICVALLEY2020"/>
    <x v="11"/>
    <s v="Approved"/>
    <d v="2023-05-26T12:50:07"/>
    <s v="EOEA Fiscal Staff"/>
    <n v="7933.62"/>
    <n v="7933.62"/>
  </r>
  <r>
    <s v="SeniorCare, Inc."/>
    <s v="Money Management (Unit Rate)"/>
    <s v="CT ELD ASAPSENIORCARE202000"/>
    <x v="11"/>
    <s v="Approved"/>
    <d v="2023-05-26T12:50:07"/>
    <s v="EOEA Fiscal Staff"/>
    <n v="2529.56"/>
    <n v="2529.56"/>
  </r>
  <r>
    <s v="Elder Services of Cape Cod and the Islands, Inc."/>
    <s v="Money Management (Unit Rate)"/>
    <s v="CT ELD ASAPCAPECOD202000000"/>
    <x v="11"/>
    <s v="Approved"/>
    <d v="2023-05-26T12:50:07"/>
    <s v="EOEA Fiscal Staff"/>
    <n v="6438.88"/>
    <n v="6438.88"/>
  </r>
  <r>
    <s v="Greater Lynn Senior Services, Inc."/>
    <s v="Money Management (Unit Rate)"/>
    <s v="CT ELD ASAPGRTRLYNN20200000"/>
    <x v="11"/>
    <s v="Approved"/>
    <d v="2023-05-26T12:49:23"/>
    <s v="EOEA Fiscal Staff"/>
    <n v="4024.3"/>
    <n v="4024.3"/>
  </r>
  <r>
    <s v="Somerville/Cambridge Elder Services, Inc."/>
    <s v="Money Management (Unit Rate)"/>
    <s v="CT ELD ASAPSOMERVILLE202000"/>
    <x v="11"/>
    <s v="Approved"/>
    <d v="2023-05-26T12:49:23"/>
    <s v="EOEA Fiscal Staff"/>
    <n v="7588.68"/>
    <n v="7588.68"/>
  </r>
  <r>
    <s v="Tri-Valley, Inc."/>
    <s v="Money Management (Unit Rate)"/>
    <s v="CT ELD ASAPTRIVALLEY2020000"/>
    <x v="11"/>
    <s v="Approved"/>
    <d v="2023-05-26T12:49:23"/>
    <s v="EOEA Fiscal Staff"/>
    <n v="8623.5"/>
    <n v="8623.5"/>
  </r>
  <r>
    <s v="Ethos"/>
    <s v="Money Management (Unit Rate)"/>
    <s v="CT ELD ASAPETHOS20200000000"/>
    <x v="11"/>
    <s v="Approved"/>
    <d v="2023-05-26T12:49:24"/>
    <s v="EOEA Fiscal Staff"/>
    <n v="30699.66"/>
    <n v="30699.66"/>
  </r>
  <r>
    <s v="LifePath, Inc."/>
    <s v="Money Management (Unit Rate)"/>
    <s v="CT ELD ASAPLIFEPATH20200000"/>
    <x v="11"/>
    <s v="Approved"/>
    <d v="2023-06-28T13:37:33"/>
    <s v="EOEA Fiscal Staff"/>
    <n v="5634.02"/>
    <n v="5634.02"/>
  </r>
  <r>
    <s v="Tri-Valley, Inc."/>
    <s v="Money Management - Statewide"/>
    <s v="CT ELD ASAPTRIVALLEY2020000"/>
    <x v="11"/>
    <s v="Approved"/>
    <d v="2023-06-13T19:06:13"/>
    <s v="EOEA Fiscal Staff"/>
    <n v="8639.36"/>
    <n v="8639.36"/>
  </r>
  <r>
    <s v="WestMass ElderCare, Inc."/>
    <s v="Money Management (Unit Rate)"/>
    <s v="CT ELD ASAPWESTMASS20200000"/>
    <x v="11"/>
    <s v="Approved"/>
    <d v="2023-06-13T19:06:13"/>
    <s v="EOEA Fiscal Staff"/>
    <n v="4024.3"/>
    <n v="4024.3"/>
  </r>
  <r>
    <s v="Elder Services of Worcester Area, Inc."/>
    <s v="Money Management (Unit Rate)"/>
    <s v="CT ELD ASAPWORCESTER2020000"/>
    <x v="11"/>
    <s v="Approved"/>
    <d v="2023-06-13T19:06:14"/>
    <s v="EOEA Fiscal Staff"/>
    <n v="6553.86"/>
    <n v="6553.86"/>
  </r>
  <r>
    <s v="HESSCO Elder Services"/>
    <s v="Money Management (Unit Rate)"/>
    <s v="CT ELD ASAPHESSCO2020000000"/>
    <x v="0"/>
    <s v="Approved"/>
    <d v="2023-06-28T13:34:18"/>
    <s v="EOEA Fiscal Staff"/>
    <n v="1839.68"/>
    <n v="1839.68"/>
  </r>
  <r>
    <s v="Tri-Valley, Inc."/>
    <s v="Money Management (Unit Rate)"/>
    <s v="CT ELD ASAPTRIVALLEY2020000"/>
    <x v="0"/>
    <s v="Approved"/>
    <d v="2023-06-28T13:34:18"/>
    <s v="EOEA Fiscal Staff"/>
    <n v="8853.4599999999991"/>
    <n v="8853.4599999999991"/>
  </r>
  <r>
    <s v="Old Colony Elder Services, Inc."/>
    <s v="Money Management (Unit Rate)"/>
    <s v="CT ELD ASAPOLDCOLONY2020000"/>
    <x v="0"/>
    <s v="Approved"/>
    <d v="2023-06-28T13:34:19"/>
    <s v="EOEA Fiscal Staff"/>
    <n v="2874.5"/>
    <n v="2874.5"/>
  </r>
  <r>
    <s v="Greater Springfield Senior Services, Inc."/>
    <s v="Money Management (Unit Rate)"/>
    <s v="CT ELD ASAPSPRINGFIELD20200"/>
    <x v="0"/>
    <s v="Approved"/>
    <d v="2023-06-28T13:34:19"/>
    <s v="EOEA Fiscal Staff"/>
    <n v="6208.92"/>
    <n v="6208.92"/>
  </r>
  <r>
    <s v="Elder Services of Berkshire County, Inc."/>
    <s v="Money Management (Unit Rate)"/>
    <s v="CT ELD ASAPBERKSHIRE2020000"/>
    <x v="0"/>
    <s v="Approved"/>
    <d v="2023-06-28T13:34:20"/>
    <s v="EOEA Fiscal Staff"/>
    <n v="2759.52"/>
    <n v="2759.52"/>
  </r>
  <r>
    <s v="Highland Valley Elder Services, Inc."/>
    <s v="Money Management (Unit Rate)"/>
    <s v="CT ELD ASAPHIGHLAND20200000"/>
    <x v="0"/>
    <s v="Approved"/>
    <d v="2023-06-28T13:34:19"/>
    <s v="EOEA Fiscal Staff"/>
    <n v="3449.4"/>
    <n v="3449.4"/>
  </r>
  <r>
    <s v="Coastline Elderly Services, Inc."/>
    <s v="Money Management (Unit Rate)"/>
    <s v="CT ELD ASAPCOASTLINE2020000"/>
    <x v="0"/>
    <s v="Approved"/>
    <d v="2023-06-28T13:34:19"/>
    <s v="EOEA Fiscal Staff"/>
    <n v="8048.6"/>
    <n v="8048.6"/>
  </r>
  <r>
    <s v="South Shore Elder Services, Inc."/>
    <s v="Money Management (Unit Rate)"/>
    <s v="CT ELD ASAPSOUTHSHORE202000"/>
    <x v="0"/>
    <s v="Approved"/>
    <d v="2023-06-28T13:34:19"/>
    <s v="EOEA Fiscal Staff"/>
    <n v="1954.66"/>
    <n v="1954.66"/>
  </r>
  <r>
    <s v="AgeSpan"/>
    <s v="Money Management (Unit Rate)"/>
    <s v="CT ELD ASAPMERRIMACK2020000"/>
    <x v="0"/>
    <s v="Approved"/>
    <d v="2023-06-28T13:35:39"/>
    <s v="EOEA Fiscal Staff"/>
    <n v="16787.080000000002"/>
    <n v="16787.080000000002"/>
  </r>
  <r>
    <s v="Springwell, Inc."/>
    <s v="Money Management (Unit Rate)"/>
    <s v="CT ELD ASAPSPRINGWELL202000"/>
    <x v="0"/>
    <s v="Approved"/>
    <d v="2023-06-28T13:35:39"/>
    <s v="EOEA Fiscal Staff"/>
    <n v="7588.68"/>
    <n v="7588.68"/>
  </r>
  <r>
    <s v="Aging Services of North Central Massachusetts Inc"/>
    <s v="Money Management (Unit Rate)"/>
    <s v="CT ELD ASAPMONTACHUSETT2020"/>
    <x v="0"/>
    <s v="Approved"/>
    <d v="2023-06-28T13:35:40"/>
    <s v="EOEA Fiscal Staff"/>
    <n v="8508.52"/>
    <n v="8508.52"/>
  </r>
  <r>
    <s v="Minuteman Senior Services"/>
    <s v="Money Management (Unit Rate)"/>
    <s v="CT ELD ASAPMINUTEMAN2020000"/>
    <x v="0"/>
    <s v="Approved"/>
    <d v="2023-06-28T13:35:40"/>
    <s v="EOEA Fiscal Staff"/>
    <n v="5749"/>
    <n v="5749"/>
  </r>
  <r>
    <s v="Elder Services of Cape Cod and the Islands, Inc."/>
    <s v="Money Management (Unit Rate)"/>
    <s v="CT ELD ASAPCAPECOD202000000"/>
    <x v="0"/>
    <s v="Approved"/>
    <d v="2023-06-28T13:35:40"/>
    <s v="EOEA Fiscal Staff"/>
    <n v="6208.92"/>
    <n v="6208.92"/>
  </r>
  <r>
    <s v="Mystic Valley Elder Services, Inc."/>
    <s v="Money Management (Unit Rate)"/>
    <s v="CT ELD ASAPMYSTICVALLEY2020"/>
    <x v="0"/>
    <s v="Approved"/>
    <d v="2023-06-28T13:35:40"/>
    <s v="EOEA Fiscal Staff"/>
    <n v="8163.58"/>
    <n v="8163.58"/>
  </r>
  <r>
    <s v="Greater Lynn Senior Services, Inc."/>
    <s v="Money Management (Unit Rate)"/>
    <s v="CT ELD ASAPGRTRLYNN20200000"/>
    <x v="0"/>
    <s v="Approved"/>
    <d v="2023-06-28T13:35:40"/>
    <s v="EOEA Fiscal Staff"/>
    <n v="4024.3"/>
    <n v="4024.3"/>
  </r>
  <r>
    <s v="WestMass ElderCare, Inc."/>
    <s v="Money Management (Unit Rate)"/>
    <s v="CT ELD ASAPWESTMASS20200000"/>
    <x v="0"/>
    <s v="Approved"/>
    <d v="2023-06-28T13:34:18"/>
    <s v="EOEA Fiscal Staff"/>
    <n v="4139.28"/>
    <n v="4139.28"/>
  </r>
  <r>
    <s v="Ethos"/>
    <s v="Money Management (Unit Rate)"/>
    <s v="CT ELD ASAPETHOS20200000000"/>
    <x v="0"/>
    <s v="Approved"/>
    <d v="2023-06-28T13:34:18"/>
    <s v="EOEA Fiscal Staff"/>
    <n v="30699.66"/>
    <n v="30699.66"/>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33">
  <r>
    <s v="South Shore Elder Services, Inc."/>
    <s v="Supportive Housing"/>
    <s v="CT ELD ASAPSOUTHSHORE202000"/>
    <x v="0"/>
    <s v="Approved"/>
    <d v="2022-09-09T16:37:49"/>
    <s v="EOEA Fiscal Staff"/>
    <n v="38904"/>
    <n v="38904"/>
  </r>
  <r>
    <s v="Somerville/Cambridge Elder Services, Inc."/>
    <s v="Supportive Housing"/>
    <s v="CT ELD ASAPSOMERVILLE202000"/>
    <x v="0"/>
    <s v="Approved"/>
    <d v="2022-09-09T16:37:49"/>
    <s v="EOEA Fiscal Staff"/>
    <n v="25936"/>
    <n v="25936"/>
  </r>
  <r>
    <s v="Greater Springfield Senior Services, Inc."/>
    <s v="Supportive Housing"/>
    <s v="CT ELD ASAPSPRINGFIELD20200"/>
    <x v="0"/>
    <s v="Approved"/>
    <d v="2022-09-09T16:37:49"/>
    <s v="EOEA Fiscal Staff"/>
    <n v="25936"/>
    <n v="25936"/>
  </r>
  <r>
    <s v="Aging Services of North Central Massachusetts Inc"/>
    <s v="Supportive Housing"/>
    <s v="CT ELD ASAPMONTACHUSETT2020"/>
    <x v="0"/>
    <s v="Approved"/>
    <d v="2022-09-09T16:38:11"/>
    <s v="EOEA Fiscal Staff"/>
    <n v="38904"/>
    <n v="38904"/>
  </r>
  <r>
    <s v="Bristol Elder Services, Inc"/>
    <s v="Supportive Housing"/>
    <s v="CT ELD ASAPBRISTOL202000000"/>
    <x v="0"/>
    <s v="Approved"/>
    <d v="2022-09-09T16:38:11"/>
    <s v="EOEA Fiscal Staff"/>
    <n v="25936"/>
    <n v="25936"/>
  </r>
  <r>
    <s v="SeniorCare, Inc."/>
    <s v="Supportive Housing"/>
    <s v="CT ELD ASAPSENIORCARE202000"/>
    <x v="0"/>
    <s v="Approved"/>
    <d v="2022-09-09T16:38:12"/>
    <s v="EOEA Fiscal Staff"/>
    <n v="12968"/>
    <n v="12968"/>
  </r>
  <r>
    <s v="HESSCO Elder Services"/>
    <s v="Supportive Housing"/>
    <s v="CT ELD ASAPHESSCO2020000000"/>
    <x v="0"/>
    <s v="Approved"/>
    <d v="2022-09-09T16:38:23"/>
    <s v="EOEA Fiscal Staff"/>
    <n v="25936"/>
    <n v="25936"/>
  </r>
  <r>
    <s v="LifePath, Inc."/>
    <s v="Supportive Housing"/>
    <s v="CT ELD ASAPLIFEPATH20200000"/>
    <x v="0"/>
    <s v="Approved"/>
    <d v="2022-09-09T16:38:23"/>
    <s v="EOEA Fiscal Staff"/>
    <n v="25936"/>
    <n v="25936"/>
  </r>
  <r>
    <s v="Minuteman Senior Services"/>
    <s v="Supportive Housing"/>
    <s v="CT ELD ASAPMINUTEMAN2020000"/>
    <x v="0"/>
    <s v="Approved"/>
    <d v="2022-09-09T16:37:48"/>
    <s v="EOEA Fiscal Staff"/>
    <n v="12968"/>
    <n v="12968"/>
  </r>
  <r>
    <s v="Highland Valley Elder Services, Inc."/>
    <s v="Supportive Housing"/>
    <s v="CT ELD ASAPHIGHLAND20200000"/>
    <x v="0"/>
    <s v="Approved"/>
    <d v="2022-09-09T16:37:48"/>
    <s v="EOEA Fiscal Staff"/>
    <n v="12968"/>
    <n v="12968"/>
  </r>
  <r>
    <s v="Tri-Valley, Inc."/>
    <s v="Supportive Housing"/>
    <s v="CT ELD ASAPTRIVALLEY2020000"/>
    <x v="0"/>
    <s v="Approved"/>
    <d v="2022-09-09T16:37:48"/>
    <s v="EOEA Fiscal Staff"/>
    <n v="12968"/>
    <n v="12968"/>
  </r>
  <r>
    <s v="Elder Services of Berkshire County, Inc."/>
    <s v="Supportive Housing"/>
    <s v="CT ELD ASAPBERKSHIRE2020000"/>
    <x v="0"/>
    <s v="Approved"/>
    <d v="2022-09-09T16:38:10"/>
    <s v="EOEA Fiscal Staff"/>
    <n v="12968"/>
    <n v="12968"/>
  </r>
  <r>
    <s v="Coastline Elderly Services, Inc."/>
    <s v="Supportive Housing"/>
    <s v="CT ELD ASAPCOASTLINE2020000"/>
    <x v="0"/>
    <s v="Approved"/>
    <d v="2022-09-09T16:38:11"/>
    <s v="EOEA Fiscal Staff"/>
    <n v="25936"/>
    <n v="25936"/>
  </r>
  <r>
    <s v="Old Colony Elder Services, Inc."/>
    <s v="Supportive Housing"/>
    <s v="CT ELD ASAPOLDCOLONY2020000"/>
    <x v="0"/>
    <s v="Approved"/>
    <d v="2022-09-09T16:38:11"/>
    <s v="EOEA Fiscal Staff"/>
    <n v="38904"/>
    <n v="38904"/>
  </r>
  <r>
    <s v="WestMass ElderCare, Inc."/>
    <s v="Supportive Housing"/>
    <s v="CT ELD ASAPWESTMASS20200000"/>
    <x v="0"/>
    <s v="Approved"/>
    <d v="2022-09-09T16:38:11"/>
    <s v="EOEA Fiscal Staff"/>
    <n v="12968"/>
    <n v="12968"/>
  </r>
  <r>
    <s v="AgeSpan"/>
    <s v="Supportive Housing"/>
    <s v="CT ELD ASAPMERRIMACK2020000"/>
    <x v="0"/>
    <s v="Approved"/>
    <d v="2022-09-09T16:38:11"/>
    <s v="EOEA Fiscal Staff"/>
    <n v="103744"/>
    <n v="103744"/>
  </r>
  <r>
    <s v="Boston Senior Home Care"/>
    <s v="Supportive Housing"/>
    <s v="CT ELD ASAPBOSTONSNR2020000"/>
    <x v="0"/>
    <s v="Approved"/>
    <d v="2022-09-09T16:38:11"/>
    <s v="EOEA Fiscal Staff"/>
    <n v="25936"/>
    <n v="25936"/>
  </r>
  <r>
    <s v="Old Colony Elder Services, Inc."/>
    <s v="Supportive Housing"/>
    <s v="CT ELD ASAPOLDCOLONY2020000"/>
    <x v="1"/>
    <s v="Approved"/>
    <d v="2022-10-04T12:37:11"/>
    <s v="EOEA Fiscal Staff"/>
    <n v="38904"/>
    <n v="38904"/>
  </r>
  <r>
    <s v="Bristol Elder Services, Inc"/>
    <s v="Supportive Housing"/>
    <s v="CT ELD ASAPBRISTOL202000000"/>
    <x v="1"/>
    <s v="Approved"/>
    <d v="2022-09-09T14:55:11"/>
    <s v="EOEA Fiscal Staff"/>
    <n v="25936"/>
    <n v="25936"/>
  </r>
  <r>
    <s v="Elder Services of Berkshire County, Inc."/>
    <s v="Supportive Housing"/>
    <s v="CT ELD ASAPBERKSHIRE2020000"/>
    <x v="1"/>
    <s v="Approved"/>
    <d v="2022-09-09T14:55:11"/>
    <s v="EOEA Fiscal Staff"/>
    <n v="0"/>
    <n v="0"/>
  </r>
  <r>
    <s v="AgeSpan"/>
    <s v="Supportive Housing"/>
    <s v="CT ELD ASAPMERRIMACK2020000"/>
    <x v="1"/>
    <s v="Approved"/>
    <d v="2022-09-09T14:55:11"/>
    <s v="EOEA Fiscal Staff"/>
    <n v="103744"/>
    <n v="103744"/>
  </r>
  <r>
    <s v="Greater Springfield Senior Services, Inc."/>
    <s v="Supportive Housing"/>
    <s v="CT ELD ASAPSPRINGFIELD20200"/>
    <x v="1"/>
    <s v="Approved"/>
    <d v="2022-10-04T12:37:11"/>
    <s v="EOEA Fiscal Staff"/>
    <n v="25936"/>
    <n v="25936"/>
  </r>
  <r>
    <s v="Highland Valley Elder Services, Inc."/>
    <s v="Supportive Housing"/>
    <s v="CT ELD ASAPHIGHLAND20200000"/>
    <x v="1"/>
    <s v="Approved"/>
    <d v="2022-10-04T12:37:11"/>
    <s v="EOEA Fiscal Staff"/>
    <n v="12968"/>
    <n v="12968"/>
  </r>
  <r>
    <s v="Greater Lynn Senior Services, Inc."/>
    <s v="Supportive Housing"/>
    <s v="CT ELD ASAPGRTRLYNN20200000"/>
    <x v="0"/>
    <s v="Approved"/>
    <d v="2022-10-04T12:51:49"/>
    <s v="EOEA Fiscal Staff"/>
    <n v="38904"/>
    <n v="38904"/>
  </r>
  <r>
    <s v="LifePath, Inc."/>
    <s v="Supportive Housing"/>
    <s v="CT ELD ASAPLIFEPATH20200000"/>
    <x v="1"/>
    <s v="Approved"/>
    <d v="2022-10-17T12:54:26"/>
    <s v="EOEA Fiscal Staff"/>
    <n v="25936"/>
    <n v="25936"/>
  </r>
  <r>
    <s v="South Shore Elder Services, Inc."/>
    <s v="Supportive Housing"/>
    <s v="CT ELD ASAPSOUTHSHORE202000"/>
    <x v="1"/>
    <s v="Approved"/>
    <d v="2022-10-04T12:37:11"/>
    <s v="EOEA Fiscal Staff"/>
    <n v="38904"/>
    <n v="38904"/>
  </r>
  <r>
    <s v="Coastline Elderly Services, Inc."/>
    <s v="Supportive Housing"/>
    <s v="CT ELD ASAPCOASTLINE2020000"/>
    <x v="1"/>
    <s v="Approved"/>
    <d v="2022-10-04T12:37:11"/>
    <s v="EOEA Fiscal Staff"/>
    <n v="25936"/>
    <n v="25936"/>
  </r>
  <r>
    <s v="Tri-Valley, Inc."/>
    <s v="Supportive Housing"/>
    <s v="CT ELD ASAPTRIVALLEY2020000"/>
    <x v="1"/>
    <s v="Approved"/>
    <d v="2022-10-17T12:54:26"/>
    <s v="EOEA Fiscal Staff"/>
    <n v="12968"/>
    <n v="12968"/>
  </r>
  <r>
    <s v="Minuteman Senior Services"/>
    <s v="Supportive Housing"/>
    <s v="CT ELD ASAPMINUTEMAN2020000"/>
    <x v="1"/>
    <s v="Approved"/>
    <d v="2022-10-04T12:35:34"/>
    <s v="EOEA Fiscal Staff"/>
    <n v="12968"/>
    <n v="12968"/>
  </r>
  <r>
    <s v="Aging Services of North Central Massachusetts Inc"/>
    <s v="Supportive Housing"/>
    <s v="CT ELD ASAPMONTACHUSETT2020"/>
    <x v="1"/>
    <s v="Approved"/>
    <d v="2022-10-04T12:35:34"/>
    <s v="EOEA Fiscal Staff"/>
    <n v="38904"/>
    <n v="38904"/>
  </r>
  <r>
    <s v="Boston Senior Home Care"/>
    <s v="Supportive Housing"/>
    <s v="CT ELD ASAPBOSTONSNR2020000"/>
    <x v="1"/>
    <s v="Approved"/>
    <d v="2022-10-04T12:35:34"/>
    <s v="EOEA Fiscal Staff"/>
    <n v="25936"/>
    <n v="25936"/>
  </r>
  <r>
    <s v="Somerville/Cambridge Elder Services, Inc."/>
    <s v="Supportive Housing"/>
    <s v="CT ELD ASAPSOMERVILLE202000"/>
    <x v="1"/>
    <s v="Approved"/>
    <d v="2022-10-04T12:35:34"/>
    <s v="EOEA Fiscal Staff"/>
    <n v="25936"/>
    <n v="25936"/>
  </r>
  <r>
    <s v="SeniorCare, Inc."/>
    <s v="Supportive Housing"/>
    <s v="CT ELD ASAPSENIORCARE202000"/>
    <x v="1"/>
    <s v="Approved"/>
    <d v="2022-10-04T12:35:34"/>
    <s v="EOEA Fiscal Staff"/>
    <n v="12968"/>
    <n v="12968"/>
  </r>
  <r>
    <s v="Mystic Valley Elder Services, Inc."/>
    <s v="Supportive Housing"/>
    <s v="CT ELD ASAPMYSTICVALLEY2020"/>
    <x v="0"/>
    <s v="Approved"/>
    <d v="2022-10-04T12:51:49"/>
    <s v="EOEA Fiscal Staff"/>
    <n v="64840"/>
    <n v="64840"/>
  </r>
  <r>
    <s v="Mystic Valley Elder Services, Inc."/>
    <s v="Supportive Housing"/>
    <s v="CT ELD ASAPMYSTICVALLEY2020"/>
    <x v="1"/>
    <s v="Approved"/>
    <d v="2022-10-04T12:35:35"/>
    <s v="EOEA Fiscal Staff"/>
    <n v="64840"/>
    <n v="64840"/>
  </r>
  <r>
    <s v="WestMass ElderCare, Inc."/>
    <s v="Supportive Housing"/>
    <s v="CT ELD ASAPWESTMASS20200000"/>
    <x v="1"/>
    <s v="Approved"/>
    <d v="2022-10-04T12:37:10"/>
    <s v="EOEA Fiscal Staff"/>
    <n v="12968"/>
    <n v="12968"/>
  </r>
  <r>
    <s v="HESSCO Elder Services"/>
    <s v="Supportive Housing"/>
    <s v="CT ELD ASAPHESSCO2020000000"/>
    <x v="1"/>
    <s v="Approved"/>
    <d v="2022-10-04T12:37:11"/>
    <s v="EOEA Fiscal Staff"/>
    <n v="25936"/>
    <n v="25936"/>
  </r>
  <r>
    <s v="Springwell, Inc."/>
    <s v="Supportive Housing"/>
    <s v="CT ELD ASAPSPRINGWELL202000"/>
    <x v="1"/>
    <s v="Approved"/>
    <d v="2022-10-04T12:37:10"/>
    <s v="EOEA Fiscal Staff"/>
    <n v="38904"/>
    <n v="38904"/>
  </r>
  <r>
    <s v="Elder Services of Berkshire County, Inc."/>
    <s v="Supportive Housing"/>
    <s v="CT ELD ASAPBERKSHIRE2020000"/>
    <x v="2"/>
    <s v="Approved"/>
    <d v="2022-10-17T12:49:16"/>
    <s v="EOEA Fiscal Staff"/>
    <n v="12968"/>
    <n v="12968"/>
  </r>
  <r>
    <s v="Bristol Elder Services, Inc"/>
    <s v="Supportive Housing"/>
    <s v="CT ELD ASAPBRISTOL202000000"/>
    <x v="2"/>
    <s v="Approved"/>
    <d v="2022-10-17T12:48:29"/>
    <s v="EOEA Fiscal Staff"/>
    <n v="25936"/>
    <n v="25936"/>
  </r>
  <r>
    <s v="Old Colony Elder Services, Inc."/>
    <s v="Supportive Housing"/>
    <s v="CT ELD ASAPOLDCOLONY2020000"/>
    <x v="2"/>
    <s v="Approved"/>
    <d v="2022-10-17T12:49:16"/>
    <s v="EOEA Fiscal Staff"/>
    <n v="38904"/>
    <n v="38904"/>
  </r>
  <r>
    <s v="LifePath, Inc."/>
    <s v="Supportive Housing"/>
    <s v="CT ELD ASAPLIFEPATH20200000"/>
    <x v="2"/>
    <s v="Approved"/>
    <d v="2022-10-17T12:49:16"/>
    <s v="EOEA Fiscal Staff"/>
    <n v="25936"/>
    <n v="25936"/>
  </r>
  <r>
    <s v="Tri-Valley, Inc."/>
    <s v="Supportive Housing"/>
    <s v="CT ELD ASAPTRIVALLEY2020000"/>
    <x v="2"/>
    <s v="Approved"/>
    <d v="2022-10-17T12:49:16"/>
    <s v="EOEA Fiscal Staff"/>
    <n v="12968"/>
    <n v="12968"/>
  </r>
  <r>
    <s v="AgeSpan"/>
    <s v="Supportive Housing"/>
    <s v="CT ELD ASAPMERRIMACK2020000"/>
    <x v="2"/>
    <s v="Approved"/>
    <d v="2022-10-17T12:49:15"/>
    <s v="EOEA Fiscal Staff"/>
    <n v="103744"/>
    <n v="103744"/>
  </r>
  <r>
    <s v="Coastline Elderly Services, Inc."/>
    <s v="Supportive Housing"/>
    <s v="CT ELD ASAPCOASTLINE2020000"/>
    <x v="2"/>
    <s v="Approved"/>
    <d v="2022-10-17T12:49:16"/>
    <s v="EOEA Fiscal Staff"/>
    <n v="25936"/>
    <n v="25936"/>
  </r>
  <r>
    <s v="Greater Springfield Senior Services, Inc."/>
    <s v="Supportive Housing"/>
    <s v="CT ELD ASAPSPRINGFIELD20200"/>
    <x v="2"/>
    <s v="Approved"/>
    <d v="2022-10-17T12:49:16"/>
    <s v="EOEA Fiscal Staff"/>
    <n v="25936"/>
    <n v="25936"/>
  </r>
  <r>
    <s v="Minuteman Senior Services"/>
    <s v="Supportive Housing"/>
    <s v="CT ELD ASAPMINUTEMAN2020000"/>
    <x v="2"/>
    <s v="Approved"/>
    <d v="2022-10-31T11:14:40"/>
    <s v="EOEA Fiscal Staff"/>
    <n v="12968"/>
    <n v="12968"/>
  </r>
  <r>
    <s v="Springwell, Inc."/>
    <s v="Supportive Housing"/>
    <s v="CT ELD ASAPSPRINGWELL202000"/>
    <x v="2"/>
    <s v="Approved"/>
    <d v="2022-10-31T11:14:40"/>
    <s v="EOEA Fiscal Staff"/>
    <n v="38904"/>
    <n v="38904"/>
  </r>
  <r>
    <s v="Highland Valley Elder Services, Inc."/>
    <s v="Supportive Housing"/>
    <s v="CT ELD ASAPHIGHLAND20200000"/>
    <x v="2"/>
    <s v="Approved"/>
    <d v="2022-10-31T11:14:39"/>
    <s v="EOEA Fiscal Staff"/>
    <n v="12968"/>
    <n v="12968"/>
  </r>
  <r>
    <s v="Greater Lynn Senior Services, Inc."/>
    <s v="Supportive Housing"/>
    <s v="CT ELD ASAPGRTRLYNN20200000"/>
    <x v="1"/>
    <s v="Approved"/>
    <d v="2022-11-14T10:43:43"/>
    <s v="EOEA Fiscal Staff"/>
    <n v="38904"/>
    <n v="38904"/>
  </r>
  <r>
    <s v="Boston Senior Home Care"/>
    <s v="Supportive Housing"/>
    <s v="CT ELD ASAPBOSTONSNR2020000"/>
    <x v="2"/>
    <s v="Approved"/>
    <d v="2022-10-31T11:14:40"/>
    <s v="EOEA Fiscal Staff"/>
    <n v="25936"/>
    <n v="25936"/>
  </r>
  <r>
    <s v="Somerville/Cambridge Elder Services, Inc."/>
    <s v="Supportive Housing"/>
    <s v="CT ELD ASAPSOMERVILLE202000"/>
    <x v="2"/>
    <s v="Approved"/>
    <d v="2022-11-29T09:44:40"/>
    <s v="EOEA Fiscal Staff"/>
    <n v="25936"/>
    <n v="25936"/>
  </r>
  <r>
    <s v="South Shore Elder Services, Inc."/>
    <s v="Supportive Housing"/>
    <s v="CT ELD ASAPSOUTHSHORE202000"/>
    <x v="2"/>
    <s v="Approved"/>
    <d v="2022-10-31T11:14:57"/>
    <s v="EOEA Fiscal Staff"/>
    <n v="38904"/>
    <n v="38904"/>
  </r>
  <r>
    <s v="Mystic Valley Elder Services, Inc."/>
    <s v="Supportive Housing"/>
    <s v="CT ELD ASAPMYSTICVALLEY2020"/>
    <x v="2"/>
    <s v="Approved"/>
    <d v="2022-10-31T11:14:57"/>
    <s v="EOEA Fiscal Staff"/>
    <n v="64840"/>
    <n v="64840"/>
  </r>
  <r>
    <s v="Aging Services of North Central Massachusetts Inc"/>
    <s v="Supportive Housing"/>
    <s v="CT ELD ASAPMONTACHUSETT2020"/>
    <x v="2"/>
    <s v="Approved"/>
    <d v="2022-10-31T11:14:57"/>
    <s v="EOEA Fiscal Staff"/>
    <n v="38904"/>
    <n v="38904"/>
  </r>
  <r>
    <s v="SeniorCare, Inc."/>
    <s v="Supportive Housing"/>
    <s v="CT ELD ASAPSENIORCARE202000"/>
    <x v="2"/>
    <s v="Approved"/>
    <d v="2022-10-31T11:14:57"/>
    <s v="EOEA Fiscal Staff"/>
    <n v="12968"/>
    <n v="12968"/>
  </r>
  <r>
    <s v="HESSCO Elder Services"/>
    <s v="Supportive Housing"/>
    <s v="CT ELD ASAPHESSCO2020000000"/>
    <x v="2"/>
    <s v="Approved"/>
    <d v="2022-10-31T11:14:57"/>
    <s v="EOEA Fiscal Staff"/>
    <n v="25936"/>
    <n v="25936"/>
  </r>
  <r>
    <s v="WestMass ElderCare, Inc."/>
    <s v="Supportive Housing"/>
    <s v="CT ELD ASAPWESTMASS20200000"/>
    <x v="2"/>
    <s v="Approved"/>
    <d v="2022-10-31T11:14:57"/>
    <s v="EOEA Fiscal Staff"/>
    <n v="12968"/>
    <n v="12968"/>
  </r>
  <r>
    <s v="BayPath Elder Services"/>
    <s v="Supportive Housing"/>
    <s v="CT ELD ASAPBAYPATH202000000"/>
    <x v="0"/>
    <s v="Approved"/>
    <d v="2022-11-14T10:45:10"/>
    <s v="EOEA Fiscal Staff"/>
    <n v="12968"/>
    <n v="12968"/>
  </r>
  <r>
    <s v="BayPath Elder Services"/>
    <s v="Supportive Housing"/>
    <s v="CT ELD ASAPBAYPATH202000000"/>
    <x v="1"/>
    <s v="Approved"/>
    <d v="2022-11-14T10:43:43"/>
    <s v="EOEA Fiscal Staff"/>
    <n v="12968"/>
    <n v="12968"/>
  </r>
  <r>
    <s v="BayPath Elder Services"/>
    <s v="Supportive Housing"/>
    <s v="CT ELD ASAPBAYPATH202000000"/>
    <x v="2"/>
    <s v="Approved"/>
    <d v="2022-11-14T10:40:32"/>
    <s v="EOEA Fiscal Staff"/>
    <n v="12968"/>
    <n v="12968"/>
  </r>
  <r>
    <s v="Old Colony Elder Services, Inc."/>
    <s v="Supportive Housing"/>
    <s v="CT ELD ASAPOLDCOLONY2020000"/>
    <x v="3"/>
    <s v="Approved"/>
    <d v="2022-11-14T10:22:16"/>
    <s v="EOEA Fiscal Staff"/>
    <n v="38904"/>
    <n v="38904"/>
  </r>
  <r>
    <s v="Elder Services of Berkshire County, Inc."/>
    <s v="Supportive Housing"/>
    <s v="CT ELD ASAPBERKSHIRE2020000"/>
    <x v="3"/>
    <s v="Approved"/>
    <d v="2022-11-14T10:22:16"/>
    <s v="EOEA Fiscal Staff"/>
    <n v="12968"/>
    <n v="12968"/>
  </r>
  <r>
    <s v="Bristol Elder Services, Inc"/>
    <s v="Supportive Housing"/>
    <s v="CT ELD ASAPBRISTOL202000000"/>
    <x v="3"/>
    <s v="Approved"/>
    <d v="2022-11-14T10:22:17"/>
    <s v="EOEA Fiscal Staff"/>
    <n v="25936"/>
    <n v="25936"/>
  </r>
  <r>
    <s v="Coastline Elderly Services, Inc."/>
    <s v="Supportive Housing"/>
    <s v="CT ELD ASAPCOASTLINE2020000"/>
    <x v="3"/>
    <s v="Approved"/>
    <d v="2022-11-14T10:22:17"/>
    <s v="EOEA Fiscal Staff"/>
    <n v="25936"/>
    <n v="25936"/>
  </r>
  <r>
    <s v="LifePath, Inc."/>
    <s v="Supportive Housing"/>
    <s v="CT ELD ASAPLIFEPATH20200000"/>
    <x v="3"/>
    <s v="Approved"/>
    <d v="2022-11-14T10:22:17"/>
    <s v="EOEA Fiscal Staff"/>
    <n v="25936"/>
    <n v="25936"/>
  </r>
  <r>
    <s v="Tri-Valley, Inc."/>
    <s v="Supportive Housing"/>
    <s v="CT ELD ASAPTRIVALLEY2020000"/>
    <x v="3"/>
    <s v="Approved"/>
    <d v="2022-11-14T10:22:16"/>
    <s v="EOEA Fiscal Staff"/>
    <n v="12968"/>
    <n v="12968"/>
  </r>
  <r>
    <s v="AgeSpan"/>
    <s v="Supportive Housing"/>
    <s v="CT ELD ASAPMERRIMACK2020000"/>
    <x v="3"/>
    <s v="Approved"/>
    <d v="2022-11-29T09:42:20"/>
    <s v="EOEA Fiscal Staff"/>
    <n v="103744"/>
    <n v="103744"/>
  </r>
  <r>
    <s v="Greater Springfield Senior Services, Inc."/>
    <s v="Supportive Housing"/>
    <s v="CT ELD ASAPSPRINGFIELD20200"/>
    <x v="3"/>
    <s v="Approved"/>
    <d v="2022-11-14T10:22:16"/>
    <s v="EOEA Fiscal Staff"/>
    <n v="25936"/>
    <n v="25936"/>
  </r>
  <r>
    <s v="Minuteman Senior Services"/>
    <s v="Supportive Housing"/>
    <s v="CT ELD ASAPMINUTEMAN2020000"/>
    <x v="3"/>
    <s v="Approved"/>
    <d v="2022-11-29T09:41:49"/>
    <s v="EOEA Fiscal Staff"/>
    <n v="12968"/>
    <n v="12968"/>
  </r>
  <r>
    <s v="Highland Valley Elder Services, Inc."/>
    <s v="Supportive Housing"/>
    <s v="CT ELD ASAPHIGHLAND20200000"/>
    <x v="3"/>
    <s v="Approved"/>
    <d v="2022-11-29T09:41:49"/>
    <s v="EOEA Fiscal Staff"/>
    <n v="12968"/>
    <n v="12968"/>
  </r>
  <r>
    <s v="Aging Services of North Central Massachusetts Inc"/>
    <s v="Supportive Housing"/>
    <s v="CT ELD ASAPMONTACHUSETT2020"/>
    <x v="3"/>
    <s v="Approved"/>
    <d v="2022-11-29T09:41:49"/>
    <s v="EOEA Fiscal Staff"/>
    <n v="38904"/>
    <n v="38904"/>
  </r>
  <r>
    <s v="South Shore Elder Services, Inc."/>
    <s v="Supportive Housing"/>
    <s v="CT ELD ASAPSOUTHSHORE202000"/>
    <x v="3"/>
    <s v="Approved"/>
    <d v="2022-11-29T09:41:49"/>
    <s v="EOEA Fiscal Staff"/>
    <n v="38904"/>
    <n v="38904"/>
  </r>
  <r>
    <s v="SeniorCare, Inc."/>
    <s v="Supportive Housing"/>
    <s v="CT ELD ASAPSENIORCARE202000"/>
    <x v="3"/>
    <s v="Approved"/>
    <d v="2022-11-29T09:41:49"/>
    <s v="EOEA Fiscal Staff"/>
    <n v="12968"/>
    <n v="12968"/>
  </r>
  <r>
    <s v="Boston Senior Home Care"/>
    <s v="Supportive Housing"/>
    <s v="CT ELD ASAPBOSTONSNR2020000"/>
    <x v="3"/>
    <s v="Approved"/>
    <d v="2022-11-29T09:41:49"/>
    <s v="EOEA Fiscal Staff"/>
    <n v="25936"/>
    <n v="25936"/>
  </r>
  <r>
    <s v="Somerville/Cambridge Elder Services, Inc."/>
    <s v="Supportive Housing"/>
    <s v="CT ELD ASAPSOMERVILLE202000"/>
    <x v="3"/>
    <s v="Approved"/>
    <d v="2022-11-29T09:42:20"/>
    <s v="EOEA Fiscal Staff"/>
    <n v="25936"/>
    <n v="25936"/>
  </r>
  <r>
    <s v="Mystic Valley Elder Services, Inc."/>
    <s v="Supportive Housing"/>
    <s v="CT ELD ASAPMYSTICVALLEY2020"/>
    <x v="3"/>
    <s v="Approved"/>
    <d v="2022-11-29T09:42:20"/>
    <s v="EOEA Fiscal Staff"/>
    <n v="64840"/>
    <n v="64840"/>
  </r>
  <r>
    <s v="Springwell, Inc."/>
    <s v="Supportive Housing"/>
    <s v="CT ELD ASAPSPRINGWELL202000"/>
    <x v="3"/>
    <s v="Approved"/>
    <d v="2022-11-29T09:42:21"/>
    <s v="EOEA Fiscal Staff"/>
    <n v="38904"/>
    <n v="38904"/>
  </r>
  <r>
    <s v="HESSCO Elder Services"/>
    <s v="Supportive Housing"/>
    <s v="CT ELD ASAPHESSCO2020000000"/>
    <x v="3"/>
    <s v="Approved"/>
    <d v="2022-11-29T09:42:21"/>
    <s v="EOEA Fiscal Staff"/>
    <n v="25936"/>
    <n v="25936"/>
  </r>
  <r>
    <s v="WestMass ElderCare, Inc."/>
    <s v="Supportive Housing"/>
    <s v="CT ELD ASAPWESTMASS20200000"/>
    <x v="3"/>
    <s v="Approved"/>
    <d v="2022-11-29T09:42:21"/>
    <s v="EOEA Fiscal Staff"/>
    <n v="12968"/>
    <n v="12968"/>
  </r>
  <r>
    <s v="Greater Lynn Senior Services, Inc."/>
    <s v="Supportive Housing"/>
    <s v="CT ELD ASAPGRTRLYNN20200000"/>
    <x v="2"/>
    <s v="Approved"/>
    <d v="2022-12-12T09:34:48"/>
    <s v="EOEA Fiscal Staff"/>
    <n v="38904"/>
    <n v="38904"/>
  </r>
  <r>
    <s v="Greater Lynn Senior Services, Inc."/>
    <s v="Supportive Housing"/>
    <s v="CT ELD ASAPGRTRLYNN20200000"/>
    <x v="3"/>
    <s v="Approved"/>
    <d v="2022-11-29T09:42:58"/>
    <s v="EOEA Fiscal Staff"/>
    <n v="38904"/>
    <n v="38904"/>
  </r>
  <r>
    <s v="BayPath Elder Services"/>
    <s v="Supportive Housing"/>
    <s v="CT ELD ASAPBAYPATH202000000"/>
    <x v="3"/>
    <s v="Approved"/>
    <d v="2022-12-12T09:34:18"/>
    <s v="EOEA Fiscal Staff"/>
    <n v="12968"/>
    <n v="12968"/>
  </r>
  <r>
    <s v="Bristol Elder Services, Inc"/>
    <s v="Supportive Housing"/>
    <s v="CT ELD ASAPBRISTOL202000000"/>
    <x v="4"/>
    <s v="Approved"/>
    <d v="2022-12-12T09:27:10"/>
    <s v="EOEA Fiscal Staff"/>
    <n v="25936"/>
    <n v="25936"/>
  </r>
  <r>
    <s v="Elder Services of Berkshire County, Inc."/>
    <s v="Supportive Housing"/>
    <s v="CT ELD ASAPBERKSHIRE2020000"/>
    <x v="4"/>
    <s v="Approved"/>
    <d v="2022-12-12T09:27:10"/>
    <s v="EOEA Fiscal Staff"/>
    <n v="12968"/>
    <n v="12968"/>
  </r>
  <r>
    <s v="Old Colony Elder Services, Inc."/>
    <s v="Supportive Housing"/>
    <s v="CT ELD ASAPOLDCOLONY2020000"/>
    <x v="4"/>
    <s v="Approved"/>
    <d v="2022-12-12T09:28:28"/>
    <s v="EOEA Fiscal Staff"/>
    <n v="38904"/>
    <n v="38904"/>
  </r>
  <r>
    <s v="Tri-Valley, Inc."/>
    <s v="Supportive Housing"/>
    <s v="CT ELD ASAPTRIVALLEY2020000"/>
    <x v="4"/>
    <s v="Approved"/>
    <d v="2022-12-12T09:28:28"/>
    <s v="EOEA Fiscal Staff"/>
    <n v="12968"/>
    <n v="12968"/>
  </r>
  <r>
    <s v="AgeSpan"/>
    <s v="Supportive Housing"/>
    <s v="CT ELD ASAPMERRIMACK2020000"/>
    <x v="4"/>
    <s v="Approved"/>
    <d v="2022-12-12T09:28:28"/>
    <s v="EOEA Fiscal Staff"/>
    <n v="103744"/>
    <n v="103744"/>
  </r>
  <r>
    <s v="Coastline Elderly Services, Inc."/>
    <s v="Supportive Housing"/>
    <s v="CT ELD ASAPCOASTLINE2020000"/>
    <x v="4"/>
    <s v="Approved"/>
    <d v="2022-12-21T10:50:33"/>
    <s v="EOEA Fiscal Staff"/>
    <n v="25936"/>
    <n v="25936"/>
  </r>
  <r>
    <s v="Highland Valley Elder Services, Inc."/>
    <s v="Supportive Housing"/>
    <s v="CT ELD ASAPHIGHLAND20200000"/>
    <x v="4"/>
    <s v="Approved"/>
    <d v="2022-12-21T10:50:33"/>
    <s v="EOEA Fiscal Staff"/>
    <n v="12968"/>
    <n v="12968"/>
  </r>
  <r>
    <s v="Minuteman Senior Services"/>
    <s v="Supportive Housing"/>
    <s v="CT ELD ASAPMINUTEMAN2020000"/>
    <x v="4"/>
    <s v="Approved"/>
    <d v="2022-12-21T10:50:33"/>
    <s v="EOEA Fiscal Staff"/>
    <n v="12968"/>
    <n v="12968"/>
  </r>
  <r>
    <s v="Greater Springfield Senior Services, Inc."/>
    <s v="Supportive Housing"/>
    <s v="CT ELD ASAPSPRINGFIELD20200"/>
    <x v="4"/>
    <s v="Approved"/>
    <d v="2022-12-21T10:50:34"/>
    <s v="EOEA Fiscal Staff"/>
    <n v="25936"/>
    <n v="25936"/>
  </r>
  <r>
    <s v="Somerville/Cambridge Elder Services, Inc."/>
    <s v="Supportive Housing"/>
    <s v="CT ELD ASAPSOMERVILLE202000"/>
    <x v="4"/>
    <s v="Approved"/>
    <d v="2022-12-21T10:50:34"/>
    <s v="EOEA Fiscal Staff"/>
    <n v="25936"/>
    <n v="25936"/>
  </r>
  <r>
    <s v="South Shore Elder Services, Inc."/>
    <s v="Supportive Housing"/>
    <s v="CT ELD ASAPSOUTHSHORE202000"/>
    <x v="4"/>
    <s v="Approved"/>
    <d v="2022-12-21T10:50:34"/>
    <s v="EOEA Fiscal Staff"/>
    <n v="38904"/>
    <n v="38904"/>
  </r>
  <r>
    <s v="SeniorCare, Inc."/>
    <s v="Supportive Housing"/>
    <s v="CT ELD ASAPSENIORCARE202000"/>
    <x v="4"/>
    <s v="Approved"/>
    <d v="2022-12-21T10:50:34"/>
    <s v="EOEA Fiscal Staff"/>
    <n v="12968"/>
    <n v="12968"/>
  </r>
  <r>
    <s v="LifePath, Inc."/>
    <s v="Supportive Housing"/>
    <s v="CT ELD ASAPLIFEPATH20200000"/>
    <x v="4"/>
    <s v="Approved"/>
    <d v="2022-12-21T10:50:34"/>
    <s v="EOEA Fiscal Staff"/>
    <n v="25936"/>
    <n v="25936"/>
  </r>
  <r>
    <s v="Boston Senior Home Care"/>
    <s v="Supportive Housing"/>
    <s v="CT ELD ASAPBOSTONSNR2020000"/>
    <x v="4"/>
    <s v="Approved"/>
    <d v="2022-12-21T10:50:34"/>
    <s v="EOEA Fiscal Staff"/>
    <n v="25936"/>
    <n v="25936"/>
  </r>
  <r>
    <s v="Aging Services of North Central Massachusetts Inc"/>
    <s v="Supportive Housing"/>
    <s v="CT ELD ASAPMONTACHUSETT2020"/>
    <x v="4"/>
    <s v="Approved"/>
    <d v="2022-12-21T10:50:21"/>
    <s v="EOEA Fiscal Staff"/>
    <n v="38904"/>
    <n v="38904"/>
  </r>
  <r>
    <s v="Mystic Valley Elder Services, Inc."/>
    <s v="Supportive Housing"/>
    <s v="CT ELD ASAPMYSTICVALLEY2020"/>
    <x v="4"/>
    <s v="Approved"/>
    <d v="2023-01-05T11:53:36"/>
    <s v="EOEA Fiscal Staff"/>
    <n v="64840"/>
    <n v="64840"/>
  </r>
  <r>
    <s v="Springwell, Inc."/>
    <s v="Supportive Housing"/>
    <s v="CT ELD ASAPSPRINGWELL202000"/>
    <x v="4"/>
    <s v="Approved"/>
    <d v="2022-12-21T10:50:21"/>
    <s v="EOEA Fiscal Staff"/>
    <n v="38904"/>
    <n v="38904"/>
  </r>
  <r>
    <s v="HESSCO Elder Services"/>
    <s v="Supportive Housing"/>
    <s v="CT ELD ASAPHESSCO2020000000"/>
    <x v="4"/>
    <s v="Approved"/>
    <d v="2023-01-05T11:53:36"/>
    <s v="EOEA Fiscal Staff"/>
    <n v="25936"/>
    <n v="25936"/>
  </r>
  <r>
    <s v="BayPath Elder Services"/>
    <s v="Supportive Housing"/>
    <s v="CT ELD ASAPBAYPATH202000000"/>
    <x v="4"/>
    <s v="Approved"/>
    <d v="2023-01-05T11:53:36"/>
    <s v="EOEA Fiscal Staff"/>
    <n v="12968"/>
    <n v="12968"/>
  </r>
  <r>
    <s v="WestMass ElderCare, Inc."/>
    <s v="Supportive Housing"/>
    <s v="CT ELD ASAPWESTMASS20200000"/>
    <x v="4"/>
    <s v="Approved"/>
    <d v="2023-01-05T11:53:37"/>
    <s v="EOEA Fiscal Staff"/>
    <n v="12968"/>
    <n v="12968"/>
  </r>
  <r>
    <s v="Greater Springfield Senior Services, Inc."/>
    <s v="Supportive Housing"/>
    <s v="CT ELD ASAPSPRINGFIELD20200"/>
    <x v="5"/>
    <s v="Approved"/>
    <d v="2023-01-05T11:47:58"/>
    <s v="EOEA Fiscal Staff"/>
    <n v="25936"/>
    <n v="25936"/>
  </r>
  <r>
    <s v="Old Colony Elder Services, Inc."/>
    <s v="Supportive Housing"/>
    <s v="CT ELD ASAPOLDCOLONY2020000"/>
    <x v="5"/>
    <s v="Approved"/>
    <d v="2023-01-05T11:47:58"/>
    <s v="EOEA Fiscal Staff"/>
    <n v="38904"/>
    <n v="38904"/>
  </r>
  <r>
    <s v="Bristol Elder Services, Inc"/>
    <s v="Supportive Housing"/>
    <s v="CT ELD ASAPBRISTOL202000000"/>
    <x v="5"/>
    <s v="Approved"/>
    <d v="2023-01-23T15:58:09"/>
    <s v="EOEA Fiscal Staff"/>
    <n v="25936"/>
    <n v="25936"/>
  </r>
  <r>
    <s v="Coastline Elderly Services, Inc."/>
    <s v="Supportive Housing"/>
    <s v="CT ELD ASAPCOASTLINE2020000"/>
    <x v="5"/>
    <s v="Approved"/>
    <d v="2023-01-23T15:58:10"/>
    <s v="EOEA Fiscal Staff"/>
    <n v="25936"/>
    <n v="25936"/>
  </r>
  <r>
    <s v="AgeSpan"/>
    <s v="Supportive Housing"/>
    <s v="CT ELD ASAPMERRIMACK2020000"/>
    <x v="5"/>
    <s v="Approved"/>
    <d v="2023-01-23T15:58:10"/>
    <s v="EOEA Fiscal Staff"/>
    <n v="103744"/>
    <n v="103744"/>
  </r>
  <r>
    <s v="Elder Services of Berkshire County, Inc."/>
    <s v="Supportive Housing"/>
    <s v="CT ELD ASAPBERKSHIRE2020000"/>
    <x v="5"/>
    <s v="Approved"/>
    <d v="2023-01-23T15:58:29"/>
    <s v="EOEA Fiscal Staff"/>
    <n v="12968"/>
    <n v="12968"/>
  </r>
  <r>
    <s v="Minuteman Senior Services"/>
    <s v="Supportive Housing"/>
    <s v="CT ELD ASAPMINUTEMAN2020000"/>
    <x v="5"/>
    <s v="Approved"/>
    <d v="2023-01-23T15:58:29"/>
    <s v="EOEA Fiscal Staff"/>
    <n v="0"/>
    <n v="0"/>
  </r>
  <r>
    <s v="South Shore Elder Services, Inc."/>
    <s v="Supportive Housing"/>
    <s v="CT ELD ASAPSOUTHSHORE202000"/>
    <x v="5"/>
    <s v="Approved"/>
    <d v="2023-01-23T15:58:29"/>
    <s v="EOEA Fiscal Staff"/>
    <n v="38904"/>
    <n v="38904"/>
  </r>
  <r>
    <s v="LifePath, Inc."/>
    <s v="Supportive Housing"/>
    <s v="CT ELD ASAPLIFEPATH20200000"/>
    <x v="5"/>
    <s v="Approved"/>
    <d v="2023-01-23T15:58:30"/>
    <s v="EOEA Fiscal Staff"/>
    <n v="25936"/>
    <n v="25936"/>
  </r>
  <r>
    <s v="Tri-Valley, Inc."/>
    <s v="Supportive Housing"/>
    <s v="CT ELD ASAPTRIVALLEY2020000"/>
    <x v="5"/>
    <s v="Approved"/>
    <d v="2023-01-23T15:58:30"/>
    <s v="EOEA Fiscal Staff"/>
    <n v="12968"/>
    <n v="12968"/>
  </r>
  <r>
    <s v="Boston Senior Home Care"/>
    <s v="Supportive Housing"/>
    <s v="CT ELD ASAPBOSTONSNR2020000"/>
    <x v="5"/>
    <s v="Approved"/>
    <d v="2023-01-23T15:58:09"/>
    <s v="EOEA Fiscal Staff"/>
    <n v="25936"/>
    <n v="25936"/>
  </r>
  <r>
    <s v="Somerville/Cambridge Elder Services, Inc."/>
    <s v="Supportive Housing"/>
    <s v="CT ELD ASAPSOMERVILLE202000"/>
    <x v="5"/>
    <s v="Approved"/>
    <d v="2023-01-23T15:58:09"/>
    <s v="EOEA Fiscal Staff"/>
    <n v="25936"/>
    <n v="25936"/>
  </r>
  <r>
    <s v="Aging Services of North Central Massachusetts Inc"/>
    <s v="Supportive Housing"/>
    <s v="CT ELD ASAPMONTACHUSETT2020"/>
    <x v="5"/>
    <s v="Approved"/>
    <d v="2023-01-23T15:58:10"/>
    <s v="EOEA Fiscal Staff"/>
    <n v="38904"/>
    <n v="38904"/>
  </r>
  <r>
    <s v="Mystic Valley Elder Services, Inc."/>
    <s v="Supportive Housing"/>
    <s v="CT ELD ASAPMYSTICVALLEY2020"/>
    <x v="5"/>
    <s v="Approved"/>
    <d v="2023-01-23T15:58:10"/>
    <s v="EOEA Fiscal Staff"/>
    <n v="64840"/>
    <n v="64840"/>
  </r>
  <r>
    <s v="Springwell, Inc."/>
    <s v="Supportive Housing"/>
    <s v="CT ELD ASAPSPRINGWELL202000"/>
    <x v="5"/>
    <s v="Approved"/>
    <d v="2023-01-23T15:57:52"/>
    <s v="EOEA Fiscal Staff"/>
    <n v="38904"/>
    <n v="38904"/>
  </r>
  <r>
    <s v="Highland Valley Elder Services, Inc."/>
    <s v="Supportive Housing"/>
    <s v="CT ELD ASAPHIGHLAND20200000"/>
    <x v="5"/>
    <s v="Approved"/>
    <d v="2023-01-23T15:57:51"/>
    <s v="EOEA Fiscal Staff"/>
    <n v="12968"/>
    <n v="12968"/>
  </r>
  <r>
    <s v="HESSCO Elder Services"/>
    <s v="Supportive Housing"/>
    <s v="CT ELD ASAPHESSCO2020000000"/>
    <x v="5"/>
    <s v="Approved"/>
    <d v="2023-01-23T15:57:52"/>
    <s v="EOEA Fiscal Staff"/>
    <n v="25936"/>
    <n v="25936"/>
  </r>
  <r>
    <s v="SeniorCare, Inc."/>
    <s v="Supportive Housing"/>
    <s v="CT ELD ASAPSENIORCARE202000"/>
    <x v="5"/>
    <s v="Approved"/>
    <d v="2023-01-23T15:57:52"/>
    <s v="EOEA Fiscal Staff"/>
    <n v="12968"/>
    <n v="12968"/>
  </r>
  <r>
    <s v="Greater Lynn Senior Services, Inc."/>
    <s v="Supportive Housing"/>
    <s v="CT ELD ASAPGRTRLYNN20200000"/>
    <x v="4"/>
    <s v="Approved"/>
    <d v="2023-02-08T09:44:58"/>
    <s v="EOEA Fiscal Staff"/>
    <n v="38904"/>
    <n v="38904"/>
  </r>
  <r>
    <s v="Greater Lynn Senior Services, Inc."/>
    <s v="Supportive Housing"/>
    <s v="CT ELD ASAPGRTRLYNN20200000"/>
    <x v="5"/>
    <s v="Approved"/>
    <d v="2023-02-08T09:43:37"/>
    <s v="EOEA Fiscal Staff"/>
    <n v="38904"/>
    <n v="38904"/>
  </r>
  <r>
    <s v="WestMass ElderCare, Inc."/>
    <s v="Supportive Housing"/>
    <s v="CT ELD ASAPWESTMASS20200000"/>
    <x v="5"/>
    <s v="Approved"/>
    <d v="2023-02-08T09:43:37"/>
    <s v="EOEA Fiscal Staff"/>
    <n v="12968"/>
    <n v="12968"/>
  </r>
  <r>
    <s v="Bristol Elder Services, Inc"/>
    <s v="Supportive Housing"/>
    <s v="CT ELD ASAPBRISTOL202000000"/>
    <x v="6"/>
    <s v="Approved"/>
    <d v="2023-02-23T15:41:59"/>
    <s v="EOEA Fiscal Staff"/>
    <n v="25936"/>
    <n v="25936"/>
  </r>
  <r>
    <s v="BayPath Elder Services"/>
    <s v="Supportive Housing"/>
    <s v="CT ELD ASAPBAYPATH202000000"/>
    <x v="5"/>
    <s v="Approved"/>
    <d v="2023-02-28T10:31:07"/>
    <s v="EOEA Fiscal Staff"/>
    <n v="12968"/>
    <n v="12968"/>
  </r>
  <r>
    <s v="Elder Services of Berkshire County, Inc."/>
    <s v="Supportive Housing"/>
    <s v="CT ELD ASAPBERKSHIRE2020000"/>
    <x v="6"/>
    <s v="Approved"/>
    <d v="2023-02-08T09:35:18"/>
    <s v="EOEA Fiscal Staff"/>
    <n v="12968"/>
    <n v="12968"/>
  </r>
  <r>
    <s v="Greater Springfield Senior Services, Inc."/>
    <s v="Supportive Housing"/>
    <s v="CT ELD ASAPSPRINGFIELD20200"/>
    <x v="6"/>
    <s v="Approved"/>
    <d v="2023-02-08T09:35:18"/>
    <s v="EOEA Fiscal Staff"/>
    <n v="25936"/>
    <n v="25936"/>
  </r>
  <r>
    <s v="Old Colony Elder Services, Inc."/>
    <s v="Supportive Housing"/>
    <s v="CT ELD ASAPOLDCOLONY2020000"/>
    <x v="6"/>
    <s v="Approved"/>
    <d v="2023-02-23T15:41:22"/>
    <s v="EOEA Fiscal Staff"/>
    <n v="38904"/>
    <n v="38904"/>
  </r>
  <r>
    <s v="Minuteman Senior Services"/>
    <s v="Supportive Housing"/>
    <s v="CT ELD ASAPMINUTEMAN2020000"/>
    <x v="6"/>
    <s v="Approved"/>
    <d v="2023-02-23T15:41:22"/>
    <s v="EOEA Fiscal Staff"/>
    <n v="12968"/>
    <n v="12968"/>
  </r>
  <r>
    <s v="Tri-Valley, Inc."/>
    <s v="Supportive Housing"/>
    <s v="CT ELD ASAPTRIVALLEY2020000"/>
    <x v="6"/>
    <s v="Approved"/>
    <d v="2023-02-23T15:41:59"/>
    <s v="EOEA Fiscal Staff"/>
    <n v="12968"/>
    <n v="12968"/>
  </r>
  <r>
    <s v="AgeSpan"/>
    <s v="Supportive Housing"/>
    <s v="CT ELD ASAPMERRIMACK2020000"/>
    <x v="6"/>
    <s v="Approved"/>
    <d v="2023-02-28T10:26:31"/>
    <s v="EOEA Fiscal Staff"/>
    <n v="103744"/>
    <n v="103744"/>
  </r>
  <r>
    <s v="Highland Valley Elder Services, Inc."/>
    <s v="Supportive Housing"/>
    <s v="CT ELD ASAPHIGHLAND20200000"/>
    <x v="6"/>
    <s v="Approved"/>
    <d v="2023-02-23T15:41:59"/>
    <s v="EOEA Fiscal Staff"/>
    <n v="12968"/>
    <n v="12968"/>
  </r>
  <r>
    <s v="Mystic Valley Elder Services, Inc."/>
    <s v="Supportive Housing"/>
    <s v="CT ELD ASAPMYSTICVALLEY2020"/>
    <x v="6"/>
    <s v="Approved"/>
    <d v="2023-02-23T15:42:00"/>
    <s v="EOEA Fiscal Staff"/>
    <n v="64840"/>
    <n v="64840"/>
  </r>
  <r>
    <s v="SeniorCare, Inc."/>
    <s v="Supportive Housing"/>
    <s v="CT ELD ASAPSENIORCARE202000"/>
    <x v="6"/>
    <s v="Approved"/>
    <d v="2023-02-23T15:42:00"/>
    <s v="EOEA Fiscal Staff"/>
    <n v="12968"/>
    <n v="12968"/>
  </r>
  <r>
    <s v="Coastline Elderly Services, Inc."/>
    <s v="Supportive Housing"/>
    <s v="CT ELD ASAPCOASTLINE2020000"/>
    <x v="6"/>
    <s v="Approved"/>
    <d v="2023-02-23T15:42:45"/>
    <s v="EOEA Fiscal Staff"/>
    <n v="25936"/>
    <n v="25936"/>
  </r>
  <r>
    <s v="South Shore Elder Services, Inc."/>
    <s v="Supportive Housing"/>
    <s v="CT ELD ASAPSOUTHSHORE202000"/>
    <x v="6"/>
    <s v="Approved"/>
    <d v="2023-02-23T15:42:45"/>
    <s v="EOEA Fiscal Staff"/>
    <n v="38904"/>
    <n v="38904"/>
  </r>
  <r>
    <s v="Aging Services of North Central Massachusetts Inc"/>
    <s v="Supportive Housing"/>
    <s v="CT ELD ASAPMONTACHUSETT2020"/>
    <x v="6"/>
    <s v="Approved"/>
    <d v="2023-02-23T15:42:45"/>
    <s v="EOEA Fiscal Staff"/>
    <n v="38904"/>
    <n v="38904"/>
  </r>
  <r>
    <s v="Boston Senior Home Care"/>
    <s v="Supportive Housing"/>
    <s v="CT ELD ASAPBOSTONSNR2020000"/>
    <x v="6"/>
    <s v="Approved"/>
    <d v="2023-02-23T15:42:45"/>
    <s v="EOEA Fiscal Staff"/>
    <n v="25936"/>
    <n v="25936"/>
  </r>
  <r>
    <s v="HESSCO Elder Services"/>
    <s v="Supportive Housing"/>
    <s v="CT ELD ASAPHESSCO2020000000"/>
    <x v="6"/>
    <s v="Approved"/>
    <d v="2023-03-16T16:09:28"/>
    <s v="EOEA Fiscal Staff"/>
    <n v="25936"/>
    <n v="25936"/>
  </r>
  <r>
    <s v="Springwell, Inc."/>
    <s v="Supportive Housing"/>
    <s v="CT ELD ASAPSPRINGWELL202000"/>
    <x v="6"/>
    <s v="Approved"/>
    <d v="2023-02-28T10:22:18"/>
    <s v="EOEA Fiscal Staff"/>
    <n v="38904"/>
    <n v="38904"/>
  </r>
  <r>
    <s v="Greater Lynn Senior Services, Inc."/>
    <s v="Supportive Housing"/>
    <s v="CT ELD ASAPGRTRLYNN20200000"/>
    <x v="6"/>
    <s v="Approved"/>
    <d v="2023-03-16T16:09:28"/>
    <s v="EOEA Fiscal Staff"/>
    <n v="38904"/>
    <n v="38904"/>
  </r>
  <r>
    <s v="WestMass ElderCare, Inc."/>
    <s v="Supportive Housing"/>
    <s v="CT ELD ASAPWESTMASS20200000"/>
    <x v="6"/>
    <s v="Approved"/>
    <d v="2023-03-16T16:09:28"/>
    <s v="EOEA Fiscal Staff"/>
    <n v="12968"/>
    <n v="12968"/>
  </r>
  <r>
    <s v="LifePath, Inc."/>
    <s v="Supportive Housing"/>
    <s v="CT ELD ASAPLIFEPATH20200000"/>
    <x v="6"/>
    <s v="Approved"/>
    <d v="2023-03-16T16:09:28"/>
    <s v="EOEA Fiscal Staff"/>
    <n v="25936"/>
    <n v="25936"/>
  </r>
  <r>
    <s v="Bristol Elder Services, Inc"/>
    <s v="Supportive Housing"/>
    <s v="CT ELD ASAPBRISTOL202000000"/>
    <x v="7"/>
    <s v="Approved"/>
    <d v="2023-03-16T16:03:47"/>
    <s v="EOEA Fiscal Staff"/>
    <n v="25936"/>
    <n v="25936"/>
  </r>
  <r>
    <s v="Somerville/Cambridge Elder Services, Inc."/>
    <s v="Supportive Housing"/>
    <s v="CT ELD ASAPSOMERVILLE202000"/>
    <x v="6"/>
    <s v="Approved"/>
    <d v="2023-03-16T16:09:28"/>
    <s v="EOEA Fiscal Staff"/>
    <n v="25936"/>
    <n v="25936"/>
  </r>
  <r>
    <s v="Greater Springfield Senior Services, Inc."/>
    <s v="Supportive Housing"/>
    <s v="CT ELD ASAPSPRINGFIELD20200"/>
    <x v="7"/>
    <s v="Approved"/>
    <d v="2023-03-16T16:03:48"/>
    <s v="EOEA Fiscal Staff"/>
    <n v="25936"/>
    <n v="25936"/>
  </r>
  <r>
    <s v="Elder Services of Berkshire County, Inc."/>
    <s v="Supportive Housing"/>
    <s v="CT ELD ASAPBERKSHIRE2020000"/>
    <x v="7"/>
    <s v="Approved"/>
    <d v="2023-03-16T16:03:47"/>
    <s v="EOEA Fiscal Staff"/>
    <n v="12968"/>
    <n v="12968"/>
  </r>
  <r>
    <s v="Old Colony Elder Services, Inc."/>
    <s v="Supportive Housing"/>
    <s v="CT ELD ASAPOLDCOLONY2020000"/>
    <x v="7"/>
    <s v="Approved"/>
    <d v="2023-03-16T16:03:47"/>
    <s v="EOEA Fiscal Staff"/>
    <n v="38904"/>
    <n v="38904"/>
  </r>
  <r>
    <s v="Mystic Valley Elder Services, Inc."/>
    <s v="Supportive Housing"/>
    <s v="CT ELD ASAPMYSTICVALLEY2020"/>
    <x v="7"/>
    <s v="Approved"/>
    <d v="2023-03-16T16:03:47"/>
    <s v="EOEA Fiscal Staff"/>
    <n v="64840"/>
    <n v="64840"/>
  </r>
  <r>
    <s v="Highland Valley Elder Services, Inc."/>
    <s v="Supportive Housing"/>
    <s v="CT ELD ASAPHIGHLAND20200000"/>
    <x v="7"/>
    <s v="Approved"/>
    <d v="2023-03-16T16:03:48"/>
    <s v="EOEA Fiscal Staff"/>
    <n v="12968"/>
    <n v="12968"/>
  </r>
  <r>
    <s v="BayPath Elder Services"/>
    <s v="Supportive Housing"/>
    <s v="CT ELD ASAPBAYPATH202000000"/>
    <x v="6"/>
    <s v="Approved"/>
    <d v="2023-03-16T16:09:28"/>
    <s v="EOEA Fiscal Staff"/>
    <n v="12968"/>
    <n v="12968"/>
  </r>
  <r>
    <s v="Minuteman Senior Services"/>
    <s v="Supportive Housing"/>
    <s v="CT ELD ASAPMINUTEMAN2020000"/>
    <x v="7"/>
    <s v="Approved"/>
    <d v="2023-03-16T16:03:48"/>
    <s v="EOEA Fiscal Staff"/>
    <n v="12968"/>
    <n v="12968"/>
  </r>
  <r>
    <s v="AgeSpan"/>
    <s v="Supportive Housing"/>
    <s v="CT ELD ASAPMERRIMACK2020000"/>
    <x v="7"/>
    <s v="Approved"/>
    <d v="2023-03-16T16:03:48"/>
    <s v="EOEA Fiscal Staff"/>
    <n v="103744"/>
    <n v="103744"/>
  </r>
  <r>
    <s v="Tri-Valley, Inc."/>
    <s v="Supportive Housing"/>
    <s v="CT ELD ASAPTRIVALLEY2020000"/>
    <x v="7"/>
    <s v="Approved"/>
    <d v="2023-03-28T11:23:49"/>
    <s v="EOEA Fiscal Staff"/>
    <n v="12968"/>
    <n v="12968"/>
  </r>
  <r>
    <s v="Coastline Elderly Services, Inc."/>
    <s v="Supportive Housing"/>
    <s v="CT ELD ASAPCOASTLINE2020000"/>
    <x v="7"/>
    <s v="Approved"/>
    <d v="2023-03-16T16:04:20"/>
    <s v="EOEA Fiscal Staff"/>
    <n v="25936"/>
    <n v="25936"/>
  </r>
  <r>
    <s v="LifePath, Inc."/>
    <s v="Supportive Housing"/>
    <s v="CT ELD ASAPLIFEPATH20200000"/>
    <x v="7"/>
    <s v="Approved"/>
    <d v="2023-03-16T16:03:48"/>
    <s v="EOEA Fiscal Staff"/>
    <n v="25936"/>
    <n v="25936"/>
  </r>
  <r>
    <s v="BayPath Elder Services"/>
    <s v="Supportive Housing"/>
    <s v="CT ELD ASAPBAYPATH202000000"/>
    <x v="7"/>
    <s v="Approved"/>
    <d v="2023-03-16T16:03:48"/>
    <s v="EOEA Fiscal Staff"/>
    <n v="12968"/>
    <n v="12968"/>
  </r>
  <r>
    <s v="South Shore Elder Services, Inc."/>
    <s v="Supportive Housing"/>
    <s v="CT ELD ASAPSOUTHSHORE202000"/>
    <x v="7"/>
    <s v="Approved"/>
    <d v="2023-03-16T16:04:20"/>
    <s v="EOEA Fiscal Staff"/>
    <n v="38904"/>
    <n v="38904"/>
  </r>
  <r>
    <s v="Springwell, Inc."/>
    <s v="Supportive Housing"/>
    <s v="CT ELD ASAPSPRINGWELL202000"/>
    <x v="7"/>
    <s v="Approved"/>
    <d v="2023-03-28T11:23:49"/>
    <s v="EOEA Fiscal Staff"/>
    <n v="38904"/>
    <n v="38904"/>
  </r>
  <r>
    <s v="Aging Services of North Central Massachusetts Inc"/>
    <s v="Supportive Housing"/>
    <s v="CT ELD ASAPMONTACHUSETT2020"/>
    <x v="7"/>
    <s v="Approved"/>
    <d v="2023-03-28T11:23:49"/>
    <s v="EOEA Fiscal Staff"/>
    <n v="38904"/>
    <n v="38904"/>
  </r>
  <r>
    <s v="Boston Senior Home Care"/>
    <s v="Supportive Housing"/>
    <s v="CT ELD ASAPBOSTONSNR2020000"/>
    <x v="7"/>
    <s v="Approved"/>
    <d v="2023-03-28T11:20:36"/>
    <s v="EOEA Fiscal Staff"/>
    <n v="25936"/>
    <n v="25936"/>
  </r>
  <r>
    <s v="SeniorCare, Inc."/>
    <s v="Supportive Housing"/>
    <s v="CT ELD ASAPSENIORCARE202000"/>
    <x v="7"/>
    <s v="Approved"/>
    <d v="2023-03-28T11:23:49"/>
    <s v="EOEA Fiscal Staff"/>
    <n v="12968"/>
    <n v="12968"/>
  </r>
  <r>
    <s v="HESSCO Elder Services"/>
    <s v="Supportive Housing"/>
    <s v="CT ELD ASAPHESSCO2020000000"/>
    <x v="7"/>
    <s v="Approved"/>
    <d v="2023-03-28T11:20:36"/>
    <s v="EOEA Fiscal Staff"/>
    <n v="25936"/>
    <n v="25936"/>
  </r>
  <r>
    <s v="WestMass ElderCare, Inc."/>
    <s v="Supportive Housing"/>
    <s v="CT ELD ASAPWESTMASS20200000"/>
    <x v="7"/>
    <s v="Approved"/>
    <d v="2023-03-28T11:23:49"/>
    <s v="EOEA Fiscal Staff"/>
    <n v="12968"/>
    <n v="12968"/>
  </r>
  <r>
    <s v="Somerville/Cambridge Elder Services, Inc."/>
    <s v="Supportive Housing"/>
    <s v="CT ELD ASAPSOMERVILLE202000"/>
    <x v="7"/>
    <s v="Approved"/>
    <d v="2023-04-19T15:39:37"/>
    <s v="EOEA Fiscal Staff"/>
    <n v="25936"/>
    <n v="25936"/>
  </r>
  <r>
    <s v="Greater Lynn Senior Services, Inc."/>
    <s v="Supportive Housing"/>
    <s v="CT ELD ASAPGRTRLYNN20200000"/>
    <x v="7"/>
    <s v="Approved"/>
    <d v="2023-04-19T15:39:37"/>
    <s v="EOEA Fiscal Staff"/>
    <n v="38904"/>
    <n v="38904"/>
  </r>
  <r>
    <s v="Greater Lynn Senior Services, Inc."/>
    <s v="Supportive Housing"/>
    <s v="CT ELD ASAPGRTRLYNN20200000"/>
    <x v="8"/>
    <s v="Approved"/>
    <d v="2023-04-19T15:40:18"/>
    <s v="EOEA Fiscal Staff"/>
    <n v="38904"/>
    <n v="38904"/>
  </r>
  <r>
    <s v="Elder Services of Berkshire County, Inc."/>
    <s v="Supportive Housing"/>
    <s v="CT ELD ASAPBERKSHIRE2020000"/>
    <x v="8"/>
    <s v="Approved"/>
    <d v="2023-04-19T15:40:18"/>
    <s v="EOEA Fiscal Staff"/>
    <n v="12968"/>
    <n v="12968"/>
  </r>
  <r>
    <s v="Bristol Elder Services, Inc"/>
    <s v="Supportive Housing"/>
    <s v="CT ELD ASAPBRISTOL202000000"/>
    <x v="8"/>
    <s v="Approved"/>
    <d v="2023-04-19T15:40:18"/>
    <s v="EOEA Fiscal Staff"/>
    <n v="25936"/>
    <n v="25936"/>
  </r>
  <r>
    <s v="Greater Springfield Senior Services, Inc."/>
    <s v="Supportive Housing"/>
    <s v="CT ELD ASAPSPRINGFIELD20200"/>
    <x v="8"/>
    <s v="Approved"/>
    <d v="2023-04-19T15:40:18"/>
    <s v="EOEA Fiscal Staff"/>
    <n v="25936"/>
    <n v="25936"/>
  </r>
  <r>
    <s v="Old Colony Elder Services, Inc."/>
    <s v="Supportive Housing"/>
    <s v="CT ELD ASAPOLDCOLONY2020000"/>
    <x v="8"/>
    <s v="Approved"/>
    <d v="2023-04-19T15:40:18"/>
    <s v="EOEA Fiscal Staff"/>
    <n v="38904"/>
    <n v="38904"/>
  </r>
  <r>
    <s v="Tri-Valley, Inc."/>
    <s v="Supportive Housing"/>
    <s v="CT ELD ASAPTRIVALLEY2020000"/>
    <x v="8"/>
    <s v="Approved"/>
    <d v="2023-04-19T15:39:40"/>
    <s v="EOEA Fiscal Staff"/>
    <n v="12968"/>
    <n v="12968"/>
  </r>
  <r>
    <s v="LifePath, Inc."/>
    <s v="Supportive Housing"/>
    <s v="CT ELD ASAPLIFEPATH20200000"/>
    <x v="8"/>
    <s v="Approved"/>
    <d v="2023-04-19T15:39:40"/>
    <s v="EOEA Fiscal Staff"/>
    <n v="25936"/>
    <n v="25936"/>
  </r>
  <r>
    <s v="AgeSpan"/>
    <s v="Supportive Housing"/>
    <s v="CT ELD ASAPMERRIMACK2020000"/>
    <x v="8"/>
    <s v="Approved"/>
    <d v="2023-04-19T15:39:40"/>
    <s v="EOEA Fiscal Staff"/>
    <n v="103744"/>
    <n v="103744"/>
  </r>
  <r>
    <s v="Minuteman Senior Services"/>
    <s v="Supportive Housing"/>
    <s v="CT ELD ASAPMINUTEMAN2020000"/>
    <x v="8"/>
    <s v="Approved"/>
    <d v="2023-04-28T14:55:41"/>
    <s v="EOEA Fiscal Staff"/>
    <n v="12968"/>
    <n v="12968"/>
  </r>
  <r>
    <s v="Coastline Elderly Services, Inc."/>
    <s v="Supportive Housing"/>
    <s v="CT ELD ASAPCOASTLINE2020000"/>
    <x v="8"/>
    <s v="Approved"/>
    <d v="2023-04-28T14:55:41"/>
    <s v="EOEA Fiscal Staff"/>
    <n v="25936"/>
    <n v="25936"/>
  </r>
  <r>
    <s v="Highland Valley Elder Services, Inc."/>
    <s v="Supportive Housing"/>
    <s v="CT ELD ASAPHIGHLAND20200000"/>
    <x v="8"/>
    <s v="Approved"/>
    <d v="2023-04-28T14:55:41"/>
    <s v="EOEA Fiscal Staff"/>
    <n v="12968"/>
    <n v="12968"/>
  </r>
  <r>
    <s v="South Shore Elder Services, Inc."/>
    <s v="Supportive Housing"/>
    <s v="CT ELD ASAPSOUTHSHORE202000"/>
    <x v="8"/>
    <s v="Approved"/>
    <d v="2023-04-28T14:55:40"/>
    <s v="EOEA Fiscal Staff"/>
    <n v="38904"/>
    <n v="38904"/>
  </r>
  <r>
    <s v="HESSCO Elder Services"/>
    <s v="Supportive Housing"/>
    <s v="CT ELD ASAPHESSCO2020000000"/>
    <x v="8"/>
    <s v="Approved"/>
    <d v="2023-04-28T14:55:40"/>
    <s v="EOEA Fiscal Staff"/>
    <n v="25936"/>
    <n v="25936"/>
  </r>
  <r>
    <s v="Aging Services of North Central Massachusetts Inc"/>
    <s v="Supportive Housing"/>
    <s v="CT ELD ASAPMONTACHUSETT2020"/>
    <x v="8"/>
    <s v="Approved"/>
    <d v="2023-04-28T14:55:41"/>
    <s v="EOEA Fiscal Staff"/>
    <n v="38904"/>
    <n v="38904"/>
  </r>
  <r>
    <s v="Mystic Valley Elder Services, Inc."/>
    <s v="Supportive Housing"/>
    <s v="CT ELD ASAPMYSTICVALLEY2020"/>
    <x v="8"/>
    <s v="Approved"/>
    <d v="2023-04-28T14:55:41"/>
    <s v="EOEA Fiscal Staff"/>
    <n v="64840"/>
    <n v="64840"/>
  </r>
  <r>
    <s v="Boston Senior Home Care"/>
    <s v="Supportive Housing"/>
    <s v="CT ELD ASAPBOSTONSNR2020000"/>
    <x v="8"/>
    <s v="Approved"/>
    <d v="2023-04-28T14:55:40"/>
    <s v="EOEA Fiscal Staff"/>
    <n v="25936"/>
    <n v="25936"/>
  </r>
  <r>
    <s v="SeniorCare, Inc."/>
    <s v="Supportive Housing"/>
    <s v="CT ELD ASAPSENIORCARE202000"/>
    <x v="8"/>
    <s v="Approved"/>
    <d v="2023-04-28T14:55:40"/>
    <s v="EOEA Fiscal Staff"/>
    <n v="12968"/>
    <n v="12968"/>
  </r>
  <r>
    <s v="Springwell, Inc."/>
    <s v="Supportive Housing"/>
    <s v="CT ELD ASAPSPRINGWELL202000"/>
    <x v="8"/>
    <s v="Approved"/>
    <d v="2023-04-28T14:55:40"/>
    <s v="EOEA Fiscal Staff"/>
    <n v="51872"/>
    <n v="51872"/>
  </r>
  <r>
    <s v="Somerville/Cambridge Elder Services, Inc."/>
    <s v="Supportive Housing"/>
    <s v="CT ELD ASAPSOMERVILLE202000"/>
    <x v="8"/>
    <s v="Approved"/>
    <d v="2023-05-26T12:38:52"/>
    <s v="EOEA Fiscal Staff"/>
    <n v="25936"/>
    <n v="25936"/>
  </r>
  <r>
    <s v="WestMass ElderCare, Inc."/>
    <s v="Supportive Housing"/>
    <s v="CT ELD ASAPWESTMASS20200000"/>
    <x v="8"/>
    <s v="Approved"/>
    <d v="2023-04-28T14:55:40"/>
    <s v="EOEA Fiscal Staff"/>
    <n v="12968"/>
    <n v="12968"/>
  </r>
  <r>
    <s v="Elder Services of Berkshire County, Inc."/>
    <s v="Supportive Housing"/>
    <s v="CT ELD ASAPBERKSHIRE2020000"/>
    <x v="9"/>
    <s v="Approved"/>
    <d v="2023-05-16T16:23:34"/>
    <s v="EOEA Fiscal Staff"/>
    <n v="12968"/>
    <n v="12968"/>
  </r>
  <r>
    <s v="Greater Springfield Senior Services, Inc."/>
    <s v="Supportive Housing"/>
    <s v="CT ELD ASAPSPRINGFIELD20200"/>
    <x v="9"/>
    <s v="Approved"/>
    <d v="2023-05-16T16:23:34"/>
    <s v="EOEA Fiscal Staff"/>
    <n v="25936"/>
    <n v="25936"/>
  </r>
  <r>
    <s v="Bristol Elder Services, Inc"/>
    <s v="Supportive Housing"/>
    <s v="CT ELD ASAPBRISTOL202000000"/>
    <x v="9"/>
    <s v="Approved"/>
    <d v="2023-05-26T12:38:51"/>
    <s v="EOEA Fiscal Staff"/>
    <n v="25936"/>
    <n v="25936"/>
  </r>
  <r>
    <s v="Old Colony Elder Services, Inc."/>
    <s v="Supportive Housing"/>
    <s v="CT ELD ASAPOLDCOLONY2020000"/>
    <x v="9"/>
    <s v="Approved"/>
    <d v="2023-05-26T12:38:50"/>
    <s v="EOEA Fiscal Staff"/>
    <n v="38904"/>
    <n v="38904"/>
  </r>
  <r>
    <s v="AgeSpan"/>
    <s v="Supportive Housing"/>
    <s v="CT ELD ASAPMERRIMACK2020000"/>
    <x v="9"/>
    <s v="Approved"/>
    <d v="2023-05-26T12:38:51"/>
    <s v="EOEA Fiscal Staff"/>
    <n v="103744"/>
    <n v="103744"/>
  </r>
  <r>
    <s v="Tri-Valley, Inc."/>
    <s v="Supportive Housing"/>
    <s v="CT ELD ASAPTRIVALLEY2020000"/>
    <x v="9"/>
    <s v="Approved"/>
    <d v="2023-05-26T12:38:50"/>
    <s v="EOEA Fiscal Staff"/>
    <n v="12968"/>
    <n v="12968"/>
  </r>
  <r>
    <s v="Highland Valley Elder Services, Inc."/>
    <s v="Supportive Housing"/>
    <s v="CT ELD ASAPHIGHLAND20200000"/>
    <x v="9"/>
    <s v="Approved"/>
    <d v="2023-05-26T12:38:50"/>
    <s v="EOEA Fiscal Staff"/>
    <n v="12968"/>
    <n v="12968"/>
  </r>
  <r>
    <s v="South Shore Elder Services, Inc."/>
    <s v="Supportive Housing"/>
    <s v="CT ELD ASAPSOUTHSHORE202000"/>
    <x v="9"/>
    <s v="Approved"/>
    <d v="2023-05-26T12:38:50"/>
    <s v="EOEA Fiscal Staff"/>
    <n v="38904"/>
    <n v="38904"/>
  </r>
  <r>
    <s v="Minuteman Senior Services"/>
    <s v="Supportive Housing"/>
    <s v="CT ELD ASAPMINUTEMAN2020000"/>
    <x v="9"/>
    <s v="Approved"/>
    <d v="2023-05-26T12:38:50"/>
    <s v="EOEA Fiscal Staff"/>
    <n v="12968"/>
    <n v="12968"/>
  </r>
  <r>
    <s v="Coastline Elderly Services, Inc."/>
    <s v="Supportive Housing"/>
    <s v="CT ELD ASAPCOASTLINE2020000"/>
    <x v="9"/>
    <s v="Approved"/>
    <d v="2023-05-26T12:38:50"/>
    <s v="EOEA Fiscal Staff"/>
    <n v="25936"/>
    <n v="25936"/>
  </r>
  <r>
    <s v="Aging Services of North Central Massachusetts Inc"/>
    <s v="Supportive Housing"/>
    <s v="CT ELD ASAPMONTACHUSETT2020"/>
    <x v="9"/>
    <s v="Approved"/>
    <d v="2023-05-26T12:38:50"/>
    <s v="EOEA Fiscal Staff"/>
    <n v="38904"/>
    <n v="38904"/>
  </r>
  <r>
    <s v="Mystic Valley Elder Services, Inc."/>
    <s v="Supportive Housing"/>
    <s v="CT ELD ASAPMYSTICVALLEY2020"/>
    <x v="9"/>
    <s v="Approved"/>
    <d v="2023-05-26T12:38:50"/>
    <s v="EOEA Fiscal Staff"/>
    <n v="64840"/>
    <n v="64840"/>
  </r>
  <r>
    <s v="Springwell, Inc."/>
    <s v="Supportive Housing"/>
    <s v="CT ELD ASAPSPRINGWELL202000"/>
    <x v="9"/>
    <s v="Approved"/>
    <d v="2023-05-26T12:38:50"/>
    <s v="EOEA Fiscal Staff"/>
    <n v="51872"/>
    <n v="51872"/>
  </r>
  <r>
    <s v="SeniorCare, Inc."/>
    <s v="Supportive Housing"/>
    <s v="CT ELD ASAPSENIORCARE202000"/>
    <x v="9"/>
    <s v="Approved"/>
    <d v="2023-05-26T12:38:49"/>
    <s v="EOEA Fiscal Staff"/>
    <n v="12968"/>
    <n v="12968"/>
  </r>
  <r>
    <s v="Boston Senior Home Care"/>
    <s v="Supportive Housing"/>
    <s v="CT ELD ASAPBOSTONSNR2020000"/>
    <x v="9"/>
    <s v="Approved"/>
    <d v="2023-05-26T12:38:49"/>
    <s v="EOEA Fiscal Staff"/>
    <n v="25936"/>
    <n v="25936"/>
  </r>
  <r>
    <s v="HESSCO Elder Services"/>
    <s v="Supportive Housing"/>
    <s v="CT ELD ASAPHESSCO2020000000"/>
    <x v="9"/>
    <s v="Approved"/>
    <d v="2023-05-26T12:38:49"/>
    <s v="EOEA Fiscal Staff"/>
    <n v="25936"/>
    <n v="25936"/>
  </r>
  <r>
    <s v="Greater Lynn Senior Services, Inc."/>
    <s v="Supportive Housing"/>
    <s v="CT ELD ASAPGRTRLYNN20200000"/>
    <x v="9"/>
    <s v="Approved"/>
    <d v="2023-05-26T12:38:50"/>
    <s v="EOEA Fiscal Staff"/>
    <n v="38904"/>
    <n v="38904"/>
  </r>
  <r>
    <s v="Somerville/Cambridge Elder Services, Inc."/>
    <s v="Supportive Housing"/>
    <s v="CT ELD ASAPSOMERVILLE202000"/>
    <x v="9"/>
    <s v="Approved"/>
    <d v="2023-05-26T12:38:50"/>
    <s v="EOEA Fiscal Staff"/>
    <n v="25936"/>
    <n v="25936"/>
  </r>
  <r>
    <s v="LifePath, Inc."/>
    <s v="Supportive Housing"/>
    <s v="CT ELD ASAPLIFEPATH20200000"/>
    <x v="9"/>
    <s v="Approved"/>
    <d v="2023-06-28T13:37:32"/>
    <s v="EOEA Fiscal Staff"/>
    <n v="25936"/>
    <n v="25936"/>
  </r>
  <r>
    <s v="WestMass ElderCare, Inc."/>
    <s v="Supportive Housing"/>
    <s v="CT ELD ASAPWESTMASS20200000"/>
    <x v="9"/>
    <s v="Approved"/>
    <d v="2023-06-13T19:06:18"/>
    <s v="EOEA Fiscal Staff"/>
    <n v="12968"/>
    <n v="12968"/>
  </r>
  <r>
    <s v="Greater Springfield Senior Services, Inc."/>
    <s v="Supportive Housing"/>
    <s v="CT ELD ASAPSPRINGFIELD20200"/>
    <x v="10"/>
    <s v="Approved"/>
    <d v="2023-06-13T19:06:01"/>
    <s v="EOEA Fiscal Staff"/>
    <n v="25936"/>
    <n v="25936"/>
  </r>
  <r>
    <s v="Elder Services of Berkshire County, Inc."/>
    <s v="Supportive Housing"/>
    <s v="CT ELD ASAPBERKSHIRE2020000"/>
    <x v="10"/>
    <s v="Approved"/>
    <d v="2023-06-13T19:06:01"/>
    <s v="EOEA Fiscal Staff"/>
    <n v="0"/>
    <n v="0"/>
  </r>
  <r>
    <s v="Bristol Elder Services, Inc"/>
    <s v="Supportive Housing"/>
    <s v="CT ELD ASAPBRISTOL202000000"/>
    <x v="10"/>
    <s v="Approved"/>
    <d v="2023-06-28T13:35:47"/>
    <s v="EOEA Fiscal Staff"/>
    <n v="25936"/>
    <n v="25936"/>
  </r>
  <r>
    <s v="LifePath, Inc."/>
    <s v="Supportive Housing"/>
    <s v="CT ELD ASAPLIFEPATH20200000"/>
    <x v="10"/>
    <s v="Approved"/>
    <d v="2023-06-28T13:35:47"/>
    <s v="EOEA Fiscal Staff"/>
    <n v="25936"/>
    <n v="25936"/>
  </r>
  <r>
    <s v="Coastline Elderly Services, Inc."/>
    <s v="Supportive Housing"/>
    <s v="CT ELD ASAPCOASTLINE2020000"/>
    <x v="10"/>
    <s v="Approved"/>
    <d v="2023-06-28T13:35:47"/>
    <s v="EOEA Fiscal Staff"/>
    <n v="25936"/>
    <n v="25936"/>
  </r>
  <r>
    <s v="Tri-Valley, Inc."/>
    <s v="Supportive Housing"/>
    <s v="CT ELD ASAPTRIVALLEY2020000"/>
    <x v="10"/>
    <s v="Approved"/>
    <d v="2023-06-28T13:35:47"/>
    <s v="EOEA Fiscal Staff"/>
    <n v="12968"/>
    <n v="12968"/>
  </r>
  <r>
    <s v="Old Colony Elder Services, Inc."/>
    <s v="Supportive Housing"/>
    <s v="CT ELD ASAPOLDCOLONY2020000"/>
    <x v="10"/>
    <s v="Approved"/>
    <d v="2023-06-28T13:35:48"/>
    <s v="EOEA Fiscal Staff"/>
    <n v="38904"/>
    <n v="38904"/>
  </r>
  <r>
    <s v="AgeSpan"/>
    <s v="Supportive Housing"/>
    <s v="CT ELD ASAPMERRIMACK2020000"/>
    <x v="10"/>
    <s v="Approved"/>
    <d v="2023-06-28T13:35:46"/>
    <s v="EOEA Fiscal Staff"/>
    <n v="103744"/>
    <n v="103744"/>
  </r>
  <r>
    <s v="Highland Valley Elder Services, Inc."/>
    <s v="Supportive Housing"/>
    <s v="CT ELD ASAPHIGHLAND20200000"/>
    <x v="10"/>
    <s v="Approved"/>
    <d v="2023-06-28T13:35:46"/>
    <s v="EOEA Fiscal Staff"/>
    <n v="12968"/>
    <n v="12968"/>
  </r>
  <r>
    <s v="Greater Lynn Senior Services, Inc."/>
    <s v="Supportive Housing"/>
    <s v="CT ELD ASAPGRTRLYNN20200000"/>
    <x v="10"/>
    <s v="Approved"/>
    <d v="2023-06-28T13:35:46"/>
    <s v="EOEA Fiscal Staff"/>
    <n v="38904"/>
    <n v="38904"/>
  </r>
  <r>
    <s v="Minuteman Senior Services"/>
    <s v="Supportive Housing"/>
    <s v="CT ELD ASAPMINUTEMAN2020000"/>
    <x v="10"/>
    <s v="Approved"/>
    <d v="2023-06-28T13:35:46"/>
    <s v="EOEA Fiscal Staff"/>
    <n v="12968"/>
    <n v="12968"/>
  </r>
  <r>
    <s v="Springwell, Inc."/>
    <s v="Supportive Housing"/>
    <s v="CT ELD ASAPSPRINGWELL202000"/>
    <x v="10"/>
    <s v="Approved"/>
    <d v="2023-06-28T13:35:46"/>
    <s v="EOEA Fiscal Staff"/>
    <n v="51872"/>
    <n v="51872"/>
  </r>
  <r>
    <s v="Aging Services of North Central Massachusetts Inc"/>
    <s v="Supportive Housing"/>
    <s v="CT ELD ASAPMONTACHUSETT2020"/>
    <x v="10"/>
    <s v="Approved"/>
    <d v="2023-06-28T13:35:47"/>
    <s v="EOEA Fiscal Staff"/>
    <n v="38904"/>
    <n v="38904"/>
  </r>
  <r>
    <s v="Boston Senior Home Care"/>
    <s v="Supportive Housing"/>
    <s v="CT ELD ASAPBOSTONSNR2020000"/>
    <x v="10"/>
    <s v="Approved"/>
    <d v="2023-06-28T13:35:45"/>
    <s v="EOEA Fiscal Staff"/>
    <n v="25936"/>
    <n v="25936"/>
  </r>
  <r>
    <s v="HESSCO Elder Services"/>
    <s v="Supportive Housing"/>
    <s v="CT ELD ASAPHESSCO2020000000"/>
    <x v="10"/>
    <s v="Approved"/>
    <d v="2023-06-28T13:35:45"/>
    <s v="EOEA Fiscal Staff"/>
    <n v="25936"/>
    <n v="25936"/>
  </r>
  <r>
    <s v="Mystic Valley Elder Services, Inc."/>
    <s v="Supportive Housing"/>
    <s v="CT ELD ASAPMYSTICVALLEY2020"/>
    <x v="10"/>
    <s v="Approved"/>
    <d v="2023-06-28T13:35:45"/>
    <s v="EOEA Fiscal Staff"/>
    <n v="64840"/>
    <n v="64840"/>
  </r>
  <r>
    <s v="WestMass ElderCare, Inc."/>
    <s v="Supportive Housing"/>
    <s v="CT ELD ASAPWESTMASS20200000"/>
    <x v="10"/>
    <s v="Approved"/>
    <d v="2023-06-28T13:35:45"/>
    <s v="EOEA Fiscal Staff"/>
    <n v="12968"/>
    <n v="12968"/>
  </r>
  <r>
    <s v="South Shore Elder Services, Inc."/>
    <s v="Supportive Housing"/>
    <s v="CT ELD ASAPSOUTHSHORE202000"/>
    <x v="10"/>
    <s v="Pending CFO Approval"/>
    <d v="2023-06-29T11:43:22"/>
    <s v="EOEA CFO"/>
    <n v="38904"/>
    <n v="38904"/>
  </r>
  <r>
    <s v="Greater Springfield Senior Services, Inc."/>
    <s v="Supportive Housing"/>
    <s v="CT ELD ASAPSPRINGFIELD20200"/>
    <x v="11"/>
    <s v="Pending CM Approval"/>
    <d v="2023-07-05T08:41:52"/>
    <s v="EOEA Contract Manager"/>
    <n v="25936"/>
    <n v="0"/>
  </r>
  <r>
    <s v="AgeSpan"/>
    <s v="Supportive Housing"/>
    <s v="CT ELD ASAPMERRIMACK2020000"/>
    <x v="11"/>
    <s v="Pending CM Approval"/>
    <d v="2023-07-07T09:45:28"/>
    <s v="EOEA Contract Manager"/>
    <n v="103744"/>
    <n v="0"/>
  </r>
  <r>
    <s v="Old Colony Elder Services, Inc."/>
    <s v="Supportive Housing"/>
    <s v="CT ELD ASAPOLDCOLONY2020000"/>
    <x v="11"/>
    <s v="Pending CM Approval"/>
    <d v="2023-07-10T11:08:14"/>
    <s v="EOEA Contract Manager"/>
    <n v="38904"/>
    <n v="0"/>
  </r>
  <r>
    <s v="Elder Services of Berkshire County, Inc."/>
    <s v="Supportive Housing"/>
    <s v="CT ELD ASAPBERKSHIRE2020000"/>
    <x v="11"/>
    <s v="Pending CM Approval"/>
    <d v="2023-07-10T13:16:30"/>
    <s v="EOEA Contract Manager"/>
    <n v="12968"/>
    <n v="0"/>
  </r>
  <r>
    <s v="Somerville/Cambridge Elder Services, Inc."/>
    <s v="Supportive Housing"/>
    <s v="CT ELD ASAPSOMERVILLE202000"/>
    <x v="10"/>
    <s v="Pending FD Approval"/>
    <m/>
    <s v="ASAP FD"/>
    <n v="25936"/>
    <n v="0"/>
  </r>
  <r>
    <s v="Tri-Valley, Inc."/>
    <s v="Supportive Housing"/>
    <s v="CT ELD ASAPTRIVALLEY2020000"/>
    <x v="11"/>
    <s v="Pending FD Approval"/>
    <m/>
    <s v="ASAP FD"/>
    <n v="12968"/>
    <n v="0"/>
  </r>
  <r>
    <s v="Bristol Elder Services, Inc"/>
    <s v="Supportive Housing"/>
    <s v="CT ELD ASAPBRISTOL202000000"/>
    <x v="11"/>
    <s v="Pending FD Approval"/>
    <m/>
    <s v="ASAP FD"/>
    <n v="25936"/>
    <n v="0"/>
  </r>
  <r>
    <s v="Minuteman Senior Services"/>
    <s v="Supportive Housing"/>
    <s v="CT ELD ASAPMINUTEMAN2020000"/>
    <x v="11"/>
    <s v="Pending FD Approval"/>
    <m/>
    <s v="ASAP FD"/>
    <n v="12968"/>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D20B47F-34D3-43E3-9748-1098AAEE7C11}" name="PivotTable2" cacheId="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O36:P47" firstHeaderRow="1" firstDataRow="1" firstDataCol="1"/>
  <pivotFields count="12">
    <pivotField showAll="0"/>
    <pivotField showAll="0"/>
    <pivotField showAll="0"/>
    <pivotField axis="axisRow" numFmtId="189" showAll="0">
      <items count="13">
        <item x="0"/>
        <item x="1"/>
        <item x="2"/>
        <item x="3"/>
        <item x="4"/>
        <item x="5"/>
        <item x="6"/>
        <item x="7"/>
        <item x="8"/>
        <item x="9"/>
        <item x="10"/>
        <item x="11"/>
        <item t="default"/>
      </items>
    </pivotField>
    <pivotField showAll="0"/>
    <pivotField showAll="0"/>
    <pivotField showAll="0"/>
    <pivotField numFmtId="190" showAll="0"/>
    <pivotField dataField="1" numFmtId="190" showAll="0"/>
    <pivotField axis="axisRow" showAll="0">
      <items count="15">
        <item sd="0" x="0"/>
        <item sd="0" x="1"/>
        <item sd="0" x="2"/>
        <item sd="0" x="3"/>
        <item sd="0" x="4"/>
        <item sd="0" x="5"/>
        <item sd="0" x="6"/>
        <item sd="0" x="7"/>
        <item sd="0" x="8"/>
        <item sd="0" x="9"/>
        <item sd="0" x="10"/>
        <item sd="0" x="11"/>
        <item sd="0" x="12"/>
        <item sd="0" x="13"/>
        <item t="default"/>
      </items>
    </pivotField>
    <pivotField axis="axisRow" showAll="0">
      <items count="7">
        <item sd="0" x="0"/>
        <item sd="0" x="1"/>
        <item sd="0" x="2"/>
        <item x="3"/>
        <item x="4"/>
        <item sd="0" x="5"/>
        <item t="default"/>
      </items>
    </pivotField>
    <pivotField axis="axisRow" showAll="0">
      <items count="5">
        <item sd="0" x="0"/>
        <item x="1"/>
        <item sd="0" x="2"/>
        <item sd="0" x="3"/>
        <item t="default"/>
      </items>
    </pivotField>
  </pivotFields>
  <rowFields count="4">
    <field x="11"/>
    <field x="10"/>
    <field x="9"/>
    <field x="3"/>
  </rowFields>
  <rowItems count="11">
    <i>
      <x v="1"/>
    </i>
    <i r="1">
      <x v="3"/>
    </i>
    <i r="2">
      <x v="7"/>
    </i>
    <i r="2">
      <x v="8"/>
    </i>
    <i r="2">
      <x v="9"/>
    </i>
    <i r="1">
      <x v="4"/>
    </i>
    <i r="2">
      <x v="10"/>
    </i>
    <i r="2">
      <x v="11"/>
    </i>
    <i r="2">
      <x v="12"/>
    </i>
    <i>
      <x v="2"/>
    </i>
    <i t="grand">
      <x/>
    </i>
  </rowItems>
  <colItems count="1">
    <i/>
  </colItems>
  <dataFields count="1">
    <dataField name="Sum of Approved Amount" fld="8" baseField="11" baseItem="1" numFmtId="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FAD6D614-01E0-4ABF-955E-50FE1A1CBB51}" name="PivotTable1"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O20:P31" firstHeaderRow="1" firstDataRow="1" firstDataCol="1"/>
  <pivotFields count="12">
    <pivotField showAll="0"/>
    <pivotField showAll="0"/>
    <pivotField showAll="0"/>
    <pivotField axis="axisRow" numFmtId="189" showAll="0">
      <items count="13">
        <item x="2"/>
        <item x="3"/>
        <item x="4"/>
        <item x="5"/>
        <item x="6"/>
        <item x="7"/>
        <item x="8"/>
        <item x="9"/>
        <item x="10"/>
        <item x="11"/>
        <item x="0"/>
        <item x="1"/>
        <item t="default"/>
      </items>
    </pivotField>
    <pivotField showAll="0"/>
    <pivotField showAll="0"/>
    <pivotField showAll="0"/>
    <pivotField numFmtId="190" showAll="0"/>
    <pivotField dataField="1" numFmtId="190" showAll="0"/>
    <pivotField axis="axisRow" showAll="0">
      <items count="15">
        <item sd="0" x="0"/>
        <item sd="0" x="1"/>
        <item sd="0" x="2"/>
        <item sd="0" x="3"/>
        <item sd="0" x="4"/>
        <item sd="0" x="5"/>
        <item sd="0" x="6"/>
        <item sd="0" x="7"/>
        <item sd="0" x="8"/>
        <item sd="0" x="9"/>
        <item sd="0" x="10"/>
        <item sd="0" x="11"/>
        <item sd="0" x="12"/>
        <item sd="0" x="13"/>
        <item t="default"/>
      </items>
    </pivotField>
    <pivotField axis="axisRow" showAll="0">
      <items count="7">
        <item sd="0" x="0"/>
        <item sd="0" x="1"/>
        <item sd="0" x="2"/>
        <item x="3"/>
        <item x="4"/>
        <item sd="0" x="5"/>
        <item t="default"/>
      </items>
    </pivotField>
    <pivotField axis="axisRow" showAll="0">
      <items count="5">
        <item sd="0" x="0"/>
        <item x="1"/>
        <item sd="0" x="2"/>
        <item sd="0" x="3"/>
        <item t="default"/>
      </items>
    </pivotField>
  </pivotFields>
  <rowFields count="4">
    <field x="11"/>
    <field x="10"/>
    <field x="9"/>
    <field x="3"/>
  </rowFields>
  <rowItems count="11">
    <i>
      <x v="1"/>
    </i>
    <i r="1">
      <x v="3"/>
    </i>
    <i r="2">
      <x v="7"/>
    </i>
    <i r="2">
      <x v="8"/>
    </i>
    <i r="2">
      <x v="9"/>
    </i>
    <i r="1">
      <x v="4"/>
    </i>
    <i r="2">
      <x v="10"/>
    </i>
    <i r="2">
      <x v="11"/>
    </i>
    <i r="2">
      <x v="12"/>
    </i>
    <i>
      <x v="2"/>
    </i>
    <i t="grand">
      <x/>
    </i>
  </rowItems>
  <colItems count="1">
    <i/>
  </colItems>
  <dataFields count="1">
    <dataField name="Sum of Approved Amount" fld="8" baseField="11" baseItem="1" numFmtId="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8.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5A2B9E-09D2-4766-8A75-0AC92F72B40D}">
  <sheetPr>
    <pageSetUpPr fitToPage="1"/>
  </sheetPr>
  <dimension ref="B1:M57"/>
  <sheetViews>
    <sheetView showGridLines="0" topLeftCell="A11" zoomScale="55" zoomScaleNormal="55" workbookViewId="0">
      <selection activeCell="D40" sqref="D40"/>
    </sheetView>
  </sheetViews>
  <sheetFormatPr defaultRowHeight="26.25"/>
  <cols>
    <col min="1" max="1" width="5.5703125" style="598" customWidth="1"/>
    <col min="2" max="2" width="78.7109375" style="598" customWidth="1"/>
    <col min="3" max="3" width="25.85546875" style="598" customWidth="1"/>
    <col min="4" max="4" width="71.5703125" style="598" customWidth="1"/>
    <col min="5" max="5" width="69.140625" style="600" customWidth="1"/>
    <col min="6" max="6" width="46.140625" style="600" customWidth="1"/>
    <col min="7" max="8" width="9.140625" style="598"/>
    <col min="9" max="9" width="22.28515625" style="598" customWidth="1"/>
    <col min="10" max="10" width="9.140625" style="598"/>
    <col min="11" max="11" width="22.42578125" style="601" customWidth="1"/>
    <col min="12" max="12" width="9.140625" style="598"/>
    <col min="13" max="13" width="19.42578125" style="598" customWidth="1"/>
    <col min="14" max="238" width="9.140625" style="598"/>
    <col min="239" max="239" width="5.5703125" style="598" customWidth="1"/>
    <col min="240" max="240" width="58" style="598" customWidth="1"/>
    <col min="241" max="241" width="24.140625" style="598" customWidth="1"/>
    <col min="242" max="243" width="0" style="598" hidden="1" customWidth="1"/>
    <col min="244" max="244" width="61.42578125" style="598" customWidth="1"/>
    <col min="245" max="245" width="62.140625" style="598" customWidth="1"/>
    <col min="246" max="249" width="0" style="598" hidden="1" customWidth="1"/>
    <col min="250" max="494" width="9.140625" style="598"/>
    <col min="495" max="495" width="5.5703125" style="598" customWidth="1"/>
    <col min="496" max="496" width="58" style="598" customWidth="1"/>
    <col min="497" max="497" width="24.140625" style="598" customWidth="1"/>
    <col min="498" max="499" width="0" style="598" hidden="1" customWidth="1"/>
    <col min="500" max="500" width="61.42578125" style="598" customWidth="1"/>
    <col min="501" max="501" width="62.140625" style="598" customWidth="1"/>
    <col min="502" max="505" width="0" style="598" hidden="1" customWidth="1"/>
    <col min="506" max="750" width="9.140625" style="598"/>
    <col min="751" max="751" width="5.5703125" style="598" customWidth="1"/>
    <col min="752" max="752" width="58" style="598" customWidth="1"/>
    <col min="753" max="753" width="24.140625" style="598" customWidth="1"/>
    <col min="754" max="755" width="0" style="598" hidden="1" customWidth="1"/>
    <col min="756" max="756" width="61.42578125" style="598" customWidth="1"/>
    <col min="757" max="757" width="62.140625" style="598" customWidth="1"/>
    <col min="758" max="761" width="0" style="598" hidden="1" customWidth="1"/>
    <col min="762" max="1006" width="9.140625" style="598"/>
    <col min="1007" max="1007" width="5.5703125" style="598" customWidth="1"/>
    <col min="1008" max="1008" width="58" style="598" customWidth="1"/>
    <col min="1009" max="1009" width="24.140625" style="598" customWidth="1"/>
    <col min="1010" max="1011" width="0" style="598" hidden="1" customWidth="1"/>
    <col min="1012" max="1012" width="61.42578125" style="598" customWidth="1"/>
    <col min="1013" max="1013" width="62.140625" style="598" customWidth="1"/>
    <col min="1014" max="1017" width="0" style="598" hidden="1" customWidth="1"/>
    <col min="1018" max="1262" width="9.140625" style="598"/>
    <col min="1263" max="1263" width="5.5703125" style="598" customWidth="1"/>
    <col min="1264" max="1264" width="58" style="598" customWidth="1"/>
    <col min="1265" max="1265" width="24.140625" style="598" customWidth="1"/>
    <col min="1266" max="1267" width="0" style="598" hidden="1" customWidth="1"/>
    <col min="1268" max="1268" width="61.42578125" style="598" customWidth="1"/>
    <col min="1269" max="1269" width="62.140625" style="598" customWidth="1"/>
    <col min="1270" max="1273" width="0" style="598" hidden="1" customWidth="1"/>
    <col min="1274" max="1518" width="9.140625" style="598"/>
    <col min="1519" max="1519" width="5.5703125" style="598" customWidth="1"/>
    <col min="1520" max="1520" width="58" style="598" customWidth="1"/>
    <col min="1521" max="1521" width="24.140625" style="598" customWidth="1"/>
    <col min="1522" max="1523" width="0" style="598" hidden="1" customWidth="1"/>
    <col min="1524" max="1524" width="61.42578125" style="598" customWidth="1"/>
    <col min="1525" max="1525" width="62.140625" style="598" customWidth="1"/>
    <col min="1526" max="1529" width="0" style="598" hidden="1" customWidth="1"/>
    <col min="1530" max="1774" width="9.140625" style="598"/>
    <col min="1775" max="1775" width="5.5703125" style="598" customWidth="1"/>
    <col min="1776" max="1776" width="58" style="598" customWidth="1"/>
    <col min="1777" max="1777" width="24.140625" style="598" customWidth="1"/>
    <col min="1778" max="1779" width="0" style="598" hidden="1" customWidth="1"/>
    <col min="1780" max="1780" width="61.42578125" style="598" customWidth="1"/>
    <col min="1781" max="1781" width="62.140625" style="598" customWidth="1"/>
    <col min="1782" max="1785" width="0" style="598" hidden="1" customWidth="1"/>
    <col min="1786" max="2030" width="9.140625" style="598"/>
    <col min="2031" max="2031" width="5.5703125" style="598" customWidth="1"/>
    <col min="2032" max="2032" width="58" style="598" customWidth="1"/>
    <col min="2033" max="2033" width="24.140625" style="598" customWidth="1"/>
    <col min="2034" max="2035" width="0" style="598" hidden="1" customWidth="1"/>
    <col min="2036" max="2036" width="61.42578125" style="598" customWidth="1"/>
    <col min="2037" max="2037" width="62.140625" style="598" customWidth="1"/>
    <col min="2038" max="2041" width="0" style="598" hidden="1" customWidth="1"/>
    <col min="2042" max="2286" width="9.140625" style="598"/>
    <col min="2287" max="2287" width="5.5703125" style="598" customWidth="1"/>
    <col min="2288" max="2288" width="58" style="598" customWidth="1"/>
    <col min="2289" max="2289" width="24.140625" style="598" customWidth="1"/>
    <col min="2290" max="2291" width="0" style="598" hidden="1" customWidth="1"/>
    <col min="2292" max="2292" width="61.42578125" style="598" customWidth="1"/>
    <col min="2293" max="2293" width="62.140625" style="598" customWidth="1"/>
    <col min="2294" max="2297" width="0" style="598" hidden="1" customWidth="1"/>
    <col min="2298" max="2542" width="9.140625" style="598"/>
    <col min="2543" max="2543" width="5.5703125" style="598" customWidth="1"/>
    <col min="2544" max="2544" width="58" style="598" customWidth="1"/>
    <col min="2545" max="2545" width="24.140625" style="598" customWidth="1"/>
    <col min="2546" max="2547" width="0" style="598" hidden="1" customWidth="1"/>
    <col min="2548" max="2548" width="61.42578125" style="598" customWidth="1"/>
    <col min="2549" max="2549" width="62.140625" style="598" customWidth="1"/>
    <col min="2550" max="2553" width="0" style="598" hidden="1" customWidth="1"/>
    <col min="2554" max="2798" width="9.140625" style="598"/>
    <col min="2799" max="2799" width="5.5703125" style="598" customWidth="1"/>
    <col min="2800" max="2800" width="58" style="598" customWidth="1"/>
    <col min="2801" max="2801" width="24.140625" style="598" customWidth="1"/>
    <col min="2802" max="2803" width="0" style="598" hidden="1" customWidth="1"/>
    <col min="2804" max="2804" width="61.42578125" style="598" customWidth="1"/>
    <col min="2805" max="2805" width="62.140625" style="598" customWidth="1"/>
    <col min="2806" max="2809" width="0" style="598" hidden="1" customWidth="1"/>
    <col min="2810" max="3054" width="9.140625" style="598"/>
    <col min="3055" max="3055" width="5.5703125" style="598" customWidth="1"/>
    <col min="3056" max="3056" width="58" style="598" customWidth="1"/>
    <col min="3057" max="3057" width="24.140625" style="598" customWidth="1"/>
    <col min="3058" max="3059" width="0" style="598" hidden="1" customWidth="1"/>
    <col min="3060" max="3060" width="61.42578125" style="598" customWidth="1"/>
    <col min="3061" max="3061" width="62.140625" style="598" customWidth="1"/>
    <col min="3062" max="3065" width="0" style="598" hidden="1" customWidth="1"/>
    <col min="3066" max="3310" width="9.140625" style="598"/>
    <col min="3311" max="3311" width="5.5703125" style="598" customWidth="1"/>
    <col min="3312" max="3312" width="58" style="598" customWidth="1"/>
    <col min="3313" max="3313" width="24.140625" style="598" customWidth="1"/>
    <col min="3314" max="3315" width="0" style="598" hidden="1" customWidth="1"/>
    <col min="3316" max="3316" width="61.42578125" style="598" customWidth="1"/>
    <col min="3317" max="3317" width="62.140625" style="598" customWidth="1"/>
    <col min="3318" max="3321" width="0" style="598" hidden="1" customWidth="1"/>
    <col min="3322" max="3566" width="9.140625" style="598"/>
    <col min="3567" max="3567" width="5.5703125" style="598" customWidth="1"/>
    <col min="3568" max="3568" width="58" style="598" customWidth="1"/>
    <col min="3569" max="3569" width="24.140625" style="598" customWidth="1"/>
    <col min="3570" max="3571" width="0" style="598" hidden="1" customWidth="1"/>
    <col min="3572" max="3572" width="61.42578125" style="598" customWidth="1"/>
    <col min="3573" max="3573" width="62.140625" style="598" customWidth="1"/>
    <col min="3574" max="3577" width="0" style="598" hidden="1" customWidth="1"/>
    <col min="3578" max="3822" width="9.140625" style="598"/>
    <col min="3823" max="3823" width="5.5703125" style="598" customWidth="1"/>
    <col min="3824" max="3824" width="58" style="598" customWidth="1"/>
    <col min="3825" max="3825" width="24.140625" style="598" customWidth="1"/>
    <col min="3826" max="3827" width="0" style="598" hidden="1" customWidth="1"/>
    <col min="3828" max="3828" width="61.42578125" style="598" customWidth="1"/>
    <col min="3829" max="3829" width="62.140625" style="598" customWidth="1"/>
    <col min="3830" max="3833" width="0" style="598" hidden="1" customWidth="1"/>
    <col min="3834" max="4078" width="9.140625" style="598"/>
    <col min="4079" max="4079" width="5.5703125" style="598" customWidth="1"/>
    <col min="4080" max="4080" width="58" style="598" customWidth="1"/>
    <col min="4081" max="4081" width="24.140625" style="598" customWidth="1"/>
    <col min="4082" max="4083" width="0" style="598" hidden="1" customWidth="1"/>
    <col min="4084" max="4084" width="61.42578125" style="598" customWidth="1"/>
    <col min="4085" max="4085" width="62.140625" style="598" customWidth="1"/>
    <col min="4086" max="4089" width="0" style="598" hidden="1" customWidth="1"/>
    <col min="4090" max="4334" width="9.140625" style="598"/>
    <col min="4335" max="4335" width="5.5703125" style="598" customWidth="1"/>
    <col min="4336" max="4336" width="58" style="598" customWidth="1"/>
    <col min="4337" max="4337" width="24.140625" style="598" customWidth="1"/>
    <col min="4338" max="4339" width="0" style="598" hidden="1" customWidth="1"/>
    <col min="4340" max="4340" width="61.42578125" style="598" customWidth="1"/>
    <col min="4341" max="4341" width="62.140625" style="598" customWidth="1"/>
    <col min="4342" max="4345" width="0" style="598" hidden="1" customWidth="1"/>
    <col min="4346" max="4590" width="9.140625" style="598"/>
    <col min="4591" max="4591" width="5.5703125" style="598" customWidth="1"/>
    <col min="4592" max="4592" width="58" style="598" customWidth="1"/>
    <col min="4593" max="4593" width="24.140625" style="598" customWidth="1"/>
    <col min="4594" max="4595" width="0" style="598" hidden="1" customWidth="1"/>
    <col min="4596" max="4596" width="61.42578125" style="598" customWidth="1"/>
    <col min="4597" max="4597" width="62.140625" style="598" customWidth="1"/>
    <col min="4598" max="4601" width="0" style="598" hidden="1" customWidth="1"/>
    <col min="4602" max="4846" width="9.140625" style="598"/>
    <col min="4847" max="4847" width="5.5703125" style="598" customWidth="1"/>
    <col min="4848" max="4848" width="58" style="598" customWidth="1"/>
    <col min="4849" max="4849" width="24.140625" style="598" customWidth="1"/>
    <col min="4850" max="4851" width="0" style="598" hidden="1" customWidth="1"/>
    <col min="4852" max="4852" width="61.42578125" style="598" customWidth="1"/>
    <col min="4853" max="4853" width="62.140625" style="598" customWidth="1"/>
    <col min="4854" max="4857" width="0" style="598" hidden="1" customWidth="1"/>
    <col min="4858" max="5102" width="9.140625" style="598"/>
    <col min="5103" max="5103" width="5.5703125" style="598" customWidth="1"/>
    <col min="5104" max="5104" width="58" style="598" customWidth="1"/>
    <col min="5105" max="5105" width="24.140625" style="598" customWidth="1"/>
    <col min="5106" max="5107" width="0" style="598" hidden="1" customWidth="1"/>
    <col min="5108" max="5108" width="61.42578125" style="598" customWidth="1"/>
    <col min="5109" max="5109" width="62.140625" style="598" customWidth="1"/>
    <col min="5110" max="5113" width="0" style="598" hidden="1" customWidth="1"/>
    <col min="5114" max="5358" width="9.140625" style="598"/>
    <col min="5359" max="5359" width="5.5703125" style="598" customWidth="1"/>
    <col min="5360" max="5360" width="58" style="598" customWidth="1"/>
    <col min="5361" max="5361" width="24.140625" style="598" customWidth="1"/>
    <col min="5362" max="5363" width="0" style="598" hidden="1" customWidth="1"/>
    <col min="5364" max="5364" width="61.42578125" style="598" customWidth="1"/>
    <col min="5365" max="5365" width="62.140625" style="598" customWidth="1"/>
    <col min="5366" max="5369" width="0" style="598" hidden="1" customWidth="1"/>
    <col min="5370" max="5614" width="9.140625" style="598"/>
    <col min="5615" max="5615" width="5.5703125" style="598" customWidth="1"/>
    <col min="5616" max="5616" width="58" style="598" customWidth="1"/>
    <col min="5617" max="5617" width="24.140625" style="598" customWidth="1"/>
    <col min="5618" max="5619" width="0" style="598" hidden="1" customWidth="1"/>
    <col min="5620" max="5620" width="61.42578125" style="598" customWidth="1"/>
    <col min="5621" max="5621" width="62.140625" style="598" customWidth="1"/>
    <col min="5622" max="5625" width="0" style="598" hidden="1" customWidth="1"/>
    <col min="5626" max="5870" width="9.140625" style="598"/>
    <col min="5871" max="5871" width="5.5703125" style="598" customWidth="1"/>
    <col min="5872" max="5872" width="58" style="598" customWidth="1"/>
    <col min="5873" max="5873" width="24.140625" style="598" customWidth="1"/>
    <col min="5874" max="5875" width="0" style="598" hidden="1" customWidth="1"/>
    <col min="5876" max="5876" width="61.42578125" style="598" customWidth="1"/>
    <col min="5877" max="5877" width="62.140625" style="598" customWidth="1"/>
    <col min="5878" max="5881" width="0" style="598" hidden="1" customWidth="1"/>
    <col min="5882" max="6126" width="9.140625" style="598"/>
    <col min="6127" max="6127" width="5.5703125" style="598" customWidth="1"/>
    <col min="6128" max="6128" width="58" style="598" customWidth="1"/>
    <col min="6129" max="6129" width="24.140625" style="598" customWidth="1"/>
    <col min="6130" max="6131" width="0" style="598" hidden="1" customWidth="1"/>
    <col min="6132" max="6132" width="61.42578125" style="598" customWidth="1"/>
    <col min="6133" max="6133" width="62.140625" style="598" customWidth="1"/>
    <col min="6134" max="6137" width="0" style="598" hidden="1" customWidth="1"/>
    <col min="6138" max="6382" width="9.140625" style="598"/>
    <col min="6383" max="6383" width="5.5703125" style="598" customWidth="1"/>
    <col min="6384" max="6384" width="58" style="598" customWidth="1"/>
    <col min="6385" max="6385" width="24.140625" style="598" customWidth="1"/>
    <col min="6386" max="6387" width="0" style="598" hidden="1" customWidth="1"/>
    <col min="6388" max="6388" width="61.42578125" style="598" customWidth="1"/>
    <col min="6389" max="6389" width="62.140625" style="598" customWidth="1"/>
    <col min="6390" max="6393" width="0" style="598" hidden="1" customWidth="1"/>
    <col min="6394" max="6638" width="9.140625" style="598"/>
    <col min="6639" max="6639" width="5.5703125" style="598" customWidth="1"/>
    <col min="6640" max="6640" width="58" style="598" customWidth="1"/>
    <col min="6641" max="6641" width="24.140625" style="598" customWidth="1"/>
    <col min="6642" max="6643" width="0" style="598" hidden="1" customWidth="1"/>
    <col min="6644" max="6644" width="61.42578125" style="598" customWidth="1"/>
    <col min="6645" max="6645" width="62.140625" style="598" customWidth="1"/>
    <col min="6646" max="6649" width="0" style="598" hidden="1" customWidth="1"/>
    <col min="6650" max="6894" width="9.140625" style="598"/>
    <col min="6895" max="6895" width="5.5703125" style="598" customWidth="1"/>
    <col min="6896" max="6896" width="58" style="598" customWidth="1"/>
    <col min="6897" max="6897" width="24.140625" style="598" customWidth="1"/>
    <col min="6898" max="6899" width="0" style="598" hidden="1" customWidth="1"/>
    <col min="6900" max="6900" width="61.42578125" style="598" customWidth="1"/>
    <col min="6901" max="6901" width="62.140625" style="598" customWidth="1"/>
    <col min="6902" max="6905" width="0" style="598" hidden="1" customWidth="1"/>
    <col min="6906" max="7150" width="9.140625" style="598"/>
    <col min="7151" max="7151" width="5.5703125" style="598" customWidth="1"/>
    <col min="7152" max="7152" width="58" style="598" customWidth="1"/>
    <col min="7153" max="7153" width="24.140625" style="598" customWidth="1"/>
    <col min="7154" max="7155" width="0" style="598" hidden="1" customWidth="1"/>
    <col min="7156" max="7156" width="61.42578125" style="598" customWidth="1"/>
    <col min="7157" max="7157" width="62.140625" style="598" customWidth="1"/>
    <col min="7158" max="7161" width="0" style="598" hidden="1" customWidth="1"/>
    <col min="7162" max="7406" width="9.140625" style="598"/>
    <col min="7407" max="7407" width="5.5703125" style="598" customWidth="1"/>
    <col min="7408" max="7408" width="58" style="598" customWidth="1"/>
    <col min="7409" max="7409" width="24.140625" style="598" customWidth="1"/>
    <col min="7410" max="7411" width="0" style="598" hidden="1" customWidth="1"/>
    <col min="7412" max="7412" width="61.42578125" style="598" customWidth="1"/>
    <col min="7413" max="7413" width="62.140625" style="598" customWidth="1"/>
    <col min="7414" max="7417" width="0" style="598" hidden="1" customWidth="1"/>
    <col min="7418" max="7662" width="9.140625" style="598"/>
    <col min="7663" max="7663" width="5.5703125" style="598" customWidth="1"/>
    <col min="7664" max="7664" width="58" style="598" customWidth="1"/>
    <col min="7665" max="7665" width="24.140625" style="598" customWidth="1"/>
    <col min="7666" max="7667" width="0" style="598" hidden="1" customWidth="1"/>
    <col min="7668" max="7668" width="61.42578125" style="598" customWidth="1"/>
    <col min="7669" max="7669" width="62.140625" style="598" customWidth="1"/>
    <col min="7670" max="7673" width="0" style="598" hidden="1" customWidth="1"/>
    <col min="7674" max="7918" width="9.140625" style="598"/>
    <col min="7919" max="7919" width="5.5703125" style="598" customWidth="1"/>
    <col min="7920" max="7920" width="58" style="598" customWidth="1"/>
    <col min="7921" max="7921" width="24.140625" style="598" customWidth="1"/>
    <col min="7922" max="7923" width="0" style="598" hidden="1" customWidth="1"/>
    <col min="7924" max="7924" width="61.42578125" style="598" customWidth="1"/>
    <col min="7925" max="7925" width="62.140625" style="598" customWidth="1"/>
    <col min="7926" max="7929" width="0" style="598" hidden="1" customWidth="1"/>
    <col min="7930" max="8174" width="9.140625" style="598"/>
    <col min="8175" max="8175" width="5.5703125" style="598" customWidth="1"/>
    <col min="8176" max="8176" width="58" style="598" customWidth="1"/>
    <col min="8177" max="8177" width="24.140625" style="598" customWidth="1"/>
    <col min="8178" max="8179" width="0" style="598" hidden="1" customWidth="1"/>
    <col min="8180" max="8180" width="61.42578125" style="598" customWidth="1"/>
    <col min="8181" max="8181" width="62.140625" style="598" customWidth="1"/>
    <col min="8182" max="8185" width="0" style="598" hidden="1" customWidth="1"/>
    <col min="8186" max="8430" width="9.140625" style="598"/>
    <col min="8431" max="8431" width="5.5703125" style="598" customWidth="1"/>
    <col min="8432" max="8432" width="58" style="598" customWidth="1"/>
    <col min="8433" max="8433" width="24.140625" style="598" customWidth="1"/>
    <col min="8434" max="8435" width="0" style="598" hidden="1" customWidth="1"/>
    <col min="8436" max="8436" width="61.42578125" style="598" customWidth="1"/>
    <col min="8437" max="8437" width="62.140625" style="598" customWidth="1"/>
    <col min="8438" max="8441" width="0" style="598" hidden="1" customWidth="1"/>
    <col min="8442" max="8686" width="9.140625" style="598"/>
    <col min="8687" max="8687" width="5.5703125" style="598" customWidth="1"/>
    <col min="8688" max="8688" width="58" style="598" customWidth="1"/>
    <col min="8689" max="8689" width="24.140625" style="598" customWidth="1"/>
    <col min="8690" max="8691" width="0" style="598" hidden="1" customWidth="1"/>
    <col min="8692" max="8692" width="61.42578125" style="598" customWidth="1"/>
    <col min="8693" max="8693" width="62.140625" style="598" customWidth="1"/>
    <col min="8694" max="8697" width="0" style="598" hidden="1" customWidth="1"/>
    <col min="8698" max="8942" width="9.140625" style="598"/>
    <col min="8943" max="8943" width="5.5703125" style="598" customWidth="1"/>
    <col min="8944" max="8944" width="58" style="598" customWidth="1"/>
    <col min="8945" max="8945" width="24.140625" style="598" customWidth="1"/>
    <col min="8946" max="8947" width="0" style="598" hidden="1" customWidth="1"/>
    <col min="8948" max="8948" width="61.42578125" style="598" customWidth="1"/>
    <col min="8949" max="8949" width="62.140625" style="598" customWidth="1"/>
    <col min="8950" max="8953" width="0" style="598" hidden="1" customWidth="1"/>
    <col min="8954" max="9198" width="9.140625" style="598"/>
    <col min="9199" max="9199" width="5.5703125" style="598" customWidth="1"/>
    <col min="9200" max="9200" width="58" style="598" customWidth="1"/>
    <col min="9201" max="9201" width="24.140625" style="598" customWidth="1"/>
    <col min="9202" max="9203" width="0" style="598" hidden="1" customWidth="1"/>
    <col min="9204" max="9204" width="61.42578125" style="598" customWidth="1"/>
    <col min="9205" max="9205" width="62.140625" style="598" customWidth="1"/>
    <col min="9206" max="9209" width="0" style="598" hidden="1" customWidth="1"/>
    <col min="9210" max="9454" width="9.140625" style="598"/>
    <col min="9455" max="9455" width="5.5703125" style="598" customWidth="1"/>
    <col min="9456" max="9456" width="58" style="598" customWidth="1"/>
    <col min="9457" max="9457" width="24.140625" style="598" customWidth="1"/>
    <col min="9458" max="9459" width="0" style="598" hidden="1" customWidth="1"/>
    <col min="9460" max="9460" width="61.42578125" style="598" customWidth="1"/>
    <col min="9461" max="9461" width="62.140625" style="598" customWidth="1"/>
    <col min="9462" max="9465" width="0" style="598" hidden="1" customWidth="1"/>
    <col min="9466" max="9710" width="9.140625" style="598"/>
    <col min="9711" max="9711" width="5.5703125" style="598" customWidth="1"/>
    <col min="9712" max="9712" width="58" style="598" customWidth="1"/>
    <col min="9713" max="9713" width="24.140625" style="598" customWidth="1"/>
    <col min="9714" max="9715" width="0" style="598" hidden="1" customWidth="1"/>
    <col min="9716" max="9716" width="61.42578125" style="598" customWidth="1"/>
    <col min="9717" max="9717" width="62.140625" style="598" customWidth="1"/>
    <col min="9718" max="9721" width="0" style="598" hidden="1" customWidth="1"/>
    <col min="9722" max="9966" width="9.140625" style="598"/>
    <col min="9967" max="9967" width="5.5703125" style="598" customWidth="1"/>
    <col min="9968" max="9968" width="58" style="598" customWidth="1"/>
    <col min="9969" max="9969" width="24.140625" style="598" customWidth="1"/>
    <col min="9970" max="9971" width="0" style="598" hidden="1" customWidth="1"/>
    <col min="9972" max="9972" width="61.42578125" style="598" customWidth="1"/>
    <col min="9973" max="9973" width="62.140625" style="598" customWidth="1"/>
    <col min="9974" max="9977" width="0" style="598" hidden="1" customWidth="1"/>
    <col min="9978" max="10222" width="9.140625" style="598"/>
    <col min="10223" max="10223" width="5.5703125" style="598" customWidth="1"/>
    <col min="10224" max="10224" width="58" style="598" customWidth="1"/>
    <col min="10225" max="10225" width="24.140625" style="598" customWidth="1"/>
    <col min="10226" max="10227" width="0" style="598" hidden="1" customWidth="1"/>
    <col min="10228" max="10228" width="61.42578125" style="598" customWidth="1"/>
    <col min="10229" max="10229" width="62.140625" style="598" customWidth="1"/>
    <col min="10230" max="10233" width="0" style="598" hidden="1" customWidth="1"/>
    <col min="10234" max="10478" width="9.140625" style="598"/>
    <col min="10479" max="10479" width="5.5703125" style="598" customWidth="1"/>
    <col min="10480" max="10480" width="58" style="598" customWidth="1"/>
    <col min="10481" max="10481" width="24.140625" style="598" customWidth="1"/>
    <col min="10482" max="10483" width="0" style="598" hidden="1" customWidth="1"/>
    <col min="10484" max="10484" width="61.42578125" style="598" customWidth="1"/>
    <col min="10485" max="10485" width="62.140625" style="598" customWidth="1"/>
    <col min="10486" max="10489" width="0" style="598" hidden="1" customWidth="1"/>
    <col min="10490" max="10734" width="9.140625" style="598"/>
    <col min="10735" max="10735" width="5.5703125" style="598" customWidth="1"/>
    <col min="10736" max="10736" width="58" style="598" customWidth="1"/>
    <col min="10737" max="10737" width="24.140625" style="598" customWidth="1"/>
    <col min="10738" max="10739" width="0" style="598" hidden="1" customWidth="1"/>
    <col min="10740" max="10740" width="61.42578125" style="598" customWidth="1"/>
    <col min="10741" max="10741" width="62.140625" style="598" customWidth="1"/>
    <col min="10742" max="10745" width="0" style="598" hidden="1" customWidth="1"/>
    <col min="10746" max="10990" width="9.140625" style="598"/>
    <col min="10991" max="10991" width="5.5703125" style="598" customWidth="1"/>
    <col min="10992" max="10992" width="58" style="598" customWidth="1"/>
    <col min="10993" max="10993" width="24.140625" style="598" customWidth="1"/>
    <col min="10994" max="10995" width="0" style="598" hidden="1" customWidth="1"/>
    <col min="10996" max="10996" width="61.42578125" style="598" customWidth="1"/>
    <col min="10997" max="10997" width="62.140625" style="598" customWidth="1"/>
    <col min="10998" max="11001" width="0" style="598" hidden="1" customWidth="1"/>
    <col min="11002" max="11246" width="9.140625" style="598"/>
    <col min="11247" max="11247" width="5.5703125" style="598" customWidth="1"/>
    <col min="11248" max="11248" width="58" style="598" customWidth="1"/>
    <col min="11249" max="11249" width="24.140625" style="598" customWidth="1"/>
    <col min="11250" max="11251" width="0" style="598" hidden="1" customWidth="1"/>
    <col min="11252" max="11252" width="61.42578125" style="598" customWidth="1"/>
    <col min="11253" max="11253" width="62.140625" style="598" customWidth="1"/>
    <col min="11254" max="11257" width="0" style="598" hidden="1" customWidth="1"/>
    <col min="11258" max="11502" width="9.140625" style="598"/>
    <col min="11503" max="11503" width="5.5703125" style="598" customWidth="1"/>
    <col min="11504" max="11504" width="58" style="598" customWidth="1"/>
    <col min="11505" max="11505" width="24.140625" style="598" customWidth="1"/>
    <col min="11506" max="11507" width="0" style="598" hidden="1" customWidth="1"/>
    <col min="11508" max="11508" width="61.42578125" style="598" customWidth="1"/>
    <col min="11509" max="11509" width="62.140625" style="598" customWidth="1"/>
    <col min="11510" max="11513" width="0" style="598" hidden="1" customWidth="1"/>
    <col min="11514" max="11758" width="9.140625" style="598"/>
    <col min="11759" max="11759" width="5.5703125" style="598" customWidth="1"/>
    <col min="11760" max="11760" width="58" style="598" customWidth="1"/>
    <col min="11761" max="11761" width="24.140625" style="598" customWidth="1"/>
    <col min="11762" max="11763" width="0" style="598" hidden="1" customWidth="1"/>
    <col min="11764" max="11764" width="61.42578125" style="598" customWidth="1"/>
    <col min="11765" max="11765" width="62.140625" style="598" customWidth="1"/>
    <col min="11766" max="11769" width="0" style="598" hidden="1" customWidth="1"/>
    <col min="11770" max="12014" width="9.140625" style="598"/>
    <col min="12015" max="12015" width="5.5703125" style="598" customWidth="1"/>
    <col min="12016" max="12016" width="58" style="598" customWidth="1"/>
    <col min="12017" max="12017" width="24.140625" style="598" customWidth="1"/>
    <col min="12018" max="12019" width="0" style="598" hidden="1" customWidth="1"/>
    <col min="12020" max="12020" width="61.42578125" style="598" customWidth="1"/>
    <col min="12021" max="12021" width="62.140625" style="598" customWidth="1"/>
    <col min="12022" max="12025" width="0" style="598" hidden="1" customWidth="1"/>
    <col min="12026" max="12270" width="9.140625" style="598"/>
    <col min="12271" max="12271" width="5.5703125" style="598" customWidth="1"/>
    <col min="12272" max="12272" width="58" style="598" customWidth="1"/>
    <col min="12273" max="12273" width="24.140625" style="598" customWidth="1"/>
    <col min="12274" max="12275" width="0" style="598" hidden="1" customWidth="1"/>
    <col min="12276" max="12276" width="61.42578125" style="598" customWidth="1"/>
    <col min="12277" max="12277" width="62.140625" style="598" customWidth="1"/>
    <col min="12278" max="12281" width="0" style="598" hidden="1" customWidth="1"/>
    <col min="12282" max="12526" width="9.140625" style="598"/>
    <col min="12527" max="12527" width="5.5703125" style="598" customWidth="1"/>
    <col min="12528" max="12528" width="58" style="598" customWidth="1"/>
    <col min="12529" max="12529" width="24.140625" style="598" customWidth="1"/>
    <col min="12530" max="12531" width="0" style="598" hidden="1" customWidth="1"/>
    <col min="12532" max="12532" width="61.42578125" style="598" customWidth="1"/>
    <col min="12533" max="12533" width="62.140625" style="598" customWidth="1"/>
    <col min="12534" max="12537" width="0" style="598" hidden="1" customWidth="1"/>
    <col min="12538" max="12782" width="9.140625" style="598"/>
    <col min="12783" max="12783" width="5.5703125" style="598" customWidth="1"/>
    <col min="12784" max="12784" width="58" style="598" customWidth="1"/>
    <col min="12785" max="12785" width="24.140625" style="598" customWidth="1"/>
    <col min="12786" max="12787" width="0" style="598" hidden="1" customWidth="1"/>
    <col min="12788" max="12788" width="61.42578125" style="598" customWidth="1"/>
    <col min="12789" max="12789" width="62.140625" style="598" customWidth="1"/>
    <col min="12790" max="12793" width="0" style="598" hidden="1" customWidth="1"/>
    <col min="12794" max="13038" width="9.140625" style="598"/>
    <col min="13039" max="13039" width="5.5703125" style="598" customWidth="1"/>
    <col min="13040" max="13040" width="58" style="598" customWidth="1"/>
    <col min="13041" max="13041" width="24.140625" style="598" customWidth="1"/>
    <col min="13042" max="13043" width="0" style="598" hidden="1" customWidth="1"/>
    <col min="13044" max="13044" width="61.42578125" style="598" customWidth="1"/>
    <col min="13045" max="13045" width="62.140625" style="598" customWidth="1"/>
    <col min="13046" max="13049" width="0" style="598" hidden="1" customWidth="1"/>
    <col min="13050" max="13294" width="9.140625" style="598"/>
    <col min="13295" max="13295" width="5.5703125" style="598" customWidth="1"/>
    <col min="13296" max="13296" width="58" style="598" customWidth="1"/>
    <col min="13297" max="13297" width="24.140625" style="598" customWidth="1"/>
    <col min="13298" max="13299" width="0" style="598" hidden="1" customWidth="1"/>
    <col min="13300" max="13300" width="61.42578125" style="598" customWidth="1"/>
    <col min="13301" max="13301" width="62.140625" style="598" customWidth="1"/>
    <col min="13302" max="13305" width="0" style="598" hidden="1" customWidth="1"/>
    <col min="13306" max="13550" width="9.140625" style="598"/>
    <col min="13551" max="13551" width="5.5703125" style="598" customWidth="1"/>
    <col min="13552" max="13552" width="58" style="598" customWidth="1"/>
    <col min="13553" max="13553" width="24.140625" style="598" customWidth="1"/>
    <col min="13554" max="13555" width="0" style="598" hidden="1" customWidth="1"/>
    <col min="13556" max="13556" width="61.42578125" style="598" customWidth="1"/>
    <col min="13557" max="13557" width="62.140625" style="598" customWidth="1"/>
    <col min="13558" max="13561" width="0" style="598" hidden="1" customWidth="1"/>
    <col min="13562" max="13806" width="9.140625" style="598"/>
    <col min="13807" max="13807" width="5.5703125" style="598" customWidth="1"/>
    <col min="13808" max="13808" width="58" style="598" customWidth="1"/>
    <col min="13809" max="13809" width="24.140625" style="598" customWidth="1"/>
    <col min="13810" max="13811" width="0" style="598" hidden="1" customWidth="1"/>
    <col min="13812" max="13812" width="61.42578125" style="598" customWidth="1"/>
    <col min="13813" max="13813" width="62.140625" style="598" customWidth="1"/>
    <col min="13814" max="13817" width="0" style="598" hidden="1" customWidth="1"/>
    <col min="13818" max="14062" width="9.140625" style="598"/>
    <col min="14063" max="14063" width="5.5703125" style="598" customWidth="1"/>
    <col min="14064" max="14064" width="58" style="598" customWidth="1"/>
    <col min="14065" max="14065" width="24.140625" style="598" customWidth="1"/>
    <col min="14066" max="14067" width="0" style="598" hidden="1" customWidth="1"/>
    <col min="14068" max="14068" width="61.42578125" style="598" customWidth="1"/>
    <col min="14069" max="14069" width="62.140625" style="598" customWidth="1"/>
    <col min="14070" max="14073" width="0" style="598" hidden="1" customWidth="1"/>
    <col min="14074" max="14318" width="9.140625" style="598"/>
    <col min="14319" max="14319" width="5.5703125" style="598" customWidth="1"/>
    <col min="14320" max="14320" width="58" style="598" customWidth="1"/>
    <col min="14321" max="14321" width="24.140625" style="598" customWidth="1"/>
    <col min="14322" max="14323" width="0" style="598" hidden="1" customWidth="1"/>
    <col min="14324" max="14324" width="61.42578125" style="598" customWidth="1"/>
    <col min="14325" max="14325" width="62.140625" style="598" customWidth="1"/>
    <col min="14326" max="14329" width="0" style="598" hidden="1" customWidth="1"/>
    <col min="14330" max="14574" width="9.140625" style="598"/>
    <col min="14575" max="14575" width="5.5703125" style="598" customWidth="1"/>
    <col min="14576" max="14576" width="58" style="598" customWidth="1"/>
    <col min="14577" max="14577" width="24.140625" style="598" customWidth="1"/>
    <col min="14578" max="14579" width="0" style="598" hidden="1" customWidth="1"/>
    <col min="14580" max="14580" width="61.42578125" style="598" customWidth="1"/>
    <col min="14581" max="14581" width="62.140625" style="598" customWidth="1"/>
    <col min="14582" max="14585" width="0" style="598" hidden="1" customWidth="1"/>
    <col min="14586" max="14830" width="9.140625" style="598"/>
    <col min="14831" max="14831" width="5.5703125" style="598" customWidth="1"/>
    <col min="14832" max="14832" width="58" style="598" customWidth="1"/>
    <col min="14833" max="14833" width="24.140625" style="598" customWidth="1"/>
    <col min="14834" max="14835" width="0" style="598" hidden="1" customWidth="1"/>
    <col min="14836" max="14836" width="61.42578125" style="598" customWidth="1"/>
    <col min="14837" max="14837" width="62.140625" style="598" customWidth="1"/>
    <col min="14838" max="14841" width="0" style="598" hidden="1" customWidth="1"/>
    <col min="14842" max="15086" width="9.140625" style="598"/>
    <col min="15087" max="15087" width="5.5703125" style="598" customWidth="1"/>
    <col min="15088" max="15088" width="58" style="598" customWidth="1"/>
    <col min="15089" max="15089" width="24.140625" style="598" customWidth="1"/>
    <col min="15090" max="15091" width="0" style="598" hidden="1" customWidth="1"/>
    <col min="15092" max="15092" width="61.42578125" style="598" customWidth="1"/>
    <col min="15093" max="15093" width="62.140625" style="598" customWidth="1"/>
    <col min="15094" max="15097" width="0" style="598" hidden="1" customWidth="1"/>
    <col min="15098" max="15342" width="9.140625" style="598"/>
    <col min="15343" max="15343" width="5.5703125" style="598" customWidth="1"/>
    <col min="15344" max="15344" width="58" style="598" customWidth="1"/>
    <col min="15345" max="15345" width="24.140625" style="598" customWidth="1"/>
    <col min="15346" max="15347" width="0" style="598" hidden="1" customWidth="1"/>
    <col min="15348" max="15348" width="61.42578125" style="598" customWidth="1"/>
    <col min="15349" max="15349" width="62.140625" style="598" customWidth="1"/>
    <col min="15350" max="15353" width="0" style="598" hidden="1" customWidth="1"/>
    <col min="15354" max="15598" width="9.140625" style="598"/>
    <col min="15599" max="15599" width="5.5703125" style="598" customWidth="1"/>
    <col min="15600" max="15600" width="58" style="598" customWidth="1"/>
    <col min="15601" max="15601" width="24.140625" style="598" customWidth="1"/>
    <col min="15602" max="15603" width="0" style="598" hidden="1" customWidth="1"/>
    <col min="15604" max="15604" width="61.42578125" style="598" customWidth="1"/>
    <col min="15605" max="15605" width="62.140625" style="598" customWidth="1"/>
    <col min="15606" max="15609" width="0" style="598" hidden="1" customWidth="1"/>
    <col min="15610" max="15854" width="9.140625" style="598"/>
    <col min="15855" max="15855" width="5.5703125" style="598" customWidth="1"/>
    <col min="15856" max="15856" width="58" style="598" customWidth="1"/>
    <col min="15857" max="15857" width="24.140625" style="598" customWidth="1"/>
    <col min="15858" max="15859" width="0" style="598" hidden="1" customWidth="1"/>
    <col min="15860" max="15860" width="61.42578125" style="598" customWidth="1"/>
    <col min="15861" max="15861" width="62.140625" style="598" customWidth="1"/>
    <col min="15862" max="15865" width="0" style="598" hidden="1" customWidth="1"/>
    <col min="15866" max="16110" width="9.140625" style="598"/>
    <col min="16111" max="16111" width="5.5703125" style="598" customWidth="1"/>
    <col min="16112" max="16112" width="58" style="598" customWidth="1"/>
    <col min="16113" max="16113" width="24.140625" style="598" customWidth="1"/>
    <col min="16114" max="16115" width="0" style="598" hidden="1" customWidth="1"/>
    <col min="16116" max="16116" width="61.42578125" style="598" customWidth="1"/>
    <col min="16117" max="16117" width="62.140625" style="598" customWidth="1"/>
    <col min="16118" max="16121" width="0" style="598" hidden="1" customWidth="1"/>
    <col min="16122" max="16365" width="9.140625" style="598"/>
    <col min="16366" max="16384" width="8.85546875" style="598" customWidth="1"/>
  </cols>
  <sheetData>
    <row r="1" spans="2:13">
      <c r="C1" s="599" t="s">
        <v>130</v>
      </c>
      <c r="I1" s="599" t="s">
        <v>130</v>
      </c>
    </row>
    <row r="2" spans="2:13">
      <c r="C2" s="602">
        <v>44682</v>
      </c>
      <c r="I2" s="602">
        <v>44317</v>
      </c>
    </row>
    <row r="3" spans="2:13">
      <c r="B3" s="603"/>
      <c r="C3" s="604" t="s">
        <v>132</v>
      </c>
      <c r="I3" s="604" t="s">
        <v>132</v>
      </c>
      <c r="M3" s="598" t="s">
        <v>299</v>
      </c>
    </row>
    <row r="4" spans="2:13" ht="24.95" customHeight="1" thickBot="1">
      <c r="B4" s="605" t="s">
        <v>14</v>
      </c>
      <c r="C4" s="606" t="s">
        <v>300</v>
      </c>
      <c r="D4" s="605" t="s">
        <v>136</v>
      </c>
      <c r="E4" s="607" t="s">
        <v>137</v>
      </c>
      <c r="F4" s="607" t="s">
        <v>301</v>
      </c>
      <c r="I4" s="606" t="s">
        <v>300</v>
      </c>
      <c r="K4" s="608" t="s">
        <v>135</v>
      </c>
    </row>
    <row r="5" spans="2:13" ht="39.950000000000003" customHeight="1">
      <c r="B5" s="609" t="s">
        <v>140</v>
      </c>
      <c r="C5" s="610">
        <v>20</v>
      </c>
      <c r="D5" s="878" t="s">
        <v>141</v>
      </c>
      <c r="E5" s="871" t="s">
        <v>142</v>
      </c>
      <c r="F5" s="871" t="s">
        <v>302</v>
      </c>
      <c r="G5" s="611"/>
      <c r="H5" s="611"/>
      <c r="I5" s="612">
        <v>19.000800000000002</v>
      </c>
      <c r="J5" s="611"/>
      <c r="K5" s="613">
        <f t="shared" ref="K5:K34" si="0">C5-I5</f>
        <v>0.99919999999999831</v>
      </c>
      <c r="M5" s="614">
        <v>18.925599999999999</v>
      </c>
    </row>
    <row r="6" spans="2:13" ht="42.6" customHeight="1" thickBot="1">
      <c r="B6" s="615" t="s">
        <v>7</v>
      </c>
      <c r="C6" s="616">
        <f>C5*2080</f>
        <v>41600</v>
      </c>
      <c r="D6" s="879"/>
      <c r="E6" s="872"/>
      <c r="F6" s="872"/>
      <c r="G6" s="617"/>
      <c r="H6" s="617"/>
      <c r="I6" s="618">
        <v>39521.664000000004</v>
      </c>
      <c r="J6" s="617"/>
      <c r="K6" s="619">
        <f t="shared" si="0"/>
        <v>2078.3359999999957</v>
      </c>
      <c r="M6" s="620">
        <v>39365.248</v>
      </c>
    </row>
    <row r="7" spans="2:13">
      <c r="B7" s="621" t="s">
        <v>143</v>
      </c>
      <c r="C7" s="610">
        <f>'[11]DC  CNA  DC III'!I19</f>
        <v>25.580080000000002</v>
      </c>
      <c r="D7" s="611" t="s">
        <v>144</v>
      </c>
      <c r="E7" s="871" t="s">
        <v>145</v>
      </c>
      <c r="F7" s="871" t="s">
        <v>303</v>
      </c>
      <c r="G7" s="611"/>
      <c r="H7" s="611"/>
      <c r="I7" s="612">
        <v>24.241120000000002</v>
      </c>
      <c r="J7" s="611"/>
      <c r="K7" s="613">
        <f t="shared" si="0"/>
        <v>1.3389600000000002</v>
      </c>
    </row>
    <row r="8" spans="2:13" ht="46.5" customHeight="1" thickBot="1">
      <c r="B8" s="622" t="s">
        <v>6</v>
      </c>
      <c r="C8" s="620">
        <f>C7*2080</f>
        <v>53206.566400000003</v>
      </c>
      <c r="D8" s="600" t="s">
        <v>304</v>
      </c>
      <c r="E8" s="877"/>
      <c r="F8" s="877"/>
      <c r="G8" s="617"/>
      <c r="H8" s="617"/>
      <c r="I8" s="618">
        <v>50421.529600000002</v>
      </c>
      <c r="J8" s="617"/>
      <c r="K8" s="619">
        <f t="shared" si="0"/>
        <v>2785.0368000000017</v>
      </c>
    </row>
    <row r="9" spans="2:13" ht="26.1" customHeight="1">
      <c r="B9" s="621" t="s">
        <v>147</v>
      </c>
      <c r="C9" s="610">
        <f>'[11]DC  CNA  DC III'!I11</f>
        <v>19.121599999999997</v>
      </c>
      <c r="D9" s="611"/>
      <c r="E9" s="871" t="s">
        <v>148</v>
      </c>
      <c r="F9" s="871" t="s">
        <v>305</v>
      </c>
      <c r="G9" s="611"/>
      <c r="H9" s="611"/>
      <c r="I9" s="612">
        <v>18.008399999999998</v>
      </c>
      <c r="J9" s="611"/>
      <c r="K9" s="613">
        <f t="shared" si="0"/>
        <v>1.1131999999999991</v>
      </c>
    </row>
    <row r="10" spans="2:13" ht="27" thickBot="1">
      <c r="B10" s="623" t="s">
        <v>306</v>
      </c>
      <c r="C10" s="616">
        <f>'[11]DC  CNA  DC III'!J11</f>
        <v>39772.927999999993</v>
      </c>
      <c r="D10" s="617"/>
      <c r="E10" s="872"/>
      <c r="F10" s="872"/>
      <c r="I10" s="624">
        <v>37457.471999999994</v>
      </c>
      <c r="K10" s="625">
        <f t="shared" si="0"/>
        <v>2315.4559999999983</v>
      </c>
    </row>
    <row r="11" spans="2:13">
      <c r="B11" s="621" t="s">
        <v>150</v>
      </c>
      <c r="C11" s="610">
        <f>'[11]Case Social Worker.Manager'!J4</f>
        <v>28.180799999999998</v>
      </c>
      <c r="D11" s="611" t="s">
        <v>151</v>
      </c>
      <c r="E11" s="871" t="s">
        <v>152</v>
      </c>
      <c r="F11" s="871" t="s">
        <v>307</v>
      </c>
      <c r="G11" s="621"/>
      <c r="H11" s="611"/>
      <c r="I11" s="612">
        <v>24.3888</v>
      </c>
      <c r="J11" s="611"/>
      <c r="K11" s="613">
        <f t="shared" si="0"/>
        <v>3.791999999999998</v>
      </c>
    </row>
    <row r="12" spans="2:13" ht="27" thickBot="1">
      <c r="B12" s="622" t="s">
        <v>5</v>
      </c>
      <c r="C12" s="620">
        <f>C11*2080</f>
        <v>58616.063999999998</v>
      </c>
      <c r="D12" s="598" t="s">
        <v>154</v>
      </c>
      <c r="E12" s="877"/>
      <c r="F12" s="877"/>
      <c r="G12" s="623"/>
      <c r="H12" s="617"/>
      <c r="I12" s="618">
        <v>50728.703999999998</v>
      </c>
      <c r="J12" s="617"/>
      <c r="K12" s="619">
        <f t="shared" si="0"/>
        <v>7887.3600000000006</v>
      </c>
    </row>
    <row r="13" spans="2:13" ht="52.5">
      <c r="B13" s="626" t="s">
        <v>155</v>
      </c>
      <c r="C13" s="610">
        <f>'[11]Case Social Worker.Manager'!J11</f>
        <v>30.9283</v>
      </c>
      <c r="D13" s="611" t="s">
        <v>156</v>
      </c>
      <c r="E13" s="871" t="s">
        <v>157</v>
      </c>
      <c r="F13" s="871" t="s">
        <v>308</v>
      </c>
      <c r="G13" s="621"/>
      <c r="H13" s="611"/>
      <c r="I13" s="612">
        <v>30.569499999999998</v>
      </c>
      <c r="J13" s="611"/>
      <c r="K13" s="613">
        <f>C13-I13</f>
        <v>0.35880000000000223</v>
      </c>
    </row>
    <row r="14" spans="2:13" ht="53.25" thickBot="1">
      <c r="B14" s="627" t="s">
        <v>4</v>
      </c>
      <c r="C14" s="616">
        <f>C13*2080</f>
        <v>64330.864000000001</v>
      </c>
      <c r="D14" s="617" t="s">
        <v>158</v>
      </c>
      <c r="E14" s="872"/>
      <c r="F14" s="872"/>
      <c r="G14" s="623"/>
      <c r="H14" s="617"/>
      <c r="I14" s="618">
        <v>63584.56</v>
      </c>
      <c r="J14" s="617"/>
      <c r="K14" s="619">
        <f t="shared" si="0"/>
        <v>746.30400000000373</v>
      </c>
    </row>
    <row r="15" spans="2:13">
      <c r="B15" s="621" t="s">
        <v>171</v>
      </c>
      <c r="C15" s="610">
        <f>[11]Nursing!J2</f>
        <v>31.575200000000002</v>
      </c>
      <c r="D15" s="611"/>
      <c r="E15" s="871" t="s">
        <v>172</v>
      </c>
      <c r="F15" s="871" t="s">
        <v>309</v>
      </c>
      <c r="I15" s="628">
        <v>29.084</v>
      </c>
      <c r="K15" s="625">
        <f t="shared" si="0"/>
        <v>2.4912000000000027</v>
      </c>
    </row>
    <row r="16" spans="2:13" ht="27" thickBot="1">
      <c r="B16" s="623" t="s">
        <v>310</v>
      </c>
      <c r="C16" s="616">
        <f>C15*2080</f>
        <v>65676.416000000012</v>
      </c>
      <c r="D16" s="617" t="s">
        <v>311</v>
      </c>
      <c r="E16" s="872"/>
      <c r="F16" s="872"/>
      <c r="I16" s="624">
        <v>60494.720000000001</v>
      </c>
      <c r="K16" s="625">
        <f t="shared" si="0"/>
        <v>5181.6960000000108</v>
      </c>
    </row>
    <row r="17" spans="2:13">
      <c r="B17" s="621" t="s">
        <v>159</v>
      </c>
      <c r="C17" s="610">
        <f>[11]Clinical!J6</f>
        <v>38.753100000000003</v>
      </c>
      <c r="D17" s="611" t="s">
        <v>160</v>
      </c>
      <c r="E17" s="871" t="s">
        <v>161</v>
      </c>
      <c r="F17" s="871" t="s">
        <v>312</v>
      </c>
      <c r="G17" s="621"/>
      <c r="H17" s="611"/>
      <c r="I17" s="612">
        <v>35.178200000000004</v>
      </c>
      <c r="J17" s="611"/>
      <c r="K17" s="613">
        <f t="shared" si="0"/>
        <v>3.5748999999999995</v>
      </c>
    </row>
    <row r="18" spans="2:13" ht="27" thickBot="1">
      <c r="B18" s="623" t="s">
        <v>58</v>
      </c>
      <c r="C18" s="616">
        <f>C17*2080</f>
        <v>80606.448000000004</v>
      </c>
      <c r="D18" s="617"/>
      <c r="E18" s="872"/>
      <c r="F18" s="872"/>
      <c r="G18" s="623"/>
      <c r="H18" s="617"/>
      <c r="I18" s="618">
        <v>73170.656000000003</v>
      </c>
      <c r="J18" s="617"/>
      <c r="K18" s="619">
        <f t="shared" si="0"/>
        <v>7435.7920000000013</v>
      </c>
    </row>
    <row r="19" spans="2:13">
      <c r="B19" s="621" t="s">
        <v>313</v>
      </c>
      <c r="C19" s="629">
        <f>[11]Therapies!M2</f>
        <v>32.740400000000001</v>
      </c>
      <c r="D19" s="611"/>
      <c r="E19" s="871" t="s">
        <v>314</v>
      </c>
      <c r="F19" s="871" t="s">
        <v>315</v>
      </c>
      <c r="I19" s="628">
        <v>30.937200000000001</v>
      </c>
      <c r="K19" s="625">
        <f t="shared" si="0"/>
        <v>1.8032000000000004</v>
      </c>
    </row>
    <row r="20" spans="2:13" ht="27" thickBot="1">
      <c r="B20" s="623" t="s">
        <v>316</v>
      </c>
      <c r="C20" s="616">
        <f>C19*2080</f>
        <v>68100.032000000007</v>
      </c>
      <c r="D20" s="617"/>
      <c r="E20" s="872"/>
      <c r="F20" s="872"/>
      <c r="I20" s="624">
        <v>64349.376000000004</v>
      </c>
      <c r="K20" s="625">
        <f t="shared" si="0"/>
        <v>3750.6560000000027</v>
      </c>
    </row>
    <row r="21" spans="2:13">
      <c r="B21" s="622" t="s">
        <v>163</v>
      </c>
      <c r="C21" s="614">
        <f>[11]Management!J2</f>
        <v>38.180400000000006</v>
      </c>
      <c r="D21" s="598" t="s">
        <v>317</v>
      </c>
      <c r="E21" s="871" t="s">
        <v>165</v>
      </c>
      <c r="F21" s="875" t="s">
        <v>318</v>
      </c>
      <c r="G21" s="621"/>
      <c r="H21" s="611"/>
      <c r="I21" s="630">
        <v>35.084000000000003</v>
      </c>
      <c r="J21" s="611"/>
      <c r="K21" s="613">
        <f t="shared" si="0"/>
        <v>3.0964000000000027</v>
      </c>
    </row>
    <row r="22" spans="2:13" ht="27" thickBot="1">
      <c r="B22" s="623" t="s">
        <v>2</v>
      </c>
      <c r="C22" s="616">
        <f>C21*2080</f>
        <v>79415.232000000018</v>
      </c>
      <c r="D22" s="617" t="s">
        <v>319</v>
      </c>
      <c r="E22" s="872"/>
      <c r="F22" s="876"/>
      <c r="G22" s="623"/>
      <c r="H22" s="617"/>
      <c r="I22" s="631">
        <v>72974.720000000001</v>
      </c>
      <c r="J22" s="617"/>
      <c r="K22" s="619">
        <f t="shared" si="0"/>
        <v>6440.512000000017</v>
      </c>
    </row>
    <row r="23" spans="2:13" ht="39.950000000000003" customHeight="1">
      <c r="B23" s="632" t="s">
        <v>320</v>
      </c>
      <c r="C23" s="614">
        <f>[11]Therapies!M8</f>
        <v>38.017499999999998</v>
      </c>
      <c r="D23" s="598" t="s">
        <v>321</v>
      </c>
      <c r="E23" s="871" t="s">
        <v>157</v>
      </c>
      <c r="F23" s="871" t="s">
        <v>322</v>
      </c>
      <c r="G23" s="621"/>
      <c r="H23" s="611"/>
      <c r="I23" s="612">
        <v>38.650100000000002</v>
      </c>
      <c r="J23" s="611"/>
      <c r="K23" s="613">
        <f t="shared" si="0"/>
        <v>-0.6326000000000036</v>
      </c>
      <c r="M23" s="633">
        <v>38.017499999999998</v>
      </c>
    </row>
    <row r="24" spans="2:13" ht="39.950000000000003" customHeight="1" thickBot="1">
      <c r="B24" s="615" t="s">
        <v>323</v>
      </c>
      <c r="C24" s="616">
        <f>C23*2080</f>
        <v>79076.399999999994</v>
      </c>
      <c r="D24" s="617"/>
      <c r="E24" s="872"/>
      <c r="F24" s="872"/>
      <c r="G24" s="623"/>
      <c r="H24" s="617"/>
      <c r="I24" s="618">
        <v>80392.207999999999</v>
      </c>
      <c r="J24" s="617"/>
      <c r="K24" s="619">
        <f t="shared" si="0"/>
        <v>-1315.8080000000045</v>
      </c>
      <c r="M24" s="634">
        <v>79076.399999999994</v>
      </c>
    </row>
    <row r="25" spans="2:13">
      <c r="B25" s="622" t="s">
        <v>324</v>
      </c>
      <c r="C25" s="614">
        <f>[11]Therapies!M14</f>
        <v>41.25168</v>
      </c>
      <c r="D25" s="598" t="s">
        <v>325</v>
      </c>
      <c r="E25" s="871" t="s">
        <v>157</v>
      </c>
      <c r="F25" s="871" t="s">
        <v>326</v>
      </c>
      <c r="G25" s="622"/>
      <c r="I25" s="628">
        <v>40.563600000000001</v>
      </c>
      <c r="K25" s="625">
        <f t="shared" si="0"/>
        <v>0.68807999999999936</v>
      </c>
      <c r="M25" s="633"/>
    </row>
    <row r="26" spans="2:13" ht="27" thickBot="1">
      <c r="B26" s="623" t="s">
        <v>327</v>
      </c>
      <c r="C26" s="620">
        <f>C25*2080</f>
        <v>85803.494399999996</v>
      </c>
      <c r="E26" s="872"/>
      <c r="F26" s="872"/>
      <c r="G26" s="623"/>
      <c r="H26" s="617"/>
      <c r="I26" s="618">
        <v>84372.288</v>
      </c>
      <c r="J26" s="617"/>
      <c r="K26" s="619">
        <f t="shared" si="0"/>
        <v>1431.2063999999955</v>
      </c>
      <c r="M26" s="633"/>
    </row>
    <row r="27" spans="2:13">
      <c r="B27" s="621" t="s">
        <v>328</v>
      </c>
      <c r="C27" s="610">
        <f>[11]Clinical!J12</f>
        <v>48.742200000000004</v>
      </c>
      <c r="D27" s="873" t="s">
        <v>168</v>
      </c>
      <c r="E27" s="871" t="s">
        <v>169</v>
      </c>
      <c r="F27" s="871" t="s">
        <v>329</v>
      </c>
      <c r="G27" s="621"/>
      <c r="H27" s="611"/>
      <c r="I27" s="612">
        <v>43.1312</v>
      </c>
      <c r="J27" s="611"/>
      <c r="K27" s="613">
        <f t="shared" si="0"/>
        <v>5.6110000000000042</v>
      </c>
      <c r="M27" s="633"/>
    </row>
    <row r="28" spans="2:13" ht="34.5" customHeight="1" thickBot="1">
      <c r="B28" s="623" t="s">
        <v>330</v>
      </c>
      <c r="C28" s="616">
        <f>C27*2080</f>
        <v>101383.77600000001</v>
      </c>
      <c r="D28" s="874"/>
      <c r="E28" s="872"/>
      <c r="F28" s="872"/>
      <c r="G28" s="623"/>
      <c r="H28" s="617"/>
      <c r="I28" s="618">
        <v>89712.895999999993</v>
      </c>
      <c r="J28" s="617"/>
      <c r="K28" s="619">
        <f t="shared" si="0"/>
        <v>11670.880000000019</v>
      </c>
      <c r="M28" s="633"/>
    </row>
    <row r="29" spans="2:13">
      <c r="B29" s="609" t="s">
        <v>331</v>
      </c>
      <c r="C29" s="610">
        <f>[11]Therapies!M18</f>
        <v>42.756720000000001</v>
      </c>
      <c r="D29" s="611"/>
      <c r="E29" s="871" t="s">
        <v>157</v>
      </c>
      <c r="F29" s="871" t="s">
        <v>332</v>
      </c>
      <c r="G29" s="621"/>
      <c r="H29" s="611"/>
      <c r="I29" s="612">
        <v>43.066240000000008</v>
      </c>
      <c r="J29" s="611"/>
      <c r="K29" s="613">
        <f t="shared" si="0"/>
        <v>-0.30952000000000623</v>
      </c>
      <c r="M29" s="633">
        <v>42.756720000000001</v>
      </c>
    </row>
    <row r="30" spans="2:13" ht="27" thickBot="1">
      <c r="B30" s="615" t="s">
        <v>333</v>
      </c>
      <c r="C30" s="616">
        <f>C29*2080</f>
        <v>88933.977599999998</v>
      </c>
      <c r="D30" s="617"/>
      <c r="E30" s="872"/>
      <c r="F30" s="872"/>
      <c r="G30" s="623"/>
      <c r="H30" s="617"/>
      <c r="I30" s="618">
        <v>89577.779200000019</v>
      </c>
      <c r="J30" s="617"/>
      <c r="K30" s="619">
        <f t="shared" si="0"/>
        <v>-643.8016000000207</v>
      </c>
      <c r="M30" s="634">
        <v>88933.977599999998</v>
      </c>
    </row>
    <row r="31" spans="2:13">
      <c r="B31" s="621" t="s">
        <v>174</v>
      </c>
      <c r="C31" s="610">
        <f>[11]Nursing!J6</f>
        <v>49.162799999999997</v>
      </c>
      <c r="D31" s="611"/>
      <c r="E31" s="871" t="s">
        <v>175</v>
      </c>
      <c r="F31" s="871" t="s">
        <v>334</v>
      </c>
      <c r="G31" s="621"/>
      <c r="H31" s="611"/>
      <c r="I31" s="612">
        <v>47.109200000000001</v>
      </c>
      <c r="J31" s="611"/>
      <c r="K31" s="613">
        <f t="shared" si="0"/>
        <v>2.0535999999999959</v>
      </c>
      <c r="M31" s="633"/>
    </row>
    <row r="32" spans="2:13" ht="38.450000000000003" customHeight="1" thickBot="1">
      <c r="B32" s="623" t="s">
        <v>3</v>
      </c>
      <c r="C32" s="616">
        <f>C31*2080</f>
        <v>102258.624</v>
      </c>
      <c r="D32" s="617"/>
      <c r="E32" s="872"/>
      <c r="F32" s="872"/>
      <c r="G32" s="623"/>
      <c r="H32" s="617"/>
      <c r="I32" s="618">
        <v>97987.135999999999</v>
      </c>
      <c r="J32" s="617"/>
      <c r="K32" s="619">
        <f t="shared" si="0"/>
        <v>4271.4879999999976</v>
      </c>
    </row>
    <row r="33" spans="2:11">
      <c r="B33" s="621" t="s">
        <v>177</v>
      </c>
      <c r="C33" s="610">
        <f>[11]Nursing!J11</f>
        <v>65.162400000000005</v>
      </c>
      <c r="D33" s="611"/>
      <c r="E33" s="871" t="s">
        <v>178</v>
      </c>
      <c r="F33" s="871" t="s">
        <v>335</v>
      </c>
      <c r="G33" s="621"/>
      <c r="H33" s="611"/>
      <c r="I33" s="612">
        <v>62.008800000000001</v>
      </c>
      <c r="J33" s="611"/>
      <c r="K33" s="613">
        <f t="shared" si="0"/>
        <v>3.1536000000000044</v>
      </c>
    </row>
    <row r="34" spans="2:11" ht="27" thickBot="1">
      <c r="B34" s="623" t="s">
        <v>57</v>
      </c>
      <c r="C34" s="616">
        <f>C33*2080</f>
        <v>135537.79200000002</v>
      </c>
      <c r="D34" s="617"/>
      <c r="E34" s="872"/>
      <c r="F34" s="872"/>
      <c r="G34" s="623"/>
      <c r="H34" s="617"/>
      <c r="I34" s="618">
        <v>128978.304</v>
      </c>
      <c r="J34" s="617"/>
      <c r="K34" s="619">
        <f t="shared" si="0"/>
        <v>6559.4880000000121</v>
      </c>
    </row>
    <row r="36" spans="2:11" ht="52.5">
      <c r="B36" s="635" t="s">
        <v>336</v>
      </c>
      <c r="C36" s="620">
        <f>C6</f>
        <v>41600</v>
      </c>
    </row>
    <row r="37" spans="2:11">
      <c r="C37" s="636"/>
    </row>
    <row r="38" spans="2:11">
      <c r="B38" s="637" t="s">
        <v>337</v>
      </c>
      <c r="C38" s="638">
        <v>0.27379999999999999</v>
      </c>
      <c r="D38" s="598" t="s">
        <v>338</v>
      </c>
    </row>
    <row r="39" spans="2:11" ht="34.35" customHeight="1">
      <c r="B39" s="637"/>
      <c r="C39" s="636"/>
      <c r="D39" s="868" t="s">
        <v>339</v>
      </c>
      <c r="E39" s="868"/>
      <c r="F39" s="598"/>
    </row>
    <row r="40" spans="2:11">
      <c r="C40" s="636"/>
    </row>
    <row r="41" spans="2:11">
      <c r="B41" s="637" t="s">
        <v>46</v>
      </c>
      <c r="C41" s="639">
        <v>0.12</v>
      </c>
      <c r="D41" s="598" t="s">
        <v>42</v>
      </c>
    </row>
    <row r="42" spans="2:11">
      <c r="B42" s="637"/>
      <c r="C42" s="640"/>
    </row>
    <row r="43" spans="2:11">
      <c r="B43" s="869" t="s">
        <v>340</v>
      </c>
      <c r="C43" s="869"/>
      <c r="D43" s="869"/>
    </row>
    <row r="44" spans="2:11">
      <c r="B44" s="641" t="s">
        <v>341</v>
      </c>
      <c r="C44" s="620">
        <v>247470</v>
      </c>
      <c r="D44" s="598" t="s">
        <v>342</v>
      </c>
      <c r="I44" s="634">
        <v>247470</v>
      </c>
      <c r="K44" s="601">
        <f>C44-I44</f>
        <v>0</v>
      </c>
    </row>
    <row r="45" spans="2:11">
      <c r="B45" s="637" t="s">
        <v>343</v>
      </c>
      <c r="C45" s="620">
        <v>252850</v>
      </c>
      <c r="D45" s="598" t="s">
        <v>344</v>
      </c>
      <c r="I45" s="634">
        <v>206010</v>
      </c>
      <c r="K45" s="601">
        <f t="shared" ref="K45:K52" si="1">C45-I45</f>
        <v>46840</v>
      </c>
    </row>
    <row r="46" spans="2:11">
      <c r="B46" s="637" t="s">
        <v>345</v>
      </c>
      <c r="C46" s="620">
        <f>'[11]M2022 53_PCT'!N33</f>
        <v>135424.64000000001</v>
      </c>
      <c r="D46" s="598" t="s">
        <v>346</v>
      </c>
      <c r="I46" s="634">
        <v>133902.08000000002</v>
      </c>
      <c r="K46" s="601">
        <f t="shared" si="1"/>
        <v>1522.5599999999977</v>
      </c>
    </row>
    <row r="47" spans="2:11">
      <c r="B47" s="637" t="s">
        <v>347</v>
      </c>
      <c r="C47" s="642">
        <f>C6</f>
        <v>41600</v>
      </c>
      <c r="D47" s="598" t="s">
        <v>348</v>
      </c>
      <c r="I47" s="634">
        <v>39522</v>
      </c>
      <c r="K47" s="601">
        <f t="shared" si="1"/>
        <v>2078</v>
      </c>
    </row>
    <row r="48" spans="2:11">
      <c r="B48" s="637" t="s">
        <v>349</v>
      </c>
      <c r="C48" s="642">
        <f>AVERAGE(C6,C8)</f>
        <v>47403.283200000005</v>
      </c>
      <c r="D48" s="598" t="s">
        <v>350</v>
      </c>
      <c r="I48" s="634">
        <v>44972</v>
      </c>
      <c r="K48" s="601">
        <f t="shared" si="1"/>
        <v>2431.2832000000053</v>
      </c>
    </row>
    <row r="49" spans="2:11">
      <c r="B49" s="637" t="s">
        <v>351</v>
      </c>
      <c r="C49" s="620">
        <f>C8</f>
        <v>53206.566400000003</v>
      </c>
      <c r="D49" s="598" t="s">
        <v>352</v>
      </c>
      <c r="I49" s="634">
        <v>50422</v>
      </c>
      <c r="K49" s="601">
        <f t="shared" si="1"/>
        <v>2784.5664000000033</v>
      </c>
    </row>
    <row r="50" spans="2:11">
      <c r="B50" s="637" t="s">
        <v>353</v>
      </c>
      <c r="C50" s="620">
        <f>'[11]M2022 53_PCT'!N34</f>
        <v>40890.303999999996</v>
      </c>
      <c r="D50" s="598" t="s">
        <v>354</v>
      </c>
      <c r="I50" s="634">
        <v>39438.464</v>
      </c>
      <c r="K50" s="601">
        <f t="shared" si="1"/>
        <v>1451.8399999999965</v>
      </c>
    </row>
    <row r="51" spans="2:11">
      <c r="B51" s="637" t="s">
        <v>355</v>
      </c>
      <c r="C51" s="642">
        <f>'[11]M2022 53_PCT'!N37</f>
        <v>50652.160000000003</v>
      </c>
      <c r="D51" s="598" t="s">
        <v>356</v>
      </c>
      <c r="I51" s="634">
        <v>49405.824000000001</v>
      </c>
      <c r="K51" s="601">
        <f t="shared" si="1"/>
        <v>1246.336000000003</v>
      </c>
    </row>
    <row r="52" spans="2:11">
      <c r="B52" s="637" t="s">
        <v>357</v>
      </c>
      <c r="C52" s="642">
        <f>AVERAGE('[11]M2022 53_PCT'!N35,'[11]M2022 53_PCT'!N36)</f>
        <v>57014.464000000007</v>
      </c>
      <c r="D52" s="598" t="s">
        <v>358</v>
      </c>
      <c r="I52" s="634">
        <v>55776.032000000007</v>
      </c>
      <c r="K52" s="601">
        <f t="shared" si="1"/>
        <v>1238.4320000000007</v>
      </c>
    </row>
    <row r="53" spans="2:11">
      <c r="B53" s="637"/>
      <c r="C53" s="642"/>
      <c r="I53" s="634"/>
    </row>
    <row r="54" spans="2:11">
      <c r="B54" s="637"/>
      <c r="C54" s="642"/>
      <c r="I54" s="634"/>
    </row>
    <row r="55" spans="2:11">
      <c r="B55" s="870" t="s">
        <v>359</v>
      </c>
      <c r="C55" s="870"/>
      <c r="D55" s="870"/>
      <c r="E55" s="870"/>
      <c r="F55" s="870"/>
    </row>
    <row r="56" spans="2:11">
      <c r="B56" s="643" t="s">
        <v>360</v>
      </c>
      <c r="C56" s="598" t="s">
        <v>361</v>
      </c>
    </row>
    <row r="57" spans="2:11" ht="66.599999999999994" customHeight="1">
      <c r="B57" s="644" t="s">
        <v>362</v>
      </c>
      <c r="C57" s="868" t="s">
        <v>363</v>
      </c>
      <c r="D57" s="868"/>
      <c r="E57" s="868"/>
      <c r="F57" s="868"/>
      <c r="G57" s="868"/>
      <c r="H57" s="868"/>
      <c r="I57" s="868"/>
      <c r="J57" s="868"/>
      <c r="K57" s="868"/>
    </row>
  </sheetData>
  <mergeCells count="36">
    <mergeCell ref="E9:E10"/>
    <mergeCell ref="F9:F10"/>
    <mergeCell ref="D5:D6"/>
    <mergeCell ref="E5:E6"/>
    <mergeCell ref="F5:F6"/>
    <mergeCell ref="E7:E8"/>
    <mergeCell ref="F7:F8"/>
    <mergeCell ref="E11:E12"/>
    <mergeCell ref="F11:F12"/>
    <mergeCell ref="E13:E14"/>
    <mergeCell ref="F13:F14"/>
    <mergeCell ref="E15:E16"/>
    <mergeCell ref="F15:F16"/>
    <mergeCell ref="E17:E18"/>
    <mergeCell ref="F17:F18"/>
    <mergeCell ref="E19:E20"/>
    <mergeCell ref="F19:F20"/>
    <mergeCell ref="E21:E22"/>
    <mergeCell ref="F21:F22"/>
    <mergeCell ref="E23:E24"/>
    <mergeCell ref="F23:F24"/>
    <mergeCell ref="E25:E26"/>
    <mergeCell ref="F25:F26"/>
    <mergeCell ref="D27:D28"/>
    <mergeCell ref="E27:E28"/>
    <mergeCell ref="F27:F28"/>
    <mergeCell ref="D39:E39"/>
    <mergeCell ref="B43:D43"/>
    <mergeCell ref="B55:F55"/>
    <mergeCell ref="C57:K57"/>
    <mergeCell ref="E29:E30"/>
    <mergeCell ref="F29:F30"/>
    <mergeCell ref="E31:E32"/>
    <mergeCell ref="F31:F32"/>
    <mergeCell ref="E33:E34"/>
    <mergeCell ref="F33:F34"/>
  </mergeCells>
  <pageMargins left="0.7" right="0.7" top="0.75" bottom="0.75" header="0.3" footer="0.3"/>
  <pageSetup scale="55" fitToHeight="0"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7D0CF6-3866-4980-9209-010FE5681715}">
  <dimension ref="C2:S79"/>
  <sheetViews>
    <sheetView workbookViewId="0">
      <selection activeCell="M95" sqref="M95"/>
    </sheetView>
  </sheetViews>
  <sheetFormatPr defaultRowHeight="15"/>
  <cols>
    <col min="3" max="3" width="29" bestFit="1" customWidth="1"/>
    <col min="4" max="4" width="16.85546875" customWidth="1"/>
    <col min="5" max="5" width="15.5703125" customWidth="1"/>
    <col min="6" max="6" width="16.28515625" bestFit="1" customWidth="1"/>
    <col min="7" max="7" width="14" bestFit="1" customWidth="1"/>
    <col min="8" max="8" width="13.7109375" bestFit="1" customWidth="1"/>
    <col min="9" max="9" width="12.5703125" bestFit="1" customWidth="1"/>
    <col min="10" max="10" width="15.5703125" customWidth="1"/>
    <col min="16" max="16" width="24.28515625" bestFit="1" customWidth="1"/>
    <col min="17" max="17" width="19.140625" bestFit="1" customWidth="1"/>
    <col min="19" max="19" width="12.42578125" bestFit="1" customWidth="1"/>
  </cols>
  <sheetData>
    <row r="2" spans="3:10" ht="15.75" thickBot="1"/>
    <row r="3" spans="3:10" ht="40.5" customHeight="1" thickBot="1">
      <c r="C3" s="668" t="s">
        <v>365</v>
      </c>
      <c r="D3" s="669" t="s">
        <v>381</v>
      </c>
      <c r="E3" s="670" t="s">
        <v>380</v>
      </c>
      <c r="F3" s="724" t="s">
        <v>427</v>
      </c>
      <c r="G3" s="670" t="s">
        <v>367</v>
      </c>
      <c r="H3" s="670"/>
      <c r="I3" s="671" t="s">
        <v>368</v>
      </c>
      <c r="J3" s="672" t="s">
        <v>382</v>
      </c>
    </row>
    <row r="4" spans="3:10" ht="15.75" thickBot="1">
      <c r="C4" s="342" t="s">
        <v>369</v>
      </c>
      <c r="D4" s="663">
        <f>D26</f>
        <v>5284</v>
      </c>
      <c r="E4" s="673">
        <f>'Rate Chart'!E4</f>
        <v>272.13</v>
      </c>
      <c r="F4" s="720">
        <f>E4*D4</f>
        <v>1437934.92</v>
      </c>
      <c r="G4" s="674">
        <f>'Rate Chart'!F4</f>
        <v>339.48457690290951</v>
      </c>
      <c r="H4" s="666">
        <f t="shared" ref="H4:H10" si="0">G4*D4</f>
        <v>1793836.5043549738</v>
      </c>
      <c r="I4" s="675">
        <f t="shared" ref="I4:I11" si="1">H4-F4</f>
        <v>355901.58435497386</v>
      </c>
      <c r="J4" s="676">
        <f>I4/2</f>
        <v>177950.79217748693</v>
      </c>
    </row>
    <row r="5" spans="3:10" ht="15.75" thickBot="1">
      <c r="C5" s="342" t="s">
        <v>370</v>
      </c>
      <c r="D5" s="663">
        <f>J30</f>
        <v>353194</v>
      </c>
      <c r="E5" s="677">
        <f>'Rate Chart'!E5</f>
        <v>162.25</v>
      </c>
      <c r="F5" s="721">
        <f t="shared" ref="F5:F10" si="2">E5*D5</f>
        <v>57305726.5</v>
      </c>
      <c r="G5" s="332">
        <f>'Rate Chart'!F5</f>
        <v>194.9121135723062</v>
      </c>
      <c r="H5" s="665">
        <f t="shared" si="0"/>
        <v>68841789.04105711</v>
      </c>
      <c r="I5" s="678">
        <f t="shared" si="1"/>
        <v>11536062.54105711</v>
      </c>
      <c r="J5" s="676">
        <f t="shared" ref="J5:J10" si="3">I5/2</f>
        <v>5768031.2705285549</v>
      </c>
    </row>
    <row r="6" spans="3:10" ht="15.75" thickBot="1">
      <c r="C6" s="342" t="s">
        <v>54</v>
      </c>
      <c r="D6" s="663">
        <f>J45</f>
        <v>89231</v>
      </c>
      <c r="E6" s="677">
        <f>'Rate Chart'!E6</f>
        <v>288.17</v>
      </c>
      <c r="F6" s="721">
        <f t="shared" si="2"/>
        <v>25713697.270000003</v>
      </c>
      <c r="G6" s="332">
        <f>'Rate Chart'!F6</f>
        <v>346.00706368014772</v>
      </c>
      <c r="H6" s="665">
        <f t="shared" si="0"/>
        <v>30874556.29924326</v>
      </c>
      <c r="I6" s="678">
        <f t="shared" si="1"/>
        <v>5160859.0292432569</v>
      </c>
      <c r="J6" s="676">
        <f t="shared" si="3"/>
        <v>2580429.5146216284</v>
      </c>
    </row>
    <row r="7" spans="3:10" ht="15.75" thickBot="1">
      <c r="C7" s="342" t="s">
        <v>371</v>
      </c>
      <c r="D7" s="663">
        <f>D34</f>
        <v>64309</v>
      </c>
      <c r="E7" s="677">
        <f>'Rate Chart'!E7</f>
        <v>489.14</v>
      </c>
      <c r="F7" s="721">
        <f t="shared" si="2"/>
        <v>31456104.259999998</v>
      </c>
      <c r="G7" s="332">
        <f>'Rate Chart'!F7</f>
        <v>605.85956106348567</v>
      </c>
      <c r="H7" s="665">
        <f t="shared" si="0"/>
        <v>38962222.512431704</v>
      </c>
      <c r="I7" s="678">
        <f t="shared" si="1"/>
        <v>7506118.2524317056</v>
      </c>
      <c r="J7" s="676">
        <f t="shared" si="3"/>
        <v>3753059.1262158528</v>
      </c>
    </row>
    <row r="8" spans="3:10" ht="15.75" thickBot="1">
      <c r="C8" s="342" t="s">
        <v>372</v>
      </c>
      <c r="D8" s="663">
        <f>S47</f>
        <v>602</v>
      </c>
      <c r="E8" s="677">
        <f>'Rate Chart'!E8</f>
        <v>12968</v>
      </c>
      <c r="F8" s="721">
        <f t="shared" si="2"/>
        <v>7806736</v>
      </c>
      <c r="G8" s="332">
        <f>'Rate Chart'!F8</f>
        <v>16085.785512006458</v>
      </c>
      <c r="H8" s="665">
        <f t="shared" si="0"/>
        <v>9683642.8782278877</v>
      </c>
      <c r="I8" s="678">
        <f t="shared" si="1"/>
        <v>1876906.8782278877</v>
      </c>
      <c r="J8" s="676">
        <f t="shared" si="3"/>
        <v>938453.43911394384</v>
      </c>
    </row>
    <row r="9" spans="3:10" ht="15.75" thickBot="1">
      <c r="C9" s="342" t="s">
        <v>373</v>
      </c>
      <c r="D9" s="663">
        <f>S31</f>
        <v>27926</v>
      </c>
      <c r="E9" s="677">
        <f>'Rate Chart'!E9</f>
        <v>114.98</v>
      </c>
      <c r="F9" s="721">
        <f t="shared" si="2"/>
        <v>3210931.48</v>
      </c>
      <c r="G9" s="332">
        <f>'Rate Chart'!F9</f>
        <v>138.47752595999529</v>
      </c>
      <c r="H9" s="665">
        <f t="shared" si="0"/>
        <v>3867123.3899588287</v>
      </c>
      <c r="I9" s="678">
        <f t="shared" si="1"/>
        <v>656191.90995882871</v>
      </c>
      <c r="J9" s="676">
        <f t="shared" si="3"/>
        <v>328095.95497941435</v>
      </c>
    </row>
    <row r="10" spans="3:10" ht="15.75" thickBot="1">
      <c r="C10" s="649" t="s">
        <v>383</v>
      </c>
      <c r="D10" s="664">
        <f>D42</f>
        <v>2040</v>
      </c>
      <c r="E10" s="679">
        <f>'Rate Chart'!E10</f>
        <v>744.41</v>
      </c>
      <c r="F10" s="722">
        <f t="shared" si="2"/>
        <v>1518596.4</v>
      </c>
      <c r="G10" s="650">
        <f>'Rate Chart'!F10</f>
        <v>892.77806492000707</v>
      </c>
      <c r="H10" s="667">
        <f t="shared" si="0"/>
        <v>1821267.2524368144</v>
      </c>
      <c r="I10" s="680">
        <f t="shared" si="1"/>
        <v>302670.85243681446</v>
      </c>
      <c r="J10" s="681">
        <f t="shared" si="3"/>
        <v>151335.42621840723</v>
      </c>
    </row>
    <row r="11" spans="3:10" ht="15.75" thickBot="1">
      <c r="C11" s="649"/>
      <c r="D11" s="326"/>
      <c r="E11" s="715"/>
      <c r="F11" s="723">
        <f>SUM(F4:F10)</f>
        <v>128449726.83</v>
      </c>
      <c r="G11" s="717"/>
      <c r="H11" s="716">
        <f>SUM(H4:H10)</f>
        <v>155844437.87771058</v>
      </c>
      <c r="I11" s="718">
        <f t="shared" si="1"/>
        <v>27394711.047710583</v>
      </c>
      <c r="J11" s="719">
        <f>SUM(J4:J10)</f>
        <v>13697355.523855288</v>
      </c>
    </row>
    <row r="12" spans="3:10">
      <c r="E12" s="725" t="s">
        <v>428</v>
      </c>
      <c r="F12" s="726">
        <v>118010136.65000001</v>
      </c>
      <c r="I12" s="753">
        <f>I11/F11</f>
        <v>0.21327185135992385</v>
      </c>
    </row>
    <row r="14" spans="3:10" hidden="1"/>
    <row r="15" spans="3:10" hidden="1">
      <c r="I15" s="417"/>
    </row>
    <row r="16" spans="3:10" ht="15.75" hidden="1" thickBot="1">
      <c r="I16" s="417"/>
    </row>
    <row r="17" spans="3:19" ht="15.75" hidden="1" thickBot="1">
      <c r="C17" s="865" t="s">
        <v>375</v>
      </c>
      <c r="D17" s="866"/>
      <c r="I17" s="686" t="s">
        <v>398</v>
      </c>
      <c r="J17" s="671" t="s">
        <v>396</v>
      </c>
      <c r="P17" t="s">
        <v>426</v>
      </c>
    </row>
    <row r="18" spans="3:19" ht="15.75" hidden="1" thickBot="1">
      <c r="C18" s="682" t="s">
        <v>376</v>
      </c>
      <c r="D18" s="683" t="s">
        <v>377</v>
      </c>
      <c r="I18" s="695">
        <v>44743</v>
      </c>
      <c r="J18" s="696">
        <v>29152</v>
      </c>
      <c r="O18" s="700" t="s">
        <v>402</v>
      </c>
      <c r="P18" s="700">
        <v>65.97</v>
      </c>
      <c r="Q18" s="700" t="s">
        <v>403</v>
      </c>
      <c r="R18" s="701" t="s">
        <v>404</v>
      </c>
    </row>
    <row r="19" spans="3:19" ht="15.75" hidden="1" thickBot="1">
      <c r="C19" s="684">
        <v>45129</v>
      </c>
      <c r="D19" s="685">
        <v>443</v>
      </c>
      <c r="I19" s="695">
        <v>44774</v>
      </c>
      <c r="J19" s="696">
        <v>28946</v>
      </c>
      <c r="Q19" s="702">
        <v>44743</v>
      </c>
      <c r="R19" s="703"/>
    </row>
    <row r="20" spans="3:19" ht="15.75" hidden="1" thickBot="1">
      <c r="C20" s="684">
        <v>45160</v>
      </c>
      <c r="D20" s="685">
        <v>440</v>
      </c>
      <c r="I20" s="695">
        <v>44805</v>
      </c>
      <c r="J20" s="696">
        <v>29328</v>
      </c>
      <c r="O20" s="711" t="s">
        <v>405</v>
      </c>
      <c r="P20" t="s">
        <v>406</v>
      </c>
      <c r="Q20" s="702">
        <v>44926</v>
      </c>
      <c r="R20" s="703"/>
    </row>
    <row r="21" spans="3:19" ht="15.75" hidden="1" thickBot="1">
      <c r="C21" s="684">
        <v>45191</v>
      </c>
      <c r="D21" s="685">
        <v>442</v>
      </c>
      <c r="I21" s="695">
        <v>44835</v>
      </c>
      <c r="J21" s="696">
        <v>29201</v>
      </c>
      <c r="O21" s="704" t="s">
        <v>407</v>
      </c>
      <c r="P21" s="705">
        <v>921090.03</v>
      </c>
      <c r="R21" s="703"/>
    </row>
    <row r="22" spans="3:19" ht="15.75" hidden="1" thickBot="1">
      <c r="C22" s="684">
        <v>45221</v>
      </c>
      <c r="D22" s="685">
        <v>442</v>
      </c>
      <c r="I22" s="695">
        <v>44866</v>
      </c>
      <c r="J22" s="696">
        <v>29424</v>
      </c>
      <c r="O22" s="706" t="s">
        <v>408</v>
      </c>
      <c r="P22" s="705">
        <v>460537.55000000005</v>
      </c>
      <c r="R22" s="703"/>
    </row>
    <row r="23" spans="3:19" ht="15.75" hidden="1" thickBot="1">
      <c r="C23" s="684">
        <v>45252</v>
      </c>
      <c r="D23" s="685">
        <v>450</v>
      </c>
      <c r="I23" s="695">
        <v>44896</v>
      </c>
      <c r="J23" s="696">
        <v>29121</v>
      </c>
      <c r="O23" s="707" t="s">
        <v>409</v>
      </c>
      <c r="P23" s="705">
        <v>153755.19000000003</v>
      </c>
      <c r="Q23" s="460" t="s">
        <v>410</v>
      </c>
      <c r="R23" s="703">
        <v>2330.6834924965897</v>
      </c>
    </row>
    <row r="24" spans="3:19" ht="15.75" hidden="1" thickBot="1">
      <c r="C24" s="684">
        <v>45282</v>
      </c>
      <c r="D24" s="685">
        <v>425</v>
      </c>
      <c r="I24" s="695">
        <v>44927</v>
      </c>
      <c r="J24" s="696">
        <v>29274</v>
      </c>
      <c r="O24" s="707" t="s">
        <v>411</v>
      </c>
      <c r="P24" s="705">
        <v>154605.39000000001</v>
      </c>
      <c r="Q24" s="460" t="s">
        <v>412</v>
      </c>
      <c r="R24" s="703">
        <v>2343.5711687130515</v>
      </c>
    </row>
    <row r="25" spans="3:19" ht="15.75" hidden="1" thickBot="1">
      <c r="C25" t="s">
        <v>378</v>
      </c>
      <c r="D25">
        <f>SUM(D19:D24)</f>
        <v>2642</v>
      </c>
      <c r="G25" s="417"/>
      <c r="I25" s="695">
        <v>44958</v>
      </c>
      <c r="J25" s="696">
        <v>29242</v>
      </c>
      <c r="O25" s="707" t="s">
        <v>413</v>
      </c>
      <c r="P25" s="705">
        <v>152176.97</v>
      </c>
      <c r="Q25" s="460" t="s">
        <v>414</v>
      </c>
      <c r="R25" s="703">
        <v>2306.7601940275886</v>
      </c>
    </row>
    <row r="26" spans="3:19" ht="15.75" hidden="1" thickBot="1">
      <c r="C26" t="s">
        <v>379</v>
      </c>
      <c r="D26" s="698">
        <f>D25*2</f>
        <v>5284</v>
      </c>
      <c r="I26" s="695">
        <v>44986</v>
      </c>
      <c r="J26" s="696">
        <v>29407</v>
      </c>
      <c r="O26" s="706" t="s">
        <v>415</v>
      </c>
      <c r="P26" s="705">
        <v>460552.48</v>
      </c>
      <c r="Q26" s="460"/>
      <c r="R26" s="703"/>
    </row>
    <row r="27" spans="3:19" ht="15.75" hidden="1" thickBot="1">
      <c r="I27" s="695">
        <v>45017</v>
      </c>
      <c r="J27" s="696">
        <v>29591</v>
      </c>
      <c r="O27" s="707" t="s">
        <v>416</v>
      </c>
      <c r="P27" s="705">
        <v>152932.47</v>
      </c>
      <c r="Q27" s="460" t="s">
        <v>417</v>
      </c>
      <c r="R27" s="703">
        <v>2318.2123692587538</v>
      </c>
    </row>
    <row r="28" spans="3:19" ht="15.75" hidden="1" thickBot="1">
      <c r="C28" s="865" t="s">
        <v>384</v>
      </c>
      <c r="D28" s="866"/>
      <c r="I28" s="695">
        <v>45047</v>
      </c>
      <c r="J28" s="696">
        <v>30161</v>
      </c>
      <c r="O28" s="707" t="s">
        <v>418</v>
      </c>
      <c r="P28" s="705">
        <v>152336.93000000002</v>
      </c>
      <c r="Q28" s="460" t="s">
        <v>419</v>
      </c>
      <c r="R28" s="703">
        <v>2309.1849325450967</v>
      </c>
    </row>
    <row r="29" spans="3:19" ht="30.75" hidden="1" thickBot="1">
      <c r="C29" s="687" t="s">
        <v>399</v>
      </c>
      <c r="D29" s="688" t="s">
        <v>400</v>
      </c>
      <c r="I29" s="695">
        <v>45078</v>
      </c>
      <c r="J29" s="696">
        <v>30347</v>
      </c>
      <c r="O29" s="707" t="s">
        <v>420</v>
      </c>
      <c r="P29" s="705">
        <v>155283.07999999999</v>
      </c>
      <c r="Q29" s="460" t="s">
        <v>421</v>
      </c>
      <c r="R29" s="708">
        <v>2353.8438684250414</v>
      </c>
    </row>
    <row r="30" spans="3:19" ht="15.75" hidden="1" thickBot="1">
      <c r="C30" s="689" t="s">
        <v>385</v>
      </c>
      <c r="D30" s="691">
        <f>6813+9414</f>
        <v>16227</v>
      </c>
      <c r="J30" s="697">
        <f>SUM(J18:J29)</f>
        <v>353194</v>
      </c>
      <c r="O30" s="704" t="s">
        <v>422</v>
      </c>
      <c r="P30" s="705">
        <v>745626.73000000045</v>
      </c>
      <c r="Q30" s="709" t="s">
        <v>423</v>
      </c>
      <c r="R30" s="703">
        <v>13963</v>
      </c>
      <c r="S30" s="308" t="s">
        <v>395</v>
      </c>
    </row>
    <row r="31" spans="3:19" ht="15.75" hidden="1" thickBot="1">
      <c r="C31" s="689" t="s">
        <v>386</v>
      </c>
      <c r="D31" s="748">
        <f>10728+7416</f>
        <v>18144</v>
      </c>
      <c r="O31" s="704" t="s">
        <v>424</v>
      </c>
      <c r="P31" s="705">
        <v>1666716.7600000005</v>
      </c>
      <c r="Q31" s="710"/>
      <c r="S31" s="699">
        <f>R30*2</f>
        <v>27926</v>
      </c>
    </row>
    <row r="32" spans="3:19" ht="15.75" hidden="1" thickBot="1">
      <c r="C32" s="689" t="s">
        <v>387</v>
      </c>
      <c r="D32" s="749">
        <f>5691+4101</f>
        <v>9792</v>
      </c>
      <c r="G32" s="417"/>
      <c r="I32" s="686" t="s">
        <v>398</v>
      </c>
      <c r="J32" s="671" t="s">
        <v>397</v>
      </c>
      <c r="R32" s="703"/>
    </row>
    <row r="33" spans="3:19" ht="15.75" hidden="1" thickBot="1">
      <c r="C33" s="689" t="s">
        <v>388</v>
      </c>
      <c r="D33" s="748">
        <f>11425+8721</f>
        <v>20146</v>
      </c>
      <c r="E33" s="308"/>
      <c r="F33" s="308"/>
      <c r="I33" s="695">
        <v>44743</v>
      </c>
      <c r="J33" s="696">
        <v>7102</v>
      </c>
    </row>
    <row r="34" spans="3:19" ht="15.75" hidden="1" thickBot="1">
      <c r="C34" s="692" t="s">
        <v>389</v>
      </c>
      <c r="D34" s="750">
        <f>SUM(D30:D33)</f>
        <v>64309</v>
      </c>
      <c r="E34" s="752">
        <v>31503061</v>
      </c>
      <c r="F34" s="751">
        <f>E34/E7</f>
        <v>64404.998568916875</v>
      </c>
      <c r="I34" s="695">
        <v>44774</v>
      </c>
      <c r="J34" s="696">
        <v>7161</v>
      </c>
      <c r="O34" s="700" t="s">
        <v>402</v>
      </c>
      <c r="P34" s="703">
        <v>12483</v>
      </c>
      <c r="Q34" s="700" t="s">
        <v>403</v>
      </c>
      <c r="R34" s="701" t="s">
        <v>404</v>
      </c>
    </row>
    <row r="35" spans="3:19" ht="15.75" hidden="1" thickBot="1">
      <c r="E35" s="308"/>
      <c r="F35" s="308"/>
      <c r="I35" s="695">
        <v>44805</v>
      </c>
      <c r="J35" s="696">
        <v>7325</v>
      </c>
      <c r="Q35" s="702">
        <v>44743</v>
      </c>
      <c r="R35" s="703"/>
    </row>
    <row r="36" spans="3:19" ht="15.75" hidden="1" thickBot="1">
      <c r="C36" s="865" t="s">
        <v>390</v>
      </c>
      <c r="D36" s="867"/>
      <c r="E36" s="308"/>
      <c r="F36" s="308"/>
      <c r="I36" s="695">
        <v>44835</v>
      </c>
      <c r="J36" s="696">
        <v>7243</v>
      </c>
      <c r="O36" s="711" t="s">
        <v>405</v>
      </c>
      <c r="P36" t="s">
        <v>406</v>
      </c>
      <c r="Q36" s="702">
        <v>44926</v>
      </c>
      <c r="R36" s="703"/>
    </row>
    <row r="37" spans="3:19" ht="30.75" hidden="1" thickBot="1">
      <c r="C37" s="693" t="s">
        <v>401</v>
      </c>
      <c r="D37" s="694" t="s">
        <v>400</v>
      </c>
      <c r="E37" s="308"/>
      <c r="F37" s="308"/>
      <c r="I37" s="695">
        <v>44866</v>
      </c>
      <c r="J37" s="696">
        <v>7407</v>
      </c>
      <c r="O37" s="704" t="s">
        <v>407</v>
      </c>
      <c r="P37" s="705">
        <v>3747752</v>
      </c>
      <c r="R37" s="712"/>
    </row>
    <row r="38" spans="3:19" ht="15.75" hidden="1" thickBot="1">
      <c r="C38" s="689" t="s">
        <v>391</v>
      </c>
      <c r="D38" s="690">
        <f>210+150</f>
        <v>360</v>
      </c>
      <c r="E38" s="308"/>
      <c r="F38" s="308"/>
      <c r="I38" s="695">
        <v>44896</v>
      </c>
      <c r="J38" s="696">
        <v>7411</v>
      </c>
      <c r="O38" s="706" t="s">
        <v>408</v>
      </c>
      <c r="P38" s="705">
        <v>1854424</v>
      </c>
      <c r="Q38" s="460"/>
      <c r="R38" s="712"/>
    </row>
    <row r="39" spans="3:19" ht="15.75" hidden="1" thickBot="1">
      <c r="C39" s="689" t="s">
        <v>392</v>
      </c>
      <c r="D39" s="691">
        <f>245+175</f>
        <v>420</v>
      </c>
      <c r="E39" s="308"/>
      <c r="F39" s="308"/>
      <c r="I39" s="695">
        <v>44927</v>
      </c>
      <c r="J39" s="696">
        <v>7478</v>
      </c>
      <c r="O39" s="707" t="s">
        <v>409</v>
      </c>
      <c r="P39" s="705">
        <v>596528</v>
      </c>
      <c r="Q39" s="460" t="s">
        <v>410</v>
      </c>
      <c r="R39" s="712">
        <v>47.787230633661778</v>
      </c>
    </row>
    <row r="40" spans="3:19" ht="15.75" hidden="1" thickBot="1">
      <c r="C40" s="689" t="s">
        <v>393</v>
      </c>
      <c r="D40" s="748">
        <f>588+420</f>
        <v>1008</v>
      </c>
      <c r="E40" s="308"/>
      <c r="F40" s="308"/>
      <c r="I40" s="695">
        <v>44958</v>
      </c>
      <c r="J40" s="696">
        <v>7479</v>
      </c>
      <c r="O40" s="707" t="s">
        <v>411</v>
      </c>
      <c r="P40" s="705">
        <v>622464</v>
      </c>
      <c r="Q40" s="460" t="s">
        <v>412</v>
      </c>
      <c r="R40" s="712">
        <v>49.864936313386202</v>
      </c>
    </row>
    <row r="41" spans="3:19" ht="15.75" hidden="1" thickBot="1">
      <c r="C41" s="689" t="s">
        <v>394</v>
      </c>
      <c r="D41" s="749">
        <f>147+105</f>
        <v>252</v>
      </c>
      <c r="E41" s="308"/>
      <c r="F41" s="308"/>
      <c r="I41" s="695">
        <v>44986</v>
      </c>
      <c r="J41" s="696">
        <v>7590</v>
      </c>
      <c r="O41" s="707" t="s">
        <v>413</v>
      </c>
      <c r="P41" s="705">
        <v>635432</v>
      </c>
      <c r="Q41" s="460" t="s">
        <v>414</v>
      </c>
      <c r="R41" s="712">
        <v>50.903789153248418</v>
      </c>
    </row>
    <row r="42" spans="3:19" ht="15.75" hidden="1" thickBot="1">
      <c r="C42" s="692" t="s">
        <v>389</v>
      </c>
      <c r="D42" s="748">
        <f>SUM(D38:D41)</f>
        <v>2040</v>
      </c>
      <c r="E42" s="752">
        <v>1518596</v>
      </c>
      <c r="F42" s="308"/>
      <c r="I42" s="695">
        <v>45017</v>
      </c>
      <c r="J42" s="696">
        <v>7609</v>
      </c>
      <c r="O42" s="706" t="s">
        <v>415</v>
      </c>
      <c r="P42" s="705">
        <v>1893328</v>
      </c>
      <c r="Q42" s="460"/>
      <c r="R42" s="712"/>
    </row>
    <row r="43" spans="3:19" ht="15.75" hidden="1" thickBot="1">
      <c r="I43" s="695">
        <v>45047</v>
      </c>
      <c r="J43" s="696">
        <v>7713</v>
      </c>
      <c r="O43" s="707" t="s">
        <v>416</v>
      </c>
      <c r="P43" s="705">
        <v>635432</v>
      </c>
      <c r="Q43" s="460" t="s">
        <v>417</v>
      </c>
      <c r="R43" s="712">
        <v>50.903789153248418</v>
      </c>
    </row>
    <row r="44" spans="3:19" ht="15.75" hidden="1" thickBot="1">
      <c r="I44" s="695">
        <v>45078</v>
      </c>
      <c r="J44" s="696">
        <v>7713</v>
      </c>
      <c r="O44" s="707" t="s">
        <v>418</v>
      </c>
      <c r="P44" s="705">
        <v>635432</v>
      </c>
      <c r="Q44" s="460" t="s">
        <v>419</v>
      </c>
      <c r="R44" s="712">
        <v>50.903789153248418</v>
      </c>
    </row>
    <row r="45" spans="3:19" ht="15.75" hidden="1" thickBot="1">
      <c r="J45" s="697">
        <f>SUM(J33:J44)</f>
        <v>89231</v>
      </c>
      <c r="O45" s="707" t="s">
        <v>420</v>
      </c>
      <c r="P45" s="705">
        <v>622464</v>
      </c>
      <c r="Q45" s="460" t="s">
        <v>421</v>
      </c>
      <c r="R45" s="713">
        <v>49.864936313386202</v>
      </c>
    </row>
    <row r="46" spans="3:19" ht="15.75" hidden="1" thickBot="1">
      <c r="O46" s="704" t="s">
        <v>422</v>
      </c>
      <c r="P46" s="705">
        <v>3125288</v>
      </c>
      <c r="Q46" s="709" t="s">
        <v>423</v>
      </c>
      <c r="R46">
        <v>301</v>
      </c>
      <c r="S46" s="308" t="s">
        <v>395</v>
      </c>
    </row>
    <row r="47" spans="3:19" ht="27" hidden="1" thickBot="1">
      <c r="O47" s="704" t="s">
        <v>424</v>
      </c>
      <c r="P47" s="705">
        <v>6873040</v>
      </c>
      <c r="Q47" s="710" t="s">
        <v>425</v>
      </c>
      <c r="R47" s="714"/>
      <c r="S47" s="699">
        <f>R46*2</f>
        <v>602</v>
      </c>
    </row>
    <row r="48" spans="3:19" ht="15.75" hidden="1" thickBot="1">
      <c r="P48">
        <f>GETPIVOTDATA("Approved Amount",$O$36)*2</f>
        <v>13746080</v>
      </c>
      <c r="Q48" s="332">
        <f>R46*E8</f>
        <v>3903368</v>
      </c>
    </row>
    <row r="49" spans="3:17" ht="15.75" hidden="1" thickBot="1">
      <c r="C49" s="727" t="s">
        <v>429</v>
      </c>
      <c r="D49" s="728" t="s">
        <v>430</v>
      </c>
      <c r="E49" s="729" t="s">
        <v>431</v>
      </c>
      <c r="Q49" s="332"/>
    </row>
    <row r="50" spans="3:17" ht="15.75" hidden="1" thickBot="1">
      <c r="C50" s="730" t="s">
        <v>385</v>
      </c>
      <c r="D50" s="731" t="s">
        <v>432</v>
      </c>
      <c r="E50" s="732">
        <v>4604763.96</v>
      </c>
    </row>
    <row r="51" spans="3:17" ht="15.75" hidden="1" thickBot="1">
      <c r="C51" s="730" t="s">
        <v>386</v>
      </c>
      <c r="D51" s="731" t="s">
        <v>433</v>
      </c>
      <c r="E51" s="732">
        <v>5247493.92</v>
      </c>
    </row>
    <row r="52" spans="3:17" ht="15.75" hidden="1" thickBot="1">
      <c r="C52" s="730" t="s">
        <v>387</v>
      </c>
      <c r="D52" s="731" t="s">
        <v>434</v>
      </c>
      <c r="E52" s="731" t="s">
        <v>435</v>
      </c>
    </row>
    <row r="53" spans="3:17" ht="15.75" hidden="1" thickBot="1">
      <c r="C53" s="730" t="s">
        <v>388</v>
      </c>
      <c r="D53" s="731" t="s">
        <v>436</v>
      </c>
      <c r="E53" s="732">
        <v>5588424.5</v>
      </c>
    </row>
    <row r="54" spans="3:17" ht="15.75" hidden="1" thickBot="1">
      <c r="C54" s="733" t="s">
        <v>389</v>
      </c>
      <c r="D54" s="734" t="s">
        <v>437</v>
      </c>
      <c r="E54" s="735">
        <v>18248835.120000001</v>
      </c>
    </row>
    <row r="55" spans="3:17" hidden="1">
      <c r="C55" s="736"/>
    </row>
    <row r="56" spans="3:17" ht="15.75" hidden="1" thickBot="1">
      <c r="C56" s="737" t="s">
        <v>390</v>
      </c>
    </row>
    <row r="57" spans="3:17" ht="15.75" hidden="1" thickBot="1">
      <c r="C57" s="738" t="s">
        <v>438</v>
      </c>
      <c r="D57" s="739" t="s">
        <v>439</v>
      </c>
      <c r="E57" s="739" t="s">
        <v>440</v>
      </c>
      <c r="F57" s="740" t="s">
        <v>441</v>
      </c>
    </row>
    <row r="58" spans="3:17" ht="15.75" hidden="1" thickBot="1">
      <c r="C58" s="730" t="s">
        <v>391</v>
      </c>
      <c r="D58" s="731" t="s">
        <v>442</v>
      </c>
      <c r="E58" s="731" t="s">
        <v>443</v>
      </c>
      <c r="F58" s="741">
        <v>156326.1</v>
      </c>
    </row>
    <row r="59" spans="3:17" ht="15.75" hidden="1" thickBot="1">
      <c r="C59" s="730" t="s">
        <v>392</v>
      </c>
      <c r="D59" s="731" t="s">
        <v>444</v>
      </c>
      <c r="E59" s="731" t="s">
        <v>445</v>
      </c>
      <c r="F59" s="741">
        <v>182380.45</v>
      </c>
    </row>
    <row r="60" spans="3:17" ht="15.75" hidden="1" thickBot="1">
      <c r="C60" s="730" t="s">
        <v>393</v>
      </c>
      <c r="D60" s="731" t="s">
        <v>446</v>
      </c>
      <c r="E60" s="731" t="s">
        <v>447</v>
      </c>
      <c r="F60" s="741">
        <v>437713.08</v>
      </c>
    </row>
    <row r="61" spans="3:17" ht="15.75" hidden="1" thickBot="1">
      <c r="C61" s="730" t="s">
        <v>394</v>
      </c>
      <c r="D61" s="731" t="s">
        <v>448</v>
      </c>
      <c r="E61" s="731" t="s">
        <v>449</v>
      </c>
      <c r="F61" s="741">
        <v>109428.27</v>
      </c>
    </row>
    <row r="62" spans="3:17" ht="15.75" hidden="1" thickBot="1">
      <c r="C62" s="733" t="s">
        <v>389</v>
      </c>
      <c r="D62" s="742" t="s">
        <v>450</v>
      </c>
      <c r="E62" s="734" t="s">
        <v>451</v>
      </c>
      <c r="F62" s="743">
        <v>885847.9</v>
      </c>
    </row>
    <row r="63" spans="3:17" hidden="1">
      <c r="C63" s="744"/>
    </row>
    <row r="64" spans="3:17" ht="15.75" hidden="1" thickBot="1"/>
    <row r="65" spans="3:6" ht="15.75" hidden="1" thickBot="1">
      <c r="C65" s="727" t="s">
        <v>429</v>
      </c>
      <c r="D65" s="728" t="s">
        <v>430</v>
      </c>
      <c r="E65" s="729" t="s">
        <v>431</v>
      </c>
    </row>
    <row r="66" spans="3:6" ht="15.75" hidden="1" thickBot="1">
      <c r="C66" s="730" t="s">
        <v>385</v>
      </c>
      <c r="D66" s="747">
        <v>6813</v>
      </c>
      <c r="E66" s="741">
        <v>3332510.82</v>
      </c>
    </row>
    <row r="67" spans="3:6" ht="15.75" hidden="1" thickBot="1">
      <c r="C67" s="730" t="s">
        <v>386</v>
      </c>
      <c r="D67" s="747" t="s">
        <v>452</v>
      </c>
      <c r="E67" s="741">
        <v>3627462.24</v>
      </c>
    </row>
    <row r="68" spans="3:6" ht="15.75" hidden="1" thickBot="1">
      <c r="C68" s="730" t="s">
        <v>387</v>
      </c>
      <c r="D68" s="747">
        <v>4101</v>
      </c>
      <c r="E68" s="741">
        <v>2005963.14</v>
      </c>
    </row>
    <row r="69" spans="3:6" ht="15.75" hidden="1" thickBot="1">
      <c r="C69" s="730" t="s">
        <v>388</v>
      </c>
      <c r="D69" s="747">
        <v>8721</v>
      </c>
      <c r="E69" s="741">
        <v>4265789.9400000004</v>
      </c>
    </row>
    <row r="70" spans="3:6" ht="15.75" hidden="1" thickBot="1">
      <c r="C70" s="733" t="s">
        <v>389</v>
      </c>
      <c r="D70" s="734">
        <v>27097</v>
      </c>
      <c r="E70" s="743">
        <v>13254226.58</v>
      </c>
    </row>
    <row r="71" spans="3:6" ht="16.5" hidden="1">
      <c r="C71" s="745"/>
    </row>
    <row r="72" spans="3:6" ht="17.25" hidden="1" thickBot="1">
      <c r="C72" s="746" t="s">
        <v>453</v>
      </c>
    </row>
    <row r="73" spans="3:6" ht="15.75" hidden="1" thickBot="1">
      <c r="C73" s="738" t="s">
        <v>438</v>
      </c>
      <c r="D73" s="739" t="s">
        <v>439</v>
      </c>
      <c r="E73" s="739" t="s">
        <v>440</v>
      </c>
      <c r="F73" s="740" t="s">
        <v>441</v>
      </c>
    </row>
    <row r="74" spans="3:6" ht="15.75" hidden="1" thickBot="1">
      <c r="C74" s="730" t="s">
        <v>391</v>
      </c>
      <c r="D74" s="731" t="s">
        <v>442</v>
      </c>
      <c r="E74" s="731">
        <v>150</v>
      </c>
      <c r="F74" s="741">
        <v>111661.5</v>
      </c>
    </row>
    <row r="75" spans="3:6" ht="15.75" hidden="1" thickBot="1">
      <c r="C75" s="730" t="s">
        <v>392</v>
      </c>
      <c r="D75" s="731" t="s">
        <v>444</v>
      </c>
      <c r="E75" s="731">
        <v>175</v>
      </c>
      <c r="F75" s="741">
        <v>130271.75</v>
      </c>
    </row>
    <row r="76" spans="3:6" ht="15.75" hidden="1" thickBot="1">
      <c r="C76" s="730" t="s">
        <v>393</v>
      </c>
      <c r="D76" s="731" t="s">
        <v>446</v>
      </c>
      <c r="E76" s="731">
        <v>420</v>
      </c>
      <c r="F76" s="741">
        <v>312652.2</v>
      </c>
    </row>
    <row r="77" spans="3:6" ht="15.75" hidden="1" thickBot="1">
      <c r="C77" s="730" t="s">
        <v>394</v>
      </c>
      <c r="D77" s="731" t="s">
        <v>448</v>
      </c>
      <c r="E77" s="731">
        <v>105</v>
      </c>
      <c r="F77" s="741">
        <v>78163.05</v>
      </c>
    </row>
    <row r="78" spans="3:6" ht="15.75" hidden="1" thickBot="1">
      <c r="C78" s="733" t="s">
        <v>389</v>
      </c>
      <c r="D78" s="742" t="s">
        <v>450</v>
      </c>
      <c r="E78" s="742">
        <v>850</v>
      </c>
      <c r="F78" s="743">
        <v>632748.5</v>
      </c>
    </row>
    <row r="79" spans="3:6" hidden="1"/>
  </sheetData>
  <mergeCells count="3">
    <mergeCell ref="C17:D17"/>
    <mergeCell ref="C28:D28"/>
    <mergeCell ref="C36:D36"/>
  </mergeCells>
  <pageMargins left="0.7" right="0.7" top="0.75" bottom="0.75" header="0.3" footer="0.3"/>
  <pageSetup orientation="portrait" horizontalDpi="4294967293" verticalDpi="0" r:id="rId3"/>
  <legacy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J36"/>
  <sheetViews>
    <sheetView topLeftCell="A14" zoomScale="60" zoomScaleNormal="60" workbookViewId="0">
      <selection activeCell="H15" sqref="H15"/>
    </sheetView>
  </sheetViews>
  <sheetFormatPr defaultColWidth="8.7109375" defaultRowHeight="15"/>
  <cols>
    <col min="1" max="1" width="5.5703125" style="513" customWidth="1"/>
    <col min="2" max="2" width="58" style="513" customWidth="1"/>
    <col min="3" max="3" width="24.28515625" style="513" customWidth="1"/>
    <col min="4" max="5" width="14.7109375" style="513" hidden="1" customWidth="1"/>
    <col min="6" max="6" width="57.28515625" style="513" customWidth="1"/>
    <col min="7" max="7" width="62.28515625" style="514" customWidth="1"/>
    <col min="8" max="8" width="14.7109375" style="513" hidden="1" customWidth="1"/>
    <col min="9" max="9" width="0" style="513" hidden="1" customWidth="1"/>
    <col min="10" max="10" width="11" style="513" hidden="1" customWidth="1"/>
    <col min="11" max="11" width="0" style="513" hidden="1" customWidth="1"/>
    <col min="12" max="16384" width="8.7109375" style="513"/>
  </cols>
  <sheetData>
    <row r="1" spans="2:10" ht="21">
      <c r="B1" s="510" t="s">
        <v>129</v>
      </c>
      <c r="C1" s="511" t="s">
        <v>130</v>
      </c>
      <c r="D1" s="511" t="s">
        <v>130</v>
      </c>
      <c r="E1" s="512"/>
    </row>
    <row r="2" spans="2:10" ht="21">
      <c r="C2" s="515">
        <v>2020</v>
      </c>
      <c r="D2" s="516" t="s">
        <v>131</v>
      </c>
      <c r="E2" s="517"/>
    </row>
    <row r="3" spans="2:10" ht="21">
      <c r="B3" s="518"/>
      <c r="C3" s="516" t="s">
        <v>132</v>
      </c>
      <c r="D3" s="516" t="s">
        <v>132</v>
      </c>
      <c r="E3" s="516"/>
      <c r="F3" s="519"/>
      <c r="G3" s="520"/>
    </row>
    <row r="4" spans="2:10" ht="19.350000000000001" customHeight="1" thickBot="1">
      <c r="B4" s="521" t="s">
        <v>14</v>
      </c>
      <c r="C4" s="522" t="s">
        <v>133</v>
      </c>
      <c r="D4" s="523" t="s">
        <v>134</v>
      </c>
      <c r="E4" s="523" t="s">
        <v>135</v>
      </c>
      <c r="F4" s="521" t="s">
        <v>136</v>
      </c>
      <c r="G4" s="524" t="s">
        <v>137</v>
      </c>
      <c r="H4" s="517" t="s">
        <v>138</v>
      </c>
      <c r="J4" s="513" t="s">
        <v>139</v>
      </c>
    </row>
    <row r="5" spans="2:10" ht="31.35" customHeight="1">
      <c r="B5" s="525" t="s">
        <v>140</v>
      </c>
      <c r="C5" s="526">
        <f>'[12]DC  CNA  DC III'!G7</f>
        <v>16.791999999999998</v>
      </c>
      <c r="D5" s="526">
        <v>15.48</v>
      </c>
      <c r="E5" s="527"/>
      <c r="F5" s="886" t="s">
        <v>141</v>
      </c>
      <c r="G5" s="880" t="s">
        <v>142</v>
      </c>
      <c r="H5" s="528">
        <f>H6/2080</f>
        <v>15.480288461538462</v>
      </c>
      <c r="J5" s="529">
        <f>C5-H5</f>
        <v>1.3117115384615357</v>
      </c>
    </row>
    <row r="6" spans="2:10" ht="31.35" customHeight="1" thickBot="1">
      <c r="B6" s="530" t="s">
        <v>24</v>
      </c>
      <c r="C6" s="531">
        <f>C5*2080</f>
        <v>34927.359999999993</v>
      </c>
      <c r="D6" s="531">
        <f>D5*2080</f>
        <v>32198.400000000001</v>
      </c>
      <c r="E6" s="532">
        <f>(C6-D6)/D6</f>
        <v>8.4754521963824034E-2</v>
      </c>
      <c r="F6" s="887"/>
      <c r="G6" s="881"/>
      <c r="H6" s="533">
        <v>32199</v>
      </c>
      <c r="J6" s="529"/>
    </row>
    <row r="7" spans="2:10" ht="21">
      <c r="B7" s="525" t="s">
        <v>143</v>
      </c>
      <c r="C7" s="526">
        <f>'[12]DC  CNA  DC III'!G20</f>
        <v>21.736000000000001</v>
      </c>
      <c r="D7" s="526">
        <v>19.96</v>
      </c>
      <c r="E7" s="527"/>
      <c r="F7" s="534" t="s">
        <v>144</v>
      </c>
      <c r="G7" s="880" t="s">
        <v>145</v>
      </c>
      <c r="H7" s="528">
        <f>H8/2080</f>
        <v>18.400480769230768</v>
      </c>
      <c r="J7" s="529">
        <f>C7-H7</f>
        <v>3.3355192307692327</v>
      </c>
    </row>
    <row r="8" spans="2:10" ht="21.75" thickBot="1">
      <c r="B8" s="535" t="s">
        <v>146</v>
      </c>
      <c r="C8" s="536">
        <f>C7*2080</f>
        <v>45210.880000000005</v>
      </c>
      <c r="D8" s="536">
        <f>D7*2080</f>
        <v>41516.800000000003</v>
      </c>
      <c r="E8" s="537">
        <f>(C8-D8)/D8</f>
        <v>8.8977955911823683E-2</v>
      </c>
      <c r="F8" s="519"/>
      <c r="G8" s="888"/>
      <c r="H8" s="533">
        <v>38273</v>
      </c>
      <c r="J8" s="529"/>
    </row>
    <row r="9" spans="2:10" ht="21">
      <c r="B9" s="525" t="s">
        <v>147</v>
      </c>
      <c r="C9" s="526">
        <f>'[12]DC  CNA  DC III'!G11</f>
        <v>17.260000000000002</v>
      </c>
      <c r="D9" s="526">
        <v>15.53</v>
      </c>
      <c r="E9" s="527"/>
      <c r="F9" s="534"/>
      <c r="G9" s="880" t="s">
        <v>148</v>
      </c>
      <c r="H9" s="528">
        <f>H10/2080</f>
        <v>20.43028846153846</v>
      </c>
      <c r="J9" s="538">
        <f>C9-H9</f>
        <v>-3.1702884615384583</v>
      </c>
    </row>
    <row r="10" spans="2:10" ht="21.75" thickBot="1">
      <c r="B10" s="530" t="s">
        <v>149</v>
      </c>
      <c r="C10" s="531">
        <f>C9*2080</f>
        <v>35900.800000000003</v>
      </c>
      <c r="D10" s="531">
        <f>D9*2080</f>
        <v>32302.399999999998</v>
      </c>
      <c r="E10" s="532">
        <f>(C10-D10)/D10</f>
        <v>0.11139729555698664</v>
      </c>
      <c r="F10" s="539"/>
      <c r="G10" s="881"/>
      <c r="H10" s="533">
        <v>42495</v>
      </c>
      <c r="J10" s="529"/>
    </row>
    <row r="11" spans="2:10" ht="21">
      <c r="B11" s="525" t="s">
        <v>150</v>
      </c>
      <c r="C11" s="526">
        <f>'[12]Case Social Worker.Manager'!G4</f>
        <v>21.814999999999998</v>
      </c>
      <c r="D11" s="526">
        <v>21.14</v>
      </c>
      <c r="E11" s="527"/>
      <c r="F11" s="534" t="s">
        <v>151</v>
      </c>
      <c r="G11" s="880" t="s">
        <v>152</v>
      </c>
      <c r="H11" s="884" t="s">
        <v>153</v>
      </c>
      <c r="J11" s="529"/>
    </row>
    <row r="12" spans="2:10" ht="21.75" thickBot="1">
      <c r="B12" s="535" t="s">
        <v>22</v>
      </c>
      <c r="C12" s="536">
        <f>C11*2080</f>
        <v>45375.199999999997</v>
      </c>
      <c r="D12" s="536">
        <f>D11*2080</f>
        <v>43971.200000000004</v>
      </c>
      <c r="E12" s="537">
        <f>(C12-D12)/D12</f>
        <v>3.192999053926189E-2</v>
      </c>
      <c r="F12" s="519" t="s">
        <v>154</v>
      </c>
      <c r="G12" s="888"/>
      <c r="H12" s="885"/>
      <c r="J12" s="529"/>
    </row>
    <row r="13" spans="2:10" ht="42">
      <c r="B13" s="540" t="s">
        <v>155</v>
      </c>
      <c r="C13" s="526">
        <f>'[12]Case Social Worker.Manager'!G10</f>
        <v>26.16</v>
      </c>
      <c r="D13" s="526">
        <v>25.32</v>
      </c>
      <c r="E13" s="527"/>
      <c r="F13" s="534" t="s">
        <v>156</v>
      </c>
      <c r="G13" s="880" t="s">
        <v>157</v>
      </c>
      <c r="H13" s="528">
        <f>H14/2080</f>
        <v>19.703365384615385</v>
      </c>
      <c r="J13" s="529">
        <f>C13-H13</f>
        <v>6.4566346153846155</v>
      </c>
    </row>
    <row r="14" spans="2:10" ht="42.75" thickBot="1">
      <c r="B14" s="541" t="s">
        <v>4</v>
      </c>
      <c r="C14" s="531">
        <f>C13*2080</f>
        <v>54412.800000000003</v>
      </c>
      <c r="D14" s="531">
        <f>D13*2080</f>
        <v>52665.599999999999</v>
      </c>
      <c r="E14" s="532">
        <f>(C14-D14)/D14</f>
        <v>3.3175355450237053E-2</v>
      </c>
      <c r="F14" s="539" t="s">
        <v>158</v>
      </c>
      <c r="G14" s="881"/>
      <c r="H14" s="533">
        <v>40983</v>
      </c>
      <c r="J14" s="529"/>
    </row>
    <row r="15" spans="2:10" ht="21">
      <c r="B15" s="525" t="s">
        <v>159</v>
      </c>
      <c r="C15" s="526">
        <f>[12]Clinical!G5</f>
        <v>30.59</v>
      </c>
      <c r="D15" s="526">
        <v>29.29</v>
      </c>
      <c r="E15" s="527"/>
      <c r="F15" s="534" t="s">
        <v>160</v>
      </c>
      <c r="G15" s="880" t="s">
        <v>161</v>
      </c>
      <c r="H15" s="528">
        <f>H16/2080</f>
        <v>27.190865384615385</v>
      </c>
      <c r="J15" s="529">
        <f>C15-H15</f>
        <v>3.3991346153846145</v>
      </c>
    </row>
    <row r="16" spans="2:10" ht="21.75" thickBot="1">
      <c r="B16" s="530" t="s">
        <v>162</v>
      </c>
      <c r="C16" s="531">
        <f>C15*2080</f>
        <v>63627.199999999997</v>
      </c>
      <c r="D16" s="531">
        <f>D15*2080</f>
        <v>60923.199999999997</v>
      </c>
      <c r="E16" s="532">
        <f>(C16-D16)/D16</f>
        <v>4.4383748719699558E-2</v>
      </c>
      <c r="F16" s="539"/>
      <c r="G16" s="881"/>
      <c r="H16" s="533">
        <v>56557</v>
      </c>
      <c r="J16" s="529"/>
    </row>
    <row r="17" spans="2:10" ht="21">
      <c r="B17" s="535" t="s">
        <v>163</v>
      </c>
      <c r="C17" s="542">
        <f>[12]Management!G2</f>
        <v>33.46153846153846</v>
      </c>
      <c r="D17" s="536" t="s">
        <v>153</v>
      </c>
      <c r="E17" s="543"/>
      <c r="F17" s="519" t="s">
        <v>164</v>
      </c>
      <c r="G17" s="544" t="s">
        <v>165</v>
      </c>
      <c r="H17" s="545"/>
      <c r="J17" s="529"/>
    </row>
    <row r="18" spans="2:10" ht="21.75" thickBot="1">
      <c r="B18" s="535" t="s">
        <v>13</v>
      </c>
      <c r="C18" s="536">
        <f>[12]Management!H2</f>
        <v>69600</v>
      </c>
      <c r="D18" s="536" t="s">
        <v>153</v>
      </c>
      <c r="E18" s="543"/>
      <c r="F18" s="519" t="s">
        <v>166</v>
      </c>
      <c r="G18" s="544"/>
      <c r="H18" s="545"/>
      <c r="J18" s="529"/>
    </row>
    <row r="19" spans="2:10" ht="21">
      <c r="B19" s="525" t="s">
        <v>167</v>
      </c>
      <c r="C19" s="526">
        <f>[12]Clinical!G9</f>
        <v>40.57</v>
      </c>
      <c r="D19" s="526">
        <v>40.06</v>
      </c>
      <c r="E19" s="527"/>
      <c r="F19" s="882" t="s">
        <v>168</v>
      </c>
      <c r="G19" s="880" t="s">
        <v>169</v>
      </c>
      <c r="H19" s="528">
        <f>H20/2080</f>
        <v>33.217788461538461</v>
      </c>
      <c r="J19" s="529">
        <f>C19-H19</f>
        <v>7.352211538461539</v>
      </c>
    </row>
    <row r="20" spans="2:10" ht="21.75" thickBot="1">
      <c r="B20" s="530" t="s">
        <v>170</v>
      </c>
      <c r="C20" s="531">
        <f>C19*2080</f>
        <v>84385.600000000006</v>
      </c>
      <c r="D20" s="531">
        <f>D19*2080</f>
        <v>83324.800000000003</v>
      </c>
      <c r="E20" s="532">
        <f>(C20-D20)/D20</f>
        <v>1.2730903644533234E-2</v>
      </c>
      <c r="F20" s="883"/>
      <c r="G20" s="881"/>
      <c r="H20" s="533">
        <v>69093</v>
      </c>
      <c r="J20" s="529"/>
    </row>
    <row r="21" spans="2:10" ht="21">
      <c r="B21" s="525" t="s">
        <v>171</v>
      </c>
      <c r="C21" s="526">
        <f>[12]Nursing!G2</f>
        <v>28.8</v>
      </c>
      <c r="D21" s="526">
        <v>27.62</v>
      </c>
      <c r="E21" s="527"/>
      <c r="F21" s="534"/>
      <c r="G21" s="880" t="s">
        <v>172</v>
      </c>
      <c r="H21" s="528">
        <f>H22/2080</f>
        <v>25.143750000000001</v>
      </c>
      <c r="J21" s="529">
        <f>C21-H21</f>
        <v>3.65625</v>
      </c>
    </row>
    <row r="22" spans="2:10" ht="21.75" thickBot="1">
      <c r="B22" s="530" t="s">
        <v>173</v>
      </c>
      <c r="C22" s="531">
        <f>C21*2080</f>
        <v>59904</v>
      </c>
      <c r="D22" s="531">
        <f>D21*2080</f>
        <v>57449.599999999999</v>
      </c>
      <c r="E22" s="532">
        <f>(C22-D22)/D22</f>
        <v>4.2722664735698794E-2</v>
      </c>
      <c r="F22" s="539"/>
      <c r="G22" s="881"/>
      <c r="H22" s="533">
        <v>52299</v>
      </c>
      <c r="J22" s="529"/>
    </row>
    <row r="23" spans="2:10" ht="21">
      <c r="B23" s="525" t="s">
        <v>174</v>
      </c>
      <c r="C23" s="526">
        <f>[12]Nursing!G6</f>
        <v>43.41</v>
      </c>
      <c r="D23" s="526">
        <v>41.76</v>
      </c>
      <c r="E23" s="527"/>
      <c r="F23" s="534"/>
      <c r="G23" s="880" t="s">
        <v>175</v>
      </c>
      <c r="H23" s="546">
        <f>H24/2080</f>
        <v>33.460576923076921</v>
      </c>
      <c r="J23" s="529">
        <f>C23-H23</f>
        <v>9.9494230769230754</v>
      </c>
    </row>
    <row r="24" spans="2:10" ht="21.75" thickBot="1">
      <c r="B24" s="530" t="s">
        <v>176</v>
      </c>
      <c r="C24" s="531">
        <f>C23*2080</f>
        <v>90292.799999999988</v>
      </c>
      <c r="D24" s="531">
        <f>D23*2080</f>
        <v>86860.800000000003</v>
      </c>
      <c r="E24" s="532">
        <f>(C24-D24)/D24</f>
        <v>3.9511494252873397E-2</v>
      </c>
      <c r="F24" s="539"/>
      <c r="G24" s="881"/>
      <c r="H24" s="533">
        <v>69598</v>
      </c>
      <c r="J24" s="529"/>
    </row>
    <row r="25" spans="2:10" ht="21">
      <c r="B25" s="525" t="s">
        <v>177</v>
      </c>
      <c r="C25" s="526">
        <f>[12]Nursing!G11</f>
        <v>59.6</v>
      </c>
      <c r="D25" s="526">
        <v>57.41</v>
      </c>
      <c r="E25" s="527"/>
      <c r="F25" s="534"/>
      <c r="G25" s="880" t="s">
        <v>178</v>
      </c>
      <c r="H25" s="528">
        <f>H26/2080</f>
        <v>48.354326923076925</v>
      </c>
      <c r="J25" s="529">
        <f>C25-H25</f>
        <v>11.245673076923076</v>
      </c>
    </row>
    <row r="26" spans="2:10" ht="21.75" thickBot="1">
      <c r="B26" s="530" t="s">
        <v>179</v>
      </c>
      <c r="C26" s="531">
        <f>C25*2080</f>
        <v>123968</v>
      </c>
      <c r="D26" s="531">
        <f>D25*2080</f>
        <v>119412.79999999999</v>
      </c>
      <c r="E26" s="532">
        <f>(C26-D26)/D26</f>
        <v>3.8146664344191006E-2</v>
      </c>
      <c r="F26" s="539"/>
      <c r="G26" s="881"/>
      <c r="H26" s="533">
        <v>100577</v>
      </c>
      <c r="J26" s="529"/>
    </row>
    <row r="27" spans="2:10" ht="21">
      <c r="B27" s="519"/>
      <c r="C27" s="519"/>
      <c r="D27" s="519"/>
      <c r="E27" s="519"/>
      <c r="F27" s="519"/>
      <c r="G27" s="520"/>
    </row>
    <row r="28" spans="2:10" ht="37.5">
      <c r="B28" s="547" t="s">
        <v>180</v>
      </c>
      <c r="C28" s="548">
        <f>C6</f>
        <v>34927.359999999993</v>
      </c>
      <c r="D28" s="549"/>
      <c r="E28" s="549"/>
      <c r="F28" s="549"/>
      <c r="G28" s="550"/>
    </row>
    <row r="29" spans="2:10" ht="18.75">
      <c r="B29" s="549"/>
      <c r="C29" s="549"/>
      <c r="D29" s="549"/>
      <c r="E29" s="549"/>
      <c r="F29" s="549"/>
      <c r="G29" s="550"/>
    </row>
    <row r="30" spans="2:10" ht="37.5" hidden="1">
      <c r="B30" s="547" t="s">
        <v>181</v>
      </c>
      <c r="C30" s="551">
        <f>AVERAGE(14.25,15)</f>
        <v>14.625</v>
      </c>
      <c r="D30" s="549"/>
      <c r="E30" s="549"/>
      <c r="F30" s="549" t="s">
        <v>182</v>
      </c>
      <c r="G30" s="550"/>
    </row>
    <row r="31" spans="2:10" ht="18.75">
      <c r="B31" s="549"/>
      <c r="C31" s="549"/>
      <c r="D31" s="549"/>
      <c r="E31" s="549"/>
      <c r="F31" s="549"/>
      <c r="G31" s="550"/>
    </row>
    <row r="32" spans="2:10" ht="18.75">
      <c r="B32" s="552" t="s">
        <v>183</v>
      </c>
      <c r="C32" s="493">
        <v>0.224</v>
      </c>
      <c r="D32" s="549"/>
      <c r="E32" s="549"/>
      <c r="F32" s="549" t="s">
        <v>184</v>
      </c>
      <c r="G32" s="550"/>
    </row>
    <row r="33" spans="2:7" ht="93.75">
      <c r="B33" s="552"/>
      <c r="C33" s="549"/>
      <c r="D33" s="549"/>
      <c r="E33" s="549"/>
      <c r="F33" s="550" t="s">
        <v>185</v>
      </c>
      <c r="G33" s="550"/>
    </row>
    <row r="34" spans="2:7" ht="18.75">
      <c r="B34" s="552" t="s">
        <v>186</v>
      </c>
      <c r="C34" s="493">
        <v>3.7000000000000002E-3</v>
      </c>
      <c r="D34" s="549"/>
      <c r="E34" s="549"/>
      <c r="F34" s="549"/>
      <c r="G34" s="550"/>
    </row>
    <row r="35" spans="2:7" ht="18.75">
      <c r="B35" s="549"/>
      <c r="C35" s="549"/>
      <c r="D35" s="549"/>
      <c r="E35" s="549"/>
      <c r="F35" s="549"/>
      <c r="G35" s="550"/>
    </row>
    <row r="36" spans="2:7" ht="18.75">
      <c r="B36" s="552" t="s">
        <v>46</v>
      </c>
      <c r="C36" s="553">
        <v>0.12</v>
      </c>
      <c r="D36" s="549"/>
      <c r="E36" s="549"/>
      <c r="F36" s="549" t="s">
        <v>42</v>
      </c>
      <c r="G36" s="550"/>
    </row>
  </sheetData>
  <mergeCells count="13">
    <mergeCell ref="H11:H12"/>
    <mergeCell ref="F5:F6"/>
    <mergeCell ref="G5:G6"/>
    <mergeCell ref="G7:G8"/>
    <mergeCell ref="G9:G10"/>
    <mergeCell ref="G11:G12"/>
    <mergeCell ref="G25:G26"/>
    <mergeCell ref="G13:G14"/>
    <mergeCell ref="G15:G16"/>
    <mergeCell ref="F19:F20"/>
    <mergeCell ref="G19:G20"/>
    <mergeCell ref="G21:G22"/>
    <mergeCell ref="G23:G24"/>
  </mergeCells>
  <pageMargins left="0.25" right="0.25" top="0.25" bottom="0.25" header="0.05" footer="0.05"/>
  <pageSetup scale="57" fitToHeight="0" orientation="landscape" cellComments="asDisplayed"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L26"/>
  <sheetViews>
    <sheetView topLeftCell="BR1" workbookViewId="0">
      <selection activeCell="CH32" sqref="CH32"/>
    </sheetView>
  </sheetViews>
  <sheetFormatPr defaultRowHeight="12.75"/>
  <cols>
    <col min="1" max="1" width="38.42578125" style="556" customWidth="1"/>
    <col min="2" max="2" width="12.7109375" style="561" customWidth="1"/>
    <col min="3" max="67" width="7.7109375" style="556" customWidth="1"/>
    <col min="68" max="68" width="9.7109375" style="556" customWidth="1"/>
    <col min="69" max="82" width="7.7109375" style="556" customWidth="1"/>
    <col min="83" max="256" width="8.85546875" style="556"/>
    <col min="257" max="257" width="38.42578125" style="556" customWidth="1"/>
    <col min="258" max="258" width="12.7109375" style="556" customWidth="1"/>
    <col min="259" max="323" width="7.7109375" style="556" customWidth="1"/>
    <col min="324" max="324" width="9.7109375" style="556" customWidth="1"/>
    <col min="325" max="338" width="7.7109375" style="556" customWidth="1"/>
    <col min="339" max="512" width="8.85546875" style="556"/>
    <col min="513" max="513" width="38.42578125" style="556" customWidth="1"/>
    <col min="514" max="514" width="12.7109375" style="556" customWidth="1"/>
    <col min="515" max="579" width="7.7109375" style="556" customWidth="1"/>
    <col min="580" max="580" width="9.7109375" style="556" customWidth="1"/>
    <col min="581" max="594" width="7.7109375" style="556" customWidth="1"/>
    <col min="595" max="768" width="8.85546875" style="556"/>
    <col min="769" max="769" width="38.42578125" style="556" customWidth="1"/>
    <col min="770" max="770" width="12.7109375" style="556" customWidth="1"/>
    <col min="771" max="835" width="7.7109375" style="556" customWidth="1"/>
    <col min="836" max="836" width="9.7109375" style="556" customWidth="1"/>
    <col min="837" max="850" width="7.7109375" style="556" customWidth="1"/>
    <col min="851" max="1024" width="8.85546875" style="556"/>
    <col min="1025" max="1025" width="38.42578125" style="556" customWidth="1"/>
    <col min="1026" max="1026" width="12.7109375" style="556" customWidth="1"/>
    <col min="1027" max="1091" width="7.7109375" style="556" customWidth="1"/>
    <col min="1092" max="1092" width="9.7109375" style="556" customWidth="1"/>
    <col min="1093" max="1106" width="7.7109375" style="556" customWidth="1"/>
    <col min="1107" max="1280" width="8.85546875" style="556"/>
    <col min="1281" max="1281" width="38.42578125" style="556" customWidth="1"/>
    <col min="1282" max="1282" width="12.7109375" style="556" customWidth="1"/>
    <col min="1283" max="1347" width="7.7109375" style="556" customWidth="1"/>
    <col min="1348" max="1348" width="9.7109375" style="556" customWidth="1"/>
    <col min="1349" max="1362" width="7.7109375" style="556" customWidth="1"/>
    <col min="1363" max="1536" width="8.85546875" style="556"/>
    <col min="1537" max="1537" width="38.42578125" style="556" customWidth="1"/>
    <col min="1538" max="1538" width="12.7109375" style="556" customWidth="1"/>
    <col min="1539" max="1603" width="7.7109375" style="556" customWidth="1"/>
    <col min="1604" max="1604" width="9.7109375" style="556" customWidth="1"/>
    <col min="1605" max="1618" width="7.7109375" style="556" customWidth="1"/>
    <col min="1619" max="1792" width="8.85546875" style="556"/>
    <col min="1793" max="1793" width="38.42578125" style="556" customWidth="1"/>
    <col min="1794" max="1794" width="12.7109375" style="556" customWidth="1"/>
    <col min="1795" max="1859" width="7.7109375" style="556" customWidth="1"/>
    <col min="1860" max="1860" width="9.7109375" style="556" customWidth="1"/>
    <col min="1861" max="1874" width="7.7109375" style="556" customWidth="1"/>
    <col min="1875" max="2048" width="8.85546875" style="556"/>
    <col min="2049" max="2049" width="38.42578125" style="556" customWidth="1"/>
    <col min="2050" max="2050" width="12.7109375" style="556" customWidth="1"/>
    <col min="2051" max="2115" width="7.7109375" style="556" customWidth="1"/>
    <col min="2116" max="2116" width="9.7109375" style="556" customWidth="1"/>
    <col min="2117" max="2130" width="7.7109375" style="556" customWidth="1"/>
    <col min="2131" max="2304" width="8.85546875" style="556"/>
    <col min="2305" max="2305" width="38.42578125" style="556" customWidth="1"/>
    <col min="2306" max="2306" width="12.7109375" style="556" customWidth="1"/>
    <col min="2307" max="2371" width="7.7109375" style="556" customWidth="1"/>
    <col min="2372" max="2372" width="9.7109375" style="556" customWidth="1"/>
    <col min="2373" max="2386" width="7.7109375" style="556" customWidth="1"/>
    <col min="2387" max="2560" width="8.85546875" style="556"/>
    <col min="2561" max="2561" width="38.42578125" style="556" customWidth="1"/>
    <col min="2562" max="2562" width="12.7109375" style="556" customWidth="1"/>
    <col min="2563" max="2627" width="7.7109375" style="556" customWidth="1"/>
    <col min="2628" max="2628" width="9.7109375" style="556" customWidth="1"/>
    <col min="2629" max="2642" width="7.7109375" style="556" customWidth="1"/>
    <col min="2643" max="2816" width="8.85546875" style="556"/>
    <col min="2817" max="2817" width="38.42578125" style="556" customWidth="1"/>
    <col min="2818" max="2818" width="12.7109375" style="556" customWidth="1"/>
    <col min="2819" max="2883" width="7.7109375" style="556" customWidth="1"/>
    <col min="2884" max="2884" width="9.7109375" style="556" customWidth="1"/>
    <col min="2885" max="2898" width="7.7109375" style="556" customWidth="1"/>
    <col min="2899" max="3072" width="8.85546875" style="556"/>
    <col min="3073" max="3073" width="38.42578125" style="556" customWidth="1"/>
    <col min="3074" max="3074" width="12.7109375" style="556" customWidth="1"/>
    <col min="3075" max="3139" width="7.7109375" style="556" customWidth="1"/>
    <col min="3140" max="3140" width="9.7109375" style="556" customWidth="1"/>
    <col min="3141" max="3154" width="7.7109375" style="556" customWidth="1"/>
    <col min="3155" max="3328" width="8.85546875" style="556"/>
    <col min="3329" max="3329" width="38.42578125" style="556" customWidth="1"/>
    <col min="3330" max="3330" width="12.7109375" style="556" customWidth="1"/>
    <col min="3331" max="3395" width="7.7109375" style="556" customWidth="1"/>
    <col min="3396" max="3396" width="9.7109375" style="556" customWidth="1"/>
    <col min="3397" max="3410" width="7.7109375" style="556" customWidth="1"/>
    <col min="3411" max="3584" width="8.85546875" style="556"/>
    <col min="3585" max="3585" width="38.42578125" style="556" customWidth="1"/>
    <col min="3586" max="3586" width="12.7109375" style="556" customWidth="1"/>
    <col min="3587" max="3651" width="7.7109375" style="556" customWidth="1"/>
    <col min="3652" max="3652" width="9.7109375" style="556" customWidth="1"/>
    <col min="3653" max="3666" width="7.7109375" style="556" customWidth="1"/>
    <col min="3667" max="3840" width="8.85546875" style="556"/>
    <col min="3841" max="3841" width="38.42578125" style="556" customWidth="1"/>
    <col min="3842" max="3842" width="12.7109375" style="556" customWidth="1"/>
    <col min="3843" max="3907" width="7.7109375" style="556" customWidth="1"/>
    <col min="3908" max="3908" width="9.7109375" style="556" customWidth="1"/>
    <col min="3909" max="3922" width="7.7109375" style="556" customWidth="1"/>
    <col min="3923" max="4096" width="8.85546875" style="556"/>
    <col min="4097" max="4097" width="38.42578125" style="556" customWidth="1"/>
    <col min="4098" max="4098" width="12.7109375" style="556" customWidth="1"/>
    <col min="4099" max="4163" width="7.7109375" style="556" customWidth="1"/>
    <col min="4164" max="4164" width="9.7109375" style="556" customWidth="1"/>
    <col min="4165" max="4178" width="7.7109375" style="556" customWidth="1"/>
    <col min="4179" max="4352" width="8.85546875" style="556"/>
    <col min="4353" max="4353" width="38.42578125" style="556" customWidth="1"/>
    <col min="4354" max="4354" width="12.7109375" style="556" customWidth="1"/>
    <col min="4355" max="4419" width="7.7109375" style="556" customWidth="1"/>
    <col min="4420" max="4420" width="9.7109375" style="556" customWidth="1"/>
    <col min="4421" max="4434" width="7.7109375" style="556" customWidth="1"/>
    <col min="4435" max="4608" width="8.85546875" style="556"/>
    <col min="4609" max="4609" width="38.42578125" style="556" customWidth="1"/>
    <col min="4610" max="4610" width="12.7109375" style="556" customWidth="1"/>
    <col min="4611" max="4675" width="7.7109375" style="556" customWidth="1"/>
    <col min="4676" max="4676" width="9.7109375" style="556" customWidth="1"/>
    <col min="4677" max="4690" width="7.7109375" style="556" customWidth="1"/>
    <col min="4691" max="4864" width="8.85546875" style="556"/>
    <col min="4865" max="4865" width="38.42578125" style="556" customWidth="1"/>
    <col min="4866" max="4866" width="12.7109375" style="556" customWidth="1"/>
    <col min="4867" max="4931" width="7.7109375" style="556" customWidth="1"/>
    <col min="4932" max="4932" width="9.7109375" style="556" customWidth="1"/>
    <col min="4933" max="4946" width="7.7109375" style="556" customWidth="1"/>
    <col min="4947" max="5120" width="8.85546875" style="556"/>
    <col min="5121" max="5121" width="38.42578125" style="556" customWidth="1"/>
    <col min="5122" max="5122" width="12.7109375" style="556" customWidth="1"/>
    <col min="5123" max="5187" width="7.7109375" style="556" customWidth="1"/>
    <col min="5188" max="5188" width="9.7109375" style="556" customWidth="1"/>
    <col min="5189" max="5202" width="7.7109375" style="556" customWidth="1"/>
    <col min="5203" max="5376" width="8.85546875" style="556"/>
    <col min="5377" max="5377" width="38.42578125" style="556" customWidth="1"/>
    <col min="5378" max="5378" width="12.7109375" style="556" customWidth="1"/>
    <col min="5379" max="5443" width="7.7109375" style="556" customWidth="1"/>
    <col min="5444" max="5444" width="9.7109375" style="556" customWidth="1"/>
    <col min="5445" max="5458" width="7.7109375" style="556" customWidth="1"/>
    <col min="5459" max="5632" width="8.85546875" style="556"/>
    <col min="5633" max="5633" width="38.42578125" style="556" customWidth="1"/>
    <col min="5634" max="5634" width="12.7109375" style="556" customWidth="1"/>
    <col min="5635" max="5699" width="7.7109375" style="556" customWidth="1"/>
    <col min="5700" max="5700" width="9.7109375" style="556" customWidth="1"/>
    <col min="5701" max="5714" width="7.7109375" style="556" customWidth="1"/>
    <col min="5715" max="5888" width="8.85546875" style="556"/>
    <col min="5889" max="5889" width="38.42578125" style="556" customWidth="1"/>
    <col min="5890" max="5890" width="12.7109375" style="556" customWidth="1"/>
    <col min="5891" max="5955" width="7.7109375" style="556" customWidth="1"/>
    <col min="5956" max="5956" width="9.7109375" style="556" customWidth="1"/>
    <col min="5957" max="5970" width="7.7109375" style="556" customWidth="1"/>
    <col min="5971" max="6144" width="8.85546875" style="556"/>
    <col min="6145" max="6145" width="38.42578125" style="556" customWidth="1"/>
    <col min="6146" max="6146" width="12.7109375" style="556" customWidth="1"/>
    <col min="6147" max="6211" width="7.7109375" style="556" customWidth="1"/>
    <col min="6212" max="6212" width="9.7109375" style="556" customWidth="1"/>
    <col min="6213" max="6226" width="7.7109375" style="556" customWidth="1"/>
    <col min="6227" max="6400" width="8.85546875" style="556"/>
    <col min="6401" max="6401" width="38.42578125" style="556" customWidth="1"/>
    <col min="6402" max="6402" width="12.7109375" style="556" customWidth="1"/>
    <col min="6403" max="6467" width="7.7109375" style="556" customWidth="1"/>
    <col min="6468" max="6468" width="9.7109375" style="556" customWidth="1"/>
    <col min="6469" max="6482" width="7.7109375" style="556" customWidth="1"/>
    <col min="6483" max="6656" width="8.85546875" style="556"/>
    <col min="6657" max="6657" width="38.42578125" style="556" customWidth="1"/>
    <col min="6658" max="6658" width="12.7109375" style="556" customWidth="1"/>
    <col min="6659" max="6723" width="7.7109375" style="556" customWidth="1"/>
    <col min="6724" max="6724" width="9.7109375" style="556" customWidth="1"/>
    <col min="6725" max="6738" width="7.7109375" style="556" customWidth="1"/>
    <col min="6739" max="6912" width="8.85546875" style="556"/>
    <col min="6913" max="6913" width="38.42578125" style="556" customWidth="1"/>
    <col min="6914" max="6914" width="12.7109375" style="556" customWidth="1"/>
    <col min="6915" max="6979" width="7.7109375" style="556" customWidth="1"/>
    <col min="6980" max="6980" width="9.7109375" style="556" customWidth="1"/>
    <col min="6981" max="6994" width="7.7109375" style="556" customWidth="1"/>
    <col min="6995" max="7168" width="8.85546875" style="556"/>
    <col min="7169" max="7169" width="38.42578125" style="556" customWidth="1"/>
    <col min="7170" max="7170" width="12.7109375" style="556" customWidth="1"/>
    <col min="7171" max="7235" width="7.7109375" style="556" customWidth="1"/>
    <col min="7236" max="7236" width="9.7109375" style="556" customWidth="1"/>
    <col min="7237" max="7250" width="7.7109375" style="556" customWidth="1"/>
    <col min="7251" max="7424" width="8.85546875" style="556"/>
    <col min="7425" max="7425" width="38.42578125" style="556" customWidth="1"/>
    <col min="7426" max="7426" width="12.7109375" style="556" customWidth="1"/>
    <col min="7427" max="7491" width="7.7109375" style="556" customWidth="1"/>
    <col min="7492" max="7492" width="9.7109375" style="556" customWidth="1"/>
    <col min="7493" max="7506" width="7.7109375" style="556" customWidth="1"/>
    <col min="7507" max="7680" width="8.85546875" style="556"/>
    <col min="7681" max="7681" width="38.42578125" style="556" customWidth="1"/>
    <col min="7682" max="7682" width="12.7109375" style="556" customWidth="1"/>
    <col min="7683" max="7747" width="7.7109375" style="556" customWidth="1"/>
    <col min="7748" max="7748" width="9.7109375" style="556" customWidth="1"/>
    <col min="7749" max="7762" width="7.7109375" style="556" customWidth="1"/>
    <col min="7763" max="7936" width="8.85546875" style="556"/>
    <col min="7937" max="7937" width="38.42578125" style="556" customWidth="1"/>
    <col min="7938" max="7938" width="12.7109375" style="556" customWidth="1"/>
    <col min="7939" max="8003" width="7.7109375" style="556" customWidth="1"/>
    <col min="8004" max="8004" width="9.7109375" style="556" customWidth="1"/>
    <col min="8005" max="8018" width="7.7109375" style="556" customWidth="1"/>
    <col min="8019" max="8192" width="8.85546875" style="556"/>
    <col min="8193" max="8193" width="38.42578125" style="556" customWidth="1"/>
    <col min="8194" max="8194" width="12.7109375" style="556" customWidth="1"/>
    <col min="8195" max="8259" width="7.7109375" style="556" customWidth="1"/>
    <col min="8260" max="8260" width="9.7109375" style="556" customWidth="1"/>
    <col min="8261" max="8274" width="7.7109375" style="556" customWidth="1"/>
    <col min="8275" max="8448" width="8.85546875" style="556"/>
    <col min="8449" max="8449" width="38.42578125" style="556" customWidth="1"/>
    <col min="8450" max="8450" width="12.7109375" style="556" customWidth="1"/>
    <col min="8451" max="8515" width="7.7109375" style="556" customWidth="1"/>
    <col min="8516" max="8516" width="9.7109375" style="556" customWidth="1"/>
    <col min="8517" max="8530" width="7.7109375" style="556" customWidth="1"/>
    <col min="8531" max="8704" width="8.85546875" style="556"/>
    <col min="8705" max="8705" width="38.42578125" style="556" customWidth="1"/>
    <col min="8706" max="8706" width="12.7109375" style="556" customWidth="1"/>
    <col min="8707" max="8771" width="7.7109375" style="556" customWidth="1"/>
    <col min="8772" max="8772" width="9.7109375" style="556" customWidth="1"/>
    <col min="8773" max="8786" width="7.7109375" style="556" customWidth="1"/>
    <col min="8787" max="8960" width="8.85546875" style="556"/>
    <col min="8961" max="8961" width="38.42578125" style="556" customWidth="1"/>
    <col min="8962" max="8962" width="12.7109375" style="556" customWidth="1"/>
    <col min="8963" max="9027" width="7.7109375" style="556" customWidth="1"/>
    <col min="9028" max="9028" width="9.7109375" style="556" customWidth="1"/>
    <col min="9029" max="9042" width="7.7109375" style="556" customWidth="1"/>
    <col min="9043" max="9216" width="8.85546875" style="556"/>
    <col min="9217" max="9217" width="38.42578125" style="556" customWidth="1"/>
    <col min="9218" max="9218" width="12.7109375" style="556" customWidth="1"/>
    <col min="9219" max="9283" width="7.7109375" style="556" customWidth="1"/>
    <col min="9284" max="9284" width="9.7109375" style="556" customWidth="1"/>
    <col min="9285" max="9298" width="7.7109375" style="556" customWidth="1"/>
    <col min="9299" max="9472" width="8.85546875" style="556"/>
    <col min="9473" max="9473" width="38.42578125" style="556" customWidth="1"/>
    <col min="9474" max="9474" width="12.7109375" style="556" customWidth="1"/>
    <col min="9475" max="9539" width="7.7109375" style="556" customWidth="1"/>
    <col min="9540" max="9540" width="9.7109375" style="556" customWidth="1"/>
    <col min="9541" max="9554" width="7.7109375" style="556" customWidth="1"/>
    <col min="9555" max="9728" width="8.85546875" style="556"/>
    <col min="9729" max="9729" width="38.42578125" style="556" customWidth="1"/>
    <col min="9730" max="9730" width="12.7109375" style="556" customWidth="1"/>
    <col min="9731" max="9795" width="7.7109375" style="556" customWidth="1"/>
    <col min="9796" max="9796" width="9.7109375" style="556" customWidth="1"/>
    <col min="9797" max="9810" width="7.7109375" style="556" customWidth="1"/>
    <col min="9811" max="9984" width="8.85546875" style="556"/>
    <col min="9985" max="9985" width="38.42578125" style="556" customWidth="1"/>
    <col min="9986" max="9986" width="12.7109375" style="556" customWidth="1"/>
    <col min="9987" max="10051" width="7.7109375" style="556" customWidth="1"/>
    <col min="10052" max="10052" width="9.7109375" style="556" customWidth="1"/>
    <col min="10053" max="10066" width="7.7109375" style="556" customWidth="1"/>
    <col min="10067" max="10240" width="8.85546875" style="556"/>
    <col min="10241" max="10241" width="38.42578125" style="556" customWidth="1"/>
    <col min="10242" max="10242" width="12.7109375" style="556" customWidth="1"/>
    <col min="10243" max="10307" width="7.7109375" style="556" customWidth="1"/>
    <col min="10308" max="10308" width="9.7109375" style="556" customWidth="1"/>
    <col min="10309" max="10322" width="7.7109375" style="556" customWidth="1"/>
    <col min="10323" max="10496" width="8.85546875" style="556"/>
    <col min="10497" max="10497" width="38.42578125" style="556" customWidth="1"/>
    <col min="10498" max="10498" width="12.7109375" style="556" customWidth="1"/>
    <col min="10499" max="10563" width="7.7109375" style="556" customWidth="1"/>
    <col min="10564" max="10564" width="9.7109375" style="556" customWidth="1"/>
    <col min="10565" max="10578" width="7.7109375" style="556" customWidth="1"/>
    <col min="10579" max="10752" width="8.85546875" style="556"/>
    <col min="10753" max="10753" width="38.42578125" style="556" customWidth="1"/>
    <col min="10754" max="10754" width="12.7109375" style="556" customWidth="1"/>
    <col min="10755" max="10819" width="7.7109375" style="556" customWidth="1"/>
    <col min="10820" max="10820" width="9.7109375" style="556" customWidth="1"/>
    <col min="10821" max="10834" width="7.7109375" style="556" customWidth="1"/>
    <col min="10835" max="11008" width="8.85546875" style="556"/>
    <col min="11009" max="11009" width="38.42578125" style="556" customWidth="1"/>
    <col min="11010" max="11010" width="12.7109375" style="556" customWidth="1"/>
    <col min="11011" max="11075" width="7.7109375" style="556" customWidth="1"/>
    <col min="11076" max="11076" width="9.7109375" style="556" customWidth="1"/>
    <col min="11077" max="11090" width="7.7109375" style="556" customWidth="1"/>
    <col min="11091" max="11264" width="8.85546875" style="556"/>
    <col min="11265" max="11265" width="38.42578125" style="556" customWidth="1"/>
    <col min="11266" max="11266" width="12.7109375" style="556" customWidth="1"/>
    <col min="11267" max="11331" width="7.7109375" style="556" customWidth="1"/>
    <col min="11332" max="11332" width="9.7109375" style="556" customWidth="1"/>
    <col min="11333" max="11346" width="7.7109375" style="556" customWidth="1"/>
    <col min="11347" max="11520" width="8.85546875" style="556"/>
    <col min="11521" max="11521" width="38.42578125" style="556" customWidth="1"/>
    <col min="11522" max="11522" width="12.7109375" style="556" customWidth="1"/>
    <col min="11523" max="11587" width="7.7109375" style="556" customWidth="1"/>
    <col min="11588" max="11588" width="9.7109375" style="556" customWidth="1"/>
    <col min="11589" max="11602" width="7.7109375" style="556" customWidth="1"/>
    <col min="11603" max="11776" width="8.85546875" style="556"/>
    <col min="11777" max="11777" width="38.42578125" style="556" customWidth="1"/>
    <col min="11778" max="11778" width="12.7109375" style="556" customWidth="1"/>
    <col min="11779" max="11843" width="7.7109375" style="556" customWidth="1"/>
    <col min="11844" max="11844" width="9.7109375" style="556" customWidth="1"/>
    <col min="11845" max="11858" width="7.7109375" style="556" customWidth="1"/>
    <col min="11859" max="12032" width="8.85546875" style="556"/>
    <col min="12033" max="12033" width="38.42578125" style="556" customWidth="1"/>
    <col min="12034" max="12034" width="12.7109375" style="556" customWidth="1"/>
    <col min="12035" max="12099" width="7.7109375" style="556" customWidth="1"/>
    <col min="12100" max="12100" width="9.7109375" style="556" customWidth="1"/>
    <col min="12101" max="12114" width="7.7109375" style="556" customWidth="1"/>
    <col min="12115" max="12288" width="8.85546875" style="556"/>
    <col min="12289" max="12289" width="38.42578125" style="556" customWidth="1"/>
    <col min="12290" max="12290" width="12.7109375" style="556" customWidth="1"/>
    <col min="12291" max="12355" width="7.7109375" style="556" customWidth="1"/>
    <col min="12356" max="12356" width="9.7109375" style="556" customWidth="1"/>
    <col min="12357" max="12370" width="7.7109375" style="556" customWidth="1"/>
    <col min="12371" max="12544" width="8.85546875" style="556"/>
    <col min="12545" max="12545" width="38.42578125" style="556" customWidth="1"/>
    <col min="12546" max="12546" width="12.7109375" style="556" customWidth="1"/>
    <col min="12547" max="12611" width="7.7109375" style="556" customWidth="1"/>
    <col min="12612" max="12612" width="9.7109375" style="556" customWidth="1"/>
    <col min="12613" max="12626" width="7.7109375" style="556" customWidth="1"/>
    <col min="12627" max="12800" width="8.85546875" style="556"/>
    <col min="12801" max="12801" width="38.42578125" style="556" customWidth="1"/>
    <col min="12802" max="12802" width="12.7109375" style="556" customWidth="1"/>
    <col min="12803" max="12867" width="7.7109375" style="556" customWidth="1"/>
    <col min="12868" max="12868" width="9.7109375" style="556" customWidth="1"/>
    <col min="12869" max="12882" width="7.7109375" style="556" customWidth="1"/>
    <col min="12883" max="13056" width="8.85546875" style="556"/>
    <col min="13057" max="13057" width="38.42578125" style="556" customWidth="1"/>
    <col min="13058" max="13058" width="12.7109375" style="556" customWidth="1"/>
    <col min="13059" max="13123" width="7.7109375" style="556" customWidth="1"/>
    <col min="13124" max="13124" width="9.7109375" style="556" customWidth="1"/>
    <col min="13125" max="13138" width="7.7109375" style="556" customWidth="1"/>
    <col min="13139" max="13312" width="8.85546875" style="556"/>
    <col min="13313" max="13313" width="38.42578125" style="556" customWidth="1"/>
    <col min="13314" max="13314" width="12.7109375" style="556" customWidth="1"/>
    <col min="13315" max="13379" width="7.7109375" style="556" customWidth="1"/>
    <col min="13380" max="13380" width="9.7109375" style="556" customWidth="1"/>
    <col min="13381" max="13394" width="7.7109375" style="556" customWidth="1"/>
    <col min="13395" max="13568" width="8.85546875" style="556"/>
    <col min="13569" max="13569" width="38.42578125" style="556" customWidth="1"/>
    <col min="13570" max="13570" width="12.7109375" style="556" customWidth="1"/>
    <col min="13571" max="13635" width="7.7109375" style="556" customWidth="1"/>
    <col min="13636" max="13636" width="9.7109375" style="556" customWidth="1"/>
    <col min="13637" max="13650" width="7.7109375" style="556" customWidth="1"/>
    <col min="13651" max="13824" width="8.85546875" style="556"/>
    <col min="13825" max="13825" width="38.42578125" style="556" customWidth="1"/>
    <col min="13826" max="13826" width="12.7109375" style="556" customWidth="1"/>
    <col min="13827" max="13891" width="7.7109375" style="556" customWidth="1"/>
    <col min="13892" max="13892" width="9.7109375" style="556" customWidth="1"/>
    <col min="13893" max="13906" width="7.7109375" style="556" customWidth="1"/>
    <col min="13907" max="14080" width="8.85546875" style="556"/>
    <col min="14081" max="14081" width="38.42578125" style="556" customWidth="1"/>
    <col min="14082" max="14082" width="12.7109375" style="556" customWidth="1"/>
    <col min="14083" max="14147" width="7.7109375" style="556" customWidth="1"/>
    <col min="14148" max="14148" width="9.7109375" style="556" customWidth="1"/>
    <col min="14149" max="14162" width="7.7109375" style="556" customWidth="1"/>
    <col min="14163" max="14336" width="8.85546875" style="556"/>
    <col min="14337" max="14337" width="38.42578125" style="556" customWidth="1"/>
    <col min="14338" max="14338" width="12.7109375" style="556" customWidth="1"/>
    <col min="14339" max="14403" width="7.7109375" style="556" customWidth="1"/>
    <col min="14404" max="14404" width="9.7109375" style="556" customWidth="1"/>
    <col min="14405" max="14418" width="7.7109375" style="556" customWidth="1"/>
    <col min="14419" max="14592" width="8.85546875" style="556"/>
    <col min="14593" max="14593" width="38.42578125" style="556" customWidth="1"/>
    <col min="14594" max="14594" width="12.7109375" style="556" customWidth="1"/>
    <col min="14595" max="14659" width="7.7109375" style="556" customWidth="1"/>
    <col min="14660" max="14660" width="9.7109375" style="556" customWidth="1"/>
    <col min="14661" max="14674" width="7.7109375" style="556" customWidth="1"/>
    <col min="14675" max="14848" width="8.85546875" style="556"/>
    <col min="14849" max="14849" width="38.42578125" style="556" customWidth="1"/>
    <col min="14850" max="14850" width="12.7109375" style="556" customWidth="1"/>
    <col min="14851" max="14915" width="7.7109375" style="556" customWidth="1"/>
    <col min="14916" max="14916" width="9.7109375" style="556" customWidth="1"/>
    <col min="14917" max="14930" width="7.7109375" style="556" customWidth="1"/>
    <col min="14931" max="15104" width="8.85546875" style="556"/>
    <col min="15105" max="15105" width="38.42578125" style="556" customWidth="1"/>
    <col min="15106" max="15106" width="12.7109375" style="556" customWidth="1"/>
    <col min="15107" max="15171" width="7.7109375" style="556" customWidth="1"/>
    <col min="15172" max="15172" width="9.7109375" style="556" customWidth="1"/>
    <col min="15173" max="15186" width="7.7109375" style="556" customWidth="1"/>
    <col min="15187" max="15360" width="8.85546875" style="556"/>
    <col min="15361" max="15361" width="38.42578125" style="556" customWidth="1"/>
    <col min="15362" max="15362" width="12.7109375" style="556" customWidth="1"/>
    <col min="15363" max="15427" width="7.7109375" style="556" customWidth="1"/>
    <col min="15428" max="15428" width="9.7109375" style="556" customWidth="1"/>
    <col min="15429" max="15442" width="7.7109375" style="556" customWidth="1"/>
    <col min="15443" max="15616" width="8.85546875" style="556"/>
    <col min="15617" max="15617" width="38.42578125" style="556" customWidth="1"/>
    <col min="15618" max="15618" width="12.7109375" style="556" customWidth="1"/>
    <col min="15619" max="15683" width="7.7109375" style="556" customWidth="1"/>
    <col min="15684" max="15684" width="9.7109375" style="556" customWidth="1"/>
    <col min="15685" max="15698" width="7.7109375" style="556" customWidth="1"/>
    <col min="15699" max="15872" width="8.85546875" style="556"/>
    <col min="15873" max="15873" width="38.42578125" style="556" customWidth="1"/>
    <col min="15874" max="15874" width="12.7109375" style="556" customWidth="1"/>
    <col min="15875" max="15939" width="7.7109375" style="556" customWidth="1"/>
    <col min="15940" max="15940" width="9.7109375" style="556" customWidth="1"/>
    <col min="15941" max="15954" width="7.7109375" style="556" customWidth="1"/>
    <col min="15955" max="16128" width="8.85546875" style="556"/>
    <col min="16129" max="16129" width="38.42578125" style="556" customWidth="1"/>
    <col min="16130" max="16130" width="12.7109375" style="556" customWidth="1"/>
    <col min="16131" max="16195" width="7.7109375" style="556" customWidth="1"/>
    <col min="16196" max="16196" width="9.7109375" style="556" customWidth="1"/>
    <col min="16197" max="16210" width="7.7109375" style="556" customWidth="1"/>
    <col min="16211" max="16384" width="8.85546875" style="556"/>
  </cols>
  <sheetData>
    <row r="1" spans="1:90" ht="18">
      <c r="A1" s="554" t="s">
        <v>187</v>
      </c>
      <c r="B1" s="555"/>
    </row>
    <row r="2" spans="1:90" ht="15.75">
      <c r="A2" s="557" t="s">
        <v>188</v>
      </c>
      <c r="B2" s="558"/>
    </row>
    <row r="3" spans="1:90" ht="15.75" thickBot="1">
      <c r="A3" s="559" t="s">
        <v>189</v>
      </c>
      <c r="B3" s="560"/>
    </row>
    <row r="6" spans="1:90">
      <c r="BM6" s="562" t="s">
        <v>190</v>
      </c>
      <c r="BN6" s="562" t="s">
        <v>190</v>
      </c>
      <c r="BO6" s="562" t="s">
        <v>190</v>
      </c>
      <c r="BP6" s="562" t="s">
        <v>190</v>
      </c>
      <c r="BQ6" s="563" t="s">
        <v>191</v>
      </c>
      <c r="BR6" s="563" t="s">
        <v>191</v>
      </c>
      <c r="BS6" s="563" t="s">
        <v>191</v>
      </c>
      <c r="BT6" s="563" t="s">
        <v>191</v>
      </c>
      <c r="BU6" s="564" t="s">
        <v>192</v>
      </c>
      <c r="BV6" s="564" t="s">
        <v>192</v>
      </c>
      <c r="BW6" s="564" t="s">
        <v>192</v>
      </c>
      <c r="BX6" s="564" t="s">
        <v>192</v>
      </c>
      <c r="BY6" s="565" t="s">
        <v>193</v>
      </c>
      <c r="BZ6" s="565" t="s">
        <v>193</v>
      </c>
      <c r="CA6" s="565" t="s">
        <v>194</v>
      </c>
      <c r="CB6" s="565" t="s">
        <v>193</v>
      </c>
      <c r="CC6" s="566" t="s">
        <v>195</v>
      </c>
      <c r="CD6" s="566" t="s">
        <v>195</v>
      </c>
      <c r="CE6" s="566" t="s">
        <v>195</v>
      </c>
      <c r="CF6" s="566" t="s">
        <v>195</v>
      </c>
    </row>
    <row r="7" spans="1:90" s="561" customFormat="1">
      <c r="B7" s="561" t="s">
        <v>196</v>
      </c>
      <c r="C7" s="567" t="s">
        <v>197</v>
      </c>
      <c r="D7" s="567" t="s">
        <v>198</v>
      </c>
      <c r="E7" s="567" t="s">
        <v>199</v>
      </c>
      <c r="F7" s="567" t="s">
        <v>200</v>
      </c>
      <c r="G7" s="567" t="s">
        <v>201</v>
      </c>
      <c r="H7" s="567" t="s">
        <v>202</v>
      </c>
      <c r="I7" s="567" t="s">
        <v>203</v>
      </c>
      <c r="J7" s="567" t="s">
        <v>204</v>
      </c>
      <c r="K7" s="567" t="s">
        <v>205</v>
      </c>
      <c r="L7" s="567" t="s">
        <v>206</v>
      </c>
      <c r="M7" s="567" t="s">
        <v>207</v>
      </c>
      <c r="N7" s="567" t="s">
        <v>208</v>
      </c>
      <c r="O7" s="567" t="s">
        <v>209</v>
      </c>
      <c r="P7" s="567" t="s">
        <v>210</v>
      </c>
      <c r="Q7" s="567" t="s">
        <v>211</v>
      </c>
      <c r="R7" s="567" t="s">
        <v>212</v>
      </c>
      <c r="S7" s="567" t="s">
        <v>213</v>
      </c>
      <c r="T7" s="567" t="s">
        <v>214</v>
      </c>
      <c r="U7" s="567" t="s">
        <v>215</v>
      </c>
      <c r="V7" s="567" t="s">
        <v>216</v>
      </c>
      <c r="W7" s="567" t="s">
        <v>217</v>
      </c>
      <c r="X7" s="567" t="s">
        <v>218</v>
      </c>
      <c r="Y7" s="567" t="s">
        <v>219</v>
      </c>
      <c r="Z7" s="567" t="s">
        <v>220</v>
      </c>
      <c r="AA7" s="567" t="s">
        <v>221</v>
      </c>
      <c r="AB7" s="567" t="s">
        <v>222</v>
      </c>
      <c r="AC7" s="567" t="s">
        <v>223</v>
      </c>
      <c r="AD7" s="567" t="s">
        <v>224</v>
      </c>
      <c r="AE7" s="567" t="s">
        <v>225</v>
      </c>
      <c r="AF7" s="567" t="s">
        <v>226</v>
      </c>
      <c r="AG7" s="567" t="s">
        <v>227</v>
      </c>
      <c r="AH7" s="567" t="s">
        <v>228</v>
      </c>
      <c r="AI7" s="567" t="s">
        <v>229</v>
      </c>
      <c r="AJ7" s="567" t="s">
        <v>230</v>
      </c>
      <c r="AK7" s="567" t="s">
        <v>231</v>
      </c>
      <c r="AL7" s="567" t="s">
        <v>232</v>
      </c>
      <c r="AM7" s="567" t="s">
        <v>233</v>
      </c>
      <c r="AN7" s="567" t="s">
        <v>234</v>
      </c>
      <c r="AO7" s="567" t="s">
        <v>235</v>
      </c>
      <c r="AP7" s="567" t="s">
        <v>236</v>
      </c>
      <c r="AQ7" s="567" t="s">
        <v>237</v>
      </c>
      <c r="AR7" s="567" t="s">
        <v>238</v>
      </c>
      <c r="AS7" s="567" t="s">
        <v>239</v>
      </c>
      <c r="AT7" s="567" t="s">
        <v>240</v>
      </c>
      <c r="AU7" s="561" t="s">
        <v>241</v>
      </c>
      <c r="AV7" s="561" t="s">
        <v>242</v>
      </c>
      <c r="AW7" s="561" t="s">
        <v>243</v>
      </c>
      <c r="AX7" s="561" t="s">
        <v>244</v>
      </c>
      <c r="AY7" s="561" t="s">
        <v>245</v>
      </c>
      <c r="AZ7" s="561" t="s">
        <v>246</v>
      </c>
      <c r="BA7" s="561" t="s">
        <v>247</v>
      </c>
      <c r="BB7" s="561" t="s">
        <v>248</v>
      </c>
      <c r="BC7" s="561" t="s">
        <v>249</v>
      </c>
      <c r="BD7" s="561" t="s">
        <v>250</v>
      </c>
      <c r="BE7" s="561" t="s">
        <v>251</v>
      </c>
      <c r="BF7" s="561" t="s">
        <v>252</v>
      </c>
      <c r="BG7" s="561" t="s">
        <v>253</v>
      </c>
      <c r="BH7" s="561" t="s">
        <v>254</v>
      </c>
      <c r="BI7" s="561" t="s">
        <v>255</v>
      </c>
      <c r="BJ7" s="561" t="s">
        <v>256</v>
      </c>
      <c r="BK7" s="561" t="s">
        <v>257</v>
      </c>
      <c r="BL7" s="561" t="s">
        <v>258</v>
      </c>
      <c r="BM7" s="561" t="s">
        <v>259</v>
      </c>
      <c r="BN7" s="561" t="s">
        <v>260</v>
      </c>
      <c r="BO7" s="561" t="s">
        <v>261</v>
      </c>
      <c r="BP7" s="561" t="s">
        <v>262</v>
      </c>
      <c r="BQ7" s="561" t="s">
        <v>263</v>
      </c>
      <c r="BR7" s="561" t="s">
        <v>264</v>
      </c>
      <c r="BS7" s="561" t="s">
        <v>265</v>
      </c>
      <c r="BT7" s="561" t="s">
        <v>266</v>
      </c>
      <c r="BU7" s="561" t="s">
        <v>267</v>
      </c>
      <c r="BV7" s="561" t="s">
        <v>268</v>
      </c>
      <c r="BW7" s="561" t="s">
        <v>269</v>
      </c>
      <c r="BX7" s="561" t="s">
        <v>270</v>
      </c>
      <c r="BY7" s="561" t="s">
        <v>271</v>
      </c>
      <c r="BZ7" s="561" t="s">
        <v>272</v>
      </c>
      <c r="CA7" s="561" t="s">
        <v>273</v>
      </c>
      <c r="CB7" s="561" t="s">
        <v>274</v>
      </c>
      <c r="CC7" s="561" t="s">
        <v>275</v>
      </c>
      <c r="CD7" s="561" t="s">
        <v>276</v>
      </c>
      <c r="CE7" s="561" t="s">
        <v>277</v>
      </c>
      <c r="CF7" s="561" t="s">
        <v>278</v>
      </c>
      <c r="CG7" s="561" t="s">
        <v>279</v>
      </c>
      <c r="CH7" s="561" t="s">
        <v>280</v>
      </c>
      <c r="CI7" s="561" t="s">
        <v>281</v>
      </c>
      <c r="CJ7" s="561" t="s">
        <v>282</v>
      </c>
      <c r="CK7" s="561" t="s">
        <v>283</v>
      </c>
      <c r="CL7" s="561" t="s">
        <v>284</v>
      </c>
    </row>
    <row r="8" spans="1:90">
      <c r="A8" s="561" t="s">
        <v>285</v>
      </c>
      <c r="B8" s="561" t="s">
        <v>286</v>
      </c>
      <c r="C8" s="568">
        <v>2.0346113976543099</v>
      </c>
      <c r="D8" s="568">
        <v>2.0596500771746999</v>
      </c>
      <c r="E8" s="568">
        <v>2.0647060372238499</v>
      </c>
      <c r="F8" s="568">
        <v>2.08676028581668</v>
      </c>
      <c r="G8" s="568">
        <v>2.10441481814272</v>
      </c>
      <c r="H8" s="568">
        <v>2.1147152065649601</v>
      </c>
      <c r="I8" s="568">
        <v>2.1510993425276599</v>
      </c>
      <c r="J8" s="568">
        <v>2.1700303556901499</v>
      </c>
      <c r="K8" s="568">
        <v>2.1872092233455001</v>
      </c>
      <c r="L8" s="568">
        <v>2.2125396282877201</v>
      </c>
      <c r="M8" s="568">
        <v>2.2351374505046602</v>
      </c>
      <c r="N8" s="568">
        <v>2.2204817980336999</v>
      </c>
      <c r="O8" s="568">
        <v>2.2320116226990798</v>
      </c>
      <c r="P8" s="568">
        <v>2.2583096838239101</v>
      </c>
      <c r="Q8" s="568">
        <v>2.27564540872048</v>
      </c>
      <c r="R8" s="568">
        <v>2.30212674606845</v>
      </c>
      <c r="S8" s="568">
        <v>2.31936770794078</v>
      </c>
      <c r="T8" s="568">
        <v>2.3630887075886</v>
      </c>
      <c r="U8" s="568">
        <v>2.40401775208483</v>
      </c>
      <c r="V8" s="568">
        <v>2.3508872068266702</v>
      </c>
      <c r="W8" s="568">
        <v>2.3397884211161499</v>
      </c>
      <c r="X8" s="568">
        <v>2.3463315593326199</v>
      </c>
      <c r="Y8" s="568">
        <v>2.3660251530796899</v>
      </c>
      <c r="Z8" s="568">
        <v>2.38072574928248</v>
      </c>
      <c r="AA8" s="568">
        <v>2.3786733941980902</v>
      </c>
      <c r="AB8" s="568">
        <v>2.3833613783132601</v>
      </c>
      <c r="AC8" s="568">
        <v>2.3978430594132099</v>
      </c>
      <c r="AD8" s="568">
        <v>2.42168970868748</v>
      </c>
      <c r="AE8" s="568">
        <v>2.4317072324959299</v>
      </c>
      <c r="AF8" s="568">
        <v>2.47695645025907</v>
      </c>
      <c r="AG8" s="568">
        <v>2.4885116546577</v>
      </c>
      <c r="AH8" s="568">
        <v>2.4969754819522398</v>
      </c>
      <c r="AI8" s="568">
        <v>2.5130795409255899</v>
      </c>
      <c r="AJ8" s="568">
        <v>2.5194466142060299</v>
      </c>
      <c r="AK8" s="568">
        <v>2.52963857685537</v>
      </c>
      <c r="AL8" s="568">
        <v>2.5501989464999602</v>
      </c>
      <c r="AM8" s="568">
        <v>2.55712003670995</v>
      </c>
      <c r="AN8" s="568">
        <v>2.5546952042684001</v>
      </c>
      <c r="AO8" s="568">
        <v>2.57375608575328</v>
      </c>
      <c r="AP8" s="568">
        <v>2.5883411608511002</v>
      </c>
      <c r="AQ8" s="568">
        <v>2.5966793575059901</v>
      </c>
      <c r="AR8" s="568">
        <v>2.6079522450453201</v>
      </c>
      <c r="AS8" s="568">
        <v>2.6142540104276799</v>
      </c>
      <c r="AT8" s="568">
        <v>2.6167589769378798</v>
      </c>
      <c r="AU8" s="568">
        <v>2.6115923571662201</v>
      </c>
      <c r="AV8" s="568">
        <v>2.62275484000673</v>
      </c>
      <c r="AW8" s="568">
        <v>2.6191293013400601</v>
      </c>
      <c r="AX8" s="568">
        <v>2.62627714923654</v>
      </c>
      <c r="AY8" s="568">
        <v>2.6194265314110301</v>
      </c>
      <c r="AZ8" s="568">
        <v>2.6415043138832401</v>
      </c>
      <c r="BA8" s="568">
        <v>2.662062301288</v>
      </c>
      <c r="BB8" s="568">
        <v>2.67729020882655</v>
      </c>
      <c r="BC8" s="568">
        <v>2.6907954146946098</v>
      </c>
      <c r="BD8" s="568">
        <v>2.6947387967675498</v>
      </c>
      <c r="BE8" s="568">
        <v>2.7066859028113202</v>
      </c>
      <c r="BF8" s="568">
        <v>2.72054827789868</v>
      </c>
      <c r="BG8" s="568">
        <v>2.7569640168604699</v>
      </c>
      <c r="BH8" s="568">
        <v>2.7703563734588399</v>
      </c>
      <c r="BI8" s="568">
        <v>2.7758420471732599</v>
      </c>
      <c r="BJ8" s="568">
        <v>2.78863899429814</v>
      </c>
      <c r="BK8" s="568">
        <v>2.80152864366993</v>
      </c>
      <c r="BL8" s="568">
        <v>2.8145299240305102</v>
      </c>
      <c r="BM8" s="568">
        <v>2.8281189721556101</v>
      </c>
      <c r="BN8" s="568">
        <v>2.8436922082042799</v>
      </c>
      <c r="BO8" s="568">
        <v>2.8613737788287201</v>
      </c>
      <c r="BP8" s="568">
        <v>2.8656515498241899</v>
      </c>
      <c r="BQ8" s="568">
        <v>2.9040288860327399</v>
      </c>
      <c r="BR8" s="568">
        <v>2.91977882121695</v>
      </c>
      <c r="BS8" s="568">
        <v>2.9464370701018501</v>
      </c>
      <c r="BT8" s="568">
        <v>2.9589294578946199</v>
      </c>
      <c r="BU8" s="568">
        <v>2.97189873674176</v>
      </c>
      <c r="BV8" s="568">
        <v>2.9829478069661901</v>
      </c>
      <c r="BW8" s="568">
        <v>2.9928349173184801</v>
      </c>
      <c r="BX8" s="568">
        <v>3.0011510520439701</v>
      </c>
      <c r="BY8" s="568">
        <v>3.0123165476192302</v>
      </c>
      <c r="BZ8" s="568">
        <v>3.0264172103607101</v>
      </c>
      <c r="CA8" s="568">
        <v>3.04102720494719</v>
      </c>
      <c r="CB8" s="568">
        <v>3.0557517454736498</v>
      </c>
      <c r="CC8" s="568">
        <v>3.0703423561476799</v>
      </c>
      <c r="CD8" s="568">
        <v>3.0863416069355298</v>
      </c>
      <c r="CE8" s="568">
        <v>3.1037466512716798</v>
      </c>
      <c r="CF8" s="568">
        <v>3.1213737203310101</v>
      </c>
      <c r="CG8" s="568">
        <v>3.1392007261444701</v>
      </c>
      <c r="CH8" s="568">
        <v>3.1576332495661199</v>
      </c>
      <c r="CI8" s="568">
        <v>3.1766693953545801</v>
      </c>
      <c r="CJ8" s="568">
        <v>3.19571076133162</v>
      </c>
      <c r="CK8" s="568">
        <v>3.2156927648001301</v>
      </c>
      <c r="CL8" s="568">
        <v>3.2357367391781899</v>
      </c>
    </row>
    <row r="9" spans="1:90">
      <c r="A9" s="561" t="s">
        <v>287</v>
      </c>
      <c r="B9" s="561" t="s">
        <v>288</v>
      </c>
      <c r="C9" s="568">
        <v>2.0346113976543099</v>
      </c>
      <c r="D9" s="568">
        <v>2.0596500771746999</v>
      </c>
      <c r="E9" s="568">
        <v>2.0647060372238499</v>
      </c>
      <c r="F9" s="568">
        <v>2.08676028581668</v>
      </c>
      <c r="G9" s="568">
        <v>2.10441481814272</v>
      </c>
      <c r="H9" s="568">
        <v>2.1147152065649601</v>
      </c>
      <c r="I9" s="568">
        <v>2.1510993425276599</v>
      </c>
      <c r="J9" s="568">
        <v>2.1700303556901499</v>
      </c>
      <c r="K9" s="568">
        <v>2.1872092233455001</v>
      </c>
      <c r="L9" s="568">
        <v>2.2125396282877201</v>
      </c>
      <c r="M9" s="568">
        <v>2.2351374505046602</v>
      </c>
      <c r="N9" s="568">
        <v>2.2204817980336999</v>
      </c>
      <c r="O9" s="568">
        <v>2.2320116226990798</v>
      </c>
      <c r="P9" s="568">
        <v>2.2583096838239101</v>
      </c>
      <c r="Q9" s="568">
        <v>2.27564540872048</v>
      </c>
      <c r="R9" s="568">
        <v>2.30212674606845</v>
      </c>
      <c r="S9" s="568">
        <v>2.31936770794078</v>
      </c>
      <c r="T9" s="568">
        <v>2.3630887075886</v>
      </c>
      <c r="U9" s="568">
        <v>2.40401775208483</v>
      </c>
      <c r="V9" s="568">
        <v>2.3508872068266702</v>
      </c>
      <c r="W9" s="568">
        <v>2.3397884211161499</v>
      </c>
      <c r="X9" s="568">
        <v>2.3463315593326199</v>
      </c>
      <c r="Y9" s="568">
        <v>2.3660251530796899</v>
      </c>
      <c r="Z9" s="568">
        <v>2.38072574928248</v>
      </c>
      <c r="AA9" s="568">
        <v>2.3786733941980902</v>
      </c>
      <c r="AB9" s="568">
        <v>2.3833613783132601</v>
      </c>
      <c r="AC9" s="568">
        <v>2.3978430594132099</v>
      </c>
      <c r="AD9" s="568">
        <v>2.42168970868748</v>
      </c>
      <c r="AE9" s="568">
        <v>2.4317072324959299</v>
      </c>
      <c r="AF9" s="568">
        <v>2.47695645025907</v>
      </c>
      <c r="AG9" s="568">
        <v>2.4885116546577</v>
      </c>
      <c r="AH9" s="568">
        <v>2.4969754819522398</v>
      </c>
      <c r="AI9" s="568">
        <v>2.5130795409255899</v>
      </c>
      <c r="AJ9" s="568">
        <v>2.5194466142060299</v>
      </c>
      <c r="AK9" s="568">
        <v>2.52963857685537</v>
      </c>
      <c r="AL9" s="568">
        <v>2.5501989464999602</v>
      </c>
      <c r="AM9" s="568">
        <v>2.55712003670995</v>
      </c>
      <c r="AN9" s="568">
        <v>2.5546952042684001</v>
      </c>
      <c r="AO9" s="568">
        <v>2.57375608575328</v>
      </c>
      <c r="AP9" s="568">
        <v>2.5883411608511002</v>
      </c>
      <c r="AQ9" s="568">
        <v>2.5966793575059901</v>
      </c>
      <c r="AR9" s="568">
        <v>2.6079522450453201</v>
      </c>
      <c r="AS9" s="568">
        <v>2.6142540104276799</v>
      </c>
      <c r="AT9" s="568">
        <v>2.6167589769378798</v>
      </c>
      <c r="AU9" s="568">
        <v>2.6115923571662201</v>
      </c>
      <c r="AV9" s="568">
        <v>2.62275484000673</v>
      </c>
      <c r="AW9" s="568">
        <v>2.6191293013400601</v>
      </c>
      <c r="AX9" s="568">
        <v>2.62627714923654</v>
      </c>
      <c r="AY9" s="568">
        <v>2.6194265314110301</v>
      </c>
      <c r="AZ9" s="568">
        <v>2.6415043138832401</v>
      </c>
      <c r="BA9" s="568">
        <v>2.662062301288</v>
      </c>
      <c r="BB9" s="568">
        <v>2.67729020882655</v>
      </c>
      <c r="BC9" s="568">
        <v>2.6907954146946098</v>
      </c>
      <c r="BD9" s="568">
        <v>2.6947387967675498</v>
      </c>
      <c r="BE9" s="568">
        <v>2.7066859028113202</v>
      </c>
      <c r="BF9" s="568">
        <v>2.72054827789868</v>
      </c>
      <c r="BG9" s="568">
        <v>2.7569640168604699</v>
      </c>
      <c r="BH9" s="568">
        <v>2.7703563734588399</v>
      </c>
      <c r="BI9" s="568">
        <v>2.7758420471732599</v>
      </c>
      <c r="BJ9" s="568">
        <v>2.78863899429814</v>
      </c>
      <c r="BK9" s="568">
        <v>2.80152864366993</v>
      </c>
      <c r="BL9" s="568">
        <v>2.8145299240305102</v>
      </c>
      <c r="BM9" s="568">
        <v>2.8281189721556101</v>
      </c>
      <c r="BN9" s="568">
        <v>2.8436922082042799</v>
      </c>
      <c r="BO9" s="568">
        <v>2.8613737788287201</v>
      </c>
      <c r="BP9" s="568">
        <v>2.8656515498241899</v>
      </c>
      <c r="BQ9" s="568">
        <v>2.9040288860327399</v>
      </c>
      <c r="BR9" s="568">
        <v>2.91977882121695</v>
      </c>
      <c r="BS9" s="568">
        <v>2.9464370701018501</v>
      </c>
      <c r="BT9" s="568">
        <v>2.95511533454368</v>
      </c>
      <c r="BU9" s="568">
        <v>2.9638765060418102</v>
      </c>
      <c r="BV9" s="568">
        <v>2.9698163013374201</v>
      </c>
      <c r="BW9" s="568">
        <v>2.9753604593545</v>
      </c>
      <c r="BX9" s="568">
        <v>2.9793716061765601</v>
      </c>
      <c r="BY9" s="568">
        <v>2.9854598446299301</v>
      </c>
      <c r="BZ9" s="568">
        <v>2.9937116931399901</v>
      </c>
      <c r="CA9" s="568">
        <v>3.0031799942022999</v>
      </c>
      <c r="CB9" s="568">
        <v>3.0136579769843599</v>
      </c>
      <c r="CC9" s="568">
        <v>3.0239642811323</v>
      </c>
      <c r="CD9" s="568">
        <v>3.0364681428712199</v>
      </c>
      <c r="CE9" s="568">
        <v>3.0499959763401501</v>
      </c>
      <c r="CF9" s="568">
        <v>3.0639337550737702</v>
      </c>
      <c r="CG9" s="568">
        <v>3.07817158353035</v>
      </c>
      <c r="CH9" s="568">
        <v>3.0927586969804399</v>
      </c>
      <c r="CI9" s="568">
        <v>3.10814439123192</v>
      </c>
      <c r="CJ9" s="568">
        <v>3.1236609001015601</v>
      </c>
      <c r="CK9" s="568">
        <v>3.1401708688163001</v>
      </c>
      <c r="CL9" s="568">
        <v>3.15683073631816</v>
      </c>
    </row>
    <row r="10" spans="1:90">
      <c r="A10" s="561" t="s">
        <v>289</v>
      </c>
      <c r="B10" s="561" t="s">
        <v>290</v>
      </c>
      <c r="C10" s="568">
        <v>2.0346113976543099</v>
      </c>
      <c r="D10" s="568">
        <v>2.0596500771746999</v>
      </c>
      <c r="E10" s="568">
        <v>2.0647060372238499</v>
      </c>
      <c r="F10" s="568">
        <v>2.08676028581668</v>
      </c>
      <c r="G10" s="568">
        <v>2.10441481814272</v>
      </c>
      <c r="H10" s="568">
        <v>2.1147152065649601</v>
      </c>
      <c r="I10" s="568">
        <v>2.1510993425276599</v>
      </c>
      <c r="J10" s="568">
        <v>2.1700303556901499</v>
      </c>
      <c r="K10" s="568">
        <v>2.1872092233455001</v>
      </c>
      <c r="L10" s="568">
        <v>2.2125396282877201</v>
      </c>
      <c r="M10" s="568">
        <v>2.2351374505046602</v>
      </c>
      <c r="N10" s="568">
        <v>2.2204817980336999</v>
      </c>
      <c r="O10" s="568">
        <v>2.2320116226990798</v>
      </c>
      <c r="P10" s="568">
        <v>2.2583096838239101</v>
      </c>
      <c r="Q10" s="568">
        <v>2.27564540872048</v>
      </c>
      <c r="R10" s="568">
        <v>2.30212674606845</v>
      </c>
      <c r="S10" s="568">
        <v>2.31936770794078</v>
      </c>
      <c r="T10" s="568">
        <v>2.3630887075886</v>
      </c>
      <c r="U10" s="568">
        <v>2.40401775208483</v>
      </c>
      <c r="V10" s="568">
        <v>2.3508872068266702</v>
      </c>
      <c r="W10" s="568">
        <v>2.3397884211161499</v>
      </c>
      <c r="X10" s="568">
        <v>2.3463315593326199</v>
      </c>
      <c r="Y10" s="568">
        <v>2.3660251530796899</v>
      </c>
      <c r="Z10" s="568">
        <v>2.38072574928248</v>
      </c>
      <c r="AA10" s="568">
        <v>2.3786733941980902</v>
      </c>
      <c r="AB10" s="568">
        <v>2.3833613783132601</v>
      </c>
      <c r="AC10" s="568">
        <v>2.3978430594132099</v>
      </c>
      <c r="AD10" s="568">
        <v>2.42168970868748</v>
      </c>
      <c r="AE10" s="568">
        <v>2.4317072324959299</v>
      </c>
      <c r="AF10" s="568">
        <v>2.47695645025907</v>
      </c>
      <c r="AG10" s="568">
        <v>2.4885116546577</v>
      </c>
      <c r="AH10" s="568">
        <v>2.4969754819522398</v>
      </c>
      <c r="AI10" s="568">
        <v>2.5130795409255899</v>
      </c>
      <c r="AJ10" s="568">
        <v>2.5194466142060299</v>
      </c>
      <c r="AK10" s="568">
        <v>2.52963857685537</v>
      </c>
      <c r="AL10" s="568">
        <v>2.5501989464999602</v>
      </c>
      <c r="AM10" s="568">
        <v>2.55712003670995</v>
      </c>
      <c r="AN10" s="568">
        <v>2.5546952042684001</v>
      </c>
      <c r="AO10" s="568">
        <v>2.57375608575328</v>
      </c>
      <c r="AP10" s="568">
        <v>2.5883411608511002</v>
      </c>
      <c r="AQ10" s="568">
        <v>2.5966793575059901</v>
      </c>
      <c r="AR10" s="568">
        <v>2.6079522450453201</v>
      </c>
      <c r="AS10" s="568">
        <v>2.6142540104276799</v>
      </c>
      <c r="AT10" s="568">
        <v>2.6167589769378798</v>
      </c>
      <c r="AU10" s="568">
        <v>2.6115923571662201</v>
      </c>
      <c r="AV10" s="568">
        <v>2.62275484000673</v>
      </c>
      <c r="AW10" s="568">
        <v>2.6191293013400601</v>
      </c>
      <c r="AX10" s="568">
        <v>2.62627714923654</v>
      </c>
      <c r="AY10" s="568">
        <v>2.6194265314110301</v>
      </c>
      <c r="AZ10" s="568">
        <v>2.6415043138832401</v>
      </c>
      <c r="BA10" s="568">
        <v>2.662062301288</v>
      </c>
      <c r="BB10" s="568">
        <v>2.67729020882655</v>
      </c>
      <c r="BC10" s="568">
        <v>2.6907954146946098</v>
      </c>
      <c r="BD10" s="568">
        <v>2.6947387967675498</v>
      </c>
      <c r="BE10" s="568">
        <v>2.7066859028113202</v>
      </c>
      <c r="BF10" s="568">
        <v>2.72054827789868</v>
      </c>
      <c r="BG10" s="568">
        <v>2.7569640168604699</v>
      </c>
      <c r="BH10" s="568">
        <v>2.7703563734588399</v>
      </c>
      <c r="BI10" s="568">
        <v>2.7758420471732599</v>
      </c>
      <c r="BJ10" s="568">
        <v>2.78863899429814</v>
      </c>
      <c r="BK10" s="568">
        <v>2.80152864366993</v>
      </c>
      <c r="BL10" s="568">
        <v>2.8145299240305102</v>
      </c>
      <c r="BM10" s="568">
        <v>2.8281189721556101</v>
      </c>
      <c r="BN10" s="568">
        <v>2.8436922082042799</v>
      </c>
      <c r="BO10" s="568">
        <v>2.8613737788287201</v>
      </c>
      <c r="BP10" s="568">
        <v>2.8656515498241899</v>
      </c>
      <c r="BQ10" s="568">
        <v>2.9040288860327399</v>
      </c>
      <c r="BR10" s="568">
        <v>2.91977882121695</v>
      </c>
      <c r="BS10" s="568">
        <v>2.9464370701018501</v>
      </c>
      <c r="BT10" s="568">
        <v>2.96269458407148</v>
      </c>
      <c r="BU10" s="568">
        <v>2.9807541213125002</v>
      </c>
      <c r="BV10" s="568">
        <v>2.99658795646052</v>
      </c>
      <c r="BW10" s="568">
        <v>3.0110305165974398</v>
      </c>
      <c r="BX10" s="568">
        <v>3.0251789215529699</v>
      </c>
      <c r="BY10" s="568">
        <v>3.0424244120073598</v>
      </c>
      <c r="BZ10" s="568">
        <v>3.06286045858206</v>
      </c>
      <c r="CA10" s="568">
        <v>3.0839246923475101</v>
      </c>
      <c r="CB10" s="568">
        <v>3.1053048533962899</v>
      </c>
      <c r="CC10" s="568">
        <v>3.12661677328683</v>
      </c>
      <c r="CD10" s="568">
        <v>3.1494007912967001</v>
      </c>
      <c r="CE10" s="568">
        <v>3.1736605325829501</v>
      </c>
      <c r="CF10" s="568">
        <v>3.1983282778621001</v>
      </c>
      <c r="CG10" s="568">
        <v>3.2234712778750301</v>
      </c>
      <c r="CH10" s="568">
        <v>3.2494717459189402</v>
      </c>
      <c r="CI10" s="568">
        <v>3.2764372271331501</v>
      </c>
      <c r="CJ10" s="568">
        <v>3.3038111516300899</v>
      </c>
      <c r="CK10" s="568">
        <v>3.3325559225318302</v>
      </c>
      <c r="CL10" s="568">
        <v>3.3617850989081299</v>
      </c>
    </row>
    <row r="12" spans="1:90">
      <c r="C12" s="569"/>
      <c r="D12" s="569"/>
      <c r="E12" s="569"/>
      <c r="F12" s="569"/>
      <c r="G12" s="569"/>
      <c r="H12" s="569"/>
      <c r="I12" s="569"/>
      <c r="J12" s="569"/>
      <c r="K12" s="569"/>
      <c r="L12" s="569"/>
      <c r="M12" s="569"/>
      <c r="N12" s="569"/>
      <c r="O12" s="569"/>
      <c r="P12" s="569"/>
      <c r="Q12" s="569"/>
      <c r="R12" s="569"/>
      <c r="S12" s="569"/>
      <c r="T12" s="569"/>
      <c r="U12" s="569"/>
      <c r="V12" s="569"/>
      <c r="W12" s="569"/>
      <c r="X12" s="569"/>
      <c r="Y12" s="569"/>
      <c r="Z12" s="569"/>
      <c r="AA12" s="569"/>
      <c r="AB12" s="569"/>
      <c r="AC12" s="569"/>
      <c r="AD12" s="569"/>
      <c r="AE12" s="569"/>
      <c r="AF12" s="569"/>
      <c r="AG12" s="569"/>
      <c r="AH12" s="569"/>
      <c r="AI12" s="569"/>
      <c r="AJ12" s="569"/>
      <c r="AK12" s="569"/>
      <c r="AL12" s="569"/>
      <c r="AM12" s="569"/>
      <c r="AN12" s="569"/>
      <c r="AO12" s="569"/>
      <c r="AP12" s="569"/>
      <c r="AQ12" s="569"/>
      <c r="AR12" s="569"/>
      <c r="AS12" s="569"/>
      <c r="AT12" s="569"/>
    </row>
    <row r="13" spans="1:90">
      <c r="C13" s="568"/>
      <c r="D13" s="568"/>
      <c r="E13" s="568"/>
      <c r="F13" s="568"/>
      <c r="G13" s="568"/>
      <c r="H13" s="568"/>
      <c r="I13" s="568"/>
      <c r="J13" s="568"/>
      <c r="K13" s="568"/>
      <c r="L13" s="568"/>
      <c r="M13" s="568"/>
      <c r="N13" s="568"/>
      <c r="O13" s="568"/>
      <c r="P13" s="568"/>
      <c r="Q13" s="568"/>
      <c r="R13" s="568"/>
      <c r="S13" s="568"/>
      <c r="T13" s="568"/>
      <c r="U13" s="568"/>
      <c r="V13" s="568"/>
      <c r="W13" s="568"/>
      <c r="X13" s="568"/>
      <c r="Y13" s="568"/>
      <c r="Z13" s="568"/>
      <c r="AA13" s="568"/>
      <c r="AB13" s="568"/>
      <c r="AC13" s="568"/>
      <c r="AD13" s="568"/>
      <c r="AE13" s="568"/>
      <c r="AF13" s="568"/>
      <c r="AG13" s="568"/>
      <c r="AH13" s="568"/>
      <c r="AI13" s="568"/>
      <c r="AJ13" s="568"/>
      <c r="AK13" s="568"/>
      <c r="AL13" s="568"/>
      <c r="AM13" s="568"/>
      <c r="AN13" s="568"/>
      <c r="AO13" s="568"/>
      <c r="AP13" s="568"/>
      <c r="AQ13" s="568"/>
      <c r="AR13" s="568"/>
      <c r="AS13" s="568"/>
      <c r="AT13" s="568"/>
      <c r="CE13" s="570"/>
    </row>
    <row r="14" spans="1:90">
      <c r="C14" s="571"/>
      <c r="D14" s="571"/>
      <c r="E14" s="571"/>
      <c r="F14" s="571"/>
      <c r="G14" s="571"/>
      <c r="H14" s="571"/>
      <c r="I14" s="571"/>
      <c r="J14" s="571"/>
      <c r="K14" s="571"/>
      <c r="L14" s="571"/>
      <c r="M14" s="571"/>
      <c r="N14" s="571"/>
      <c r="O14" s="571"/>
      <c r="P14" s="571"/>
      <c r="Q14" s="571"/>
      <c r="R14" s="571"/>
      <c r="S14" s="571"/>
      <c r="T14" s="571"/>
      <c r="U14" s="571"/>
      <c r="V14" s="571"/>
      <c r="W14" s="571"/>
      <c r="X14" s="571"/>
      <c r="Y14" s="571"/>
      <c r="Z14" s="571"/>
      <c r="AA14" s="571"/>
      <c r="AB14" s="571"/>
      <c r="AC14" s="571"/>
      <c r="AD14" s="571"/>
      <c r="AE14" s="571"/>
      <c r="AF14" s="571"/>
      <c r="AG14" s="571"/>
      <c r="AH14" s="571"/>
      <c r="AI14" s="571"/>
      <c r="AJ14" s="571"/>
      <c r="AK14" s="571"/>
      <c r="AL14" s="571"/>
      <c r="AM14" s="571"/>
      <c r="AN14" s="571"/>
      <c r="AO14" s="571"/>
      <c r="AP14" s="571"/>
      <c r="BX14" s="570"/>
      <c r="BY14" s="570"/>
      <c r="BZ14" s="570"/>
      <c r="CA14" s="570"/>
      <c r="CB14" s="570"/>
      <c r="CC14" s="570"/>
      <c r="CD14" s="570"/>
      <c r="CE14" s="570"/>
      <c r="CF14" s="570"/>
      <c r="CG14" s="570"/>
      <c r="CH14" s="570"/>
    </row>
    <row r="15" spans="1:90">
      <c r="BU15" s="572" t="s">
        <v>291</v>
      </c>
      <c r="BV15" s="573"/>
      <c r="BW15" s="573"/>
      <c r="BX15" s="574" t="s">
        <v>292</v>
      </c>
      <c r="BY15" s="575"/>
      <c r="BZ15" s="575"/>
      <c r="CA15" s="575"/>
      <c r="CB15" s="575"/>
      <c r="CC15" s="575"/>
      <c r="CD15" s="573"/>
      <c r="CE15" s="573"/>
      <c r="CF15" s="573"/>
    </row>
    <row r="16" spans="1:90">
      <c r="BU16" s="576"/>
      <c r="BV16" s="577"/>
      <c r="BW16" s="577"/>
      <c r="BX16" s="577"/>
      <c r="BY16" s="577"/>
      <c r="BZ16" s="577"/>
      <c r="CA16" s="577"/>
      <c r="CB16" s="577"/>
      <c r="CC16" s="577"/>
      <c r="CD16" s="577"/>
      <c r="CE16" s="577"/>
      <c r="CF16" s="578"/>
    </row>
    <row r="17" spans="67:84">
      <c r="BU17" s="579"/>
      <c r="BV17" s="580" t="s">
        <v>293</v>
      </c>
      <c r="BW17" s="573" t="s">
        <v>294</v>
      </c>
      <c r="BX17" s="573"/>
      <c r="BY17" s="573"/>
      <c r="BZ17" s="573"/>
      <c r="CA17" s="573"/>
      <c r="CB17" s="573"/>
      <c r="CC17" s="573"/>
      <c r="CD17" s="573"/>
      <c r="CE17" s="573"/>
      <c r="CF17" s="581"/>
    </row>
    <row r="18" spans="67:84">
      <c r="BO18" s="573"/>
      <c r="BU18" s="579"/>
      <c r="BV18" s="573"/>
      <c r="BW18" s="582" t="str">
        <f>BV7</f>
        <v>2021Q4</v>
      </c>
      <c r="BX18" s="573"/>
      <c r="BY18" s="573"/>
      <c r="BZ18" s="573"/>
      <c r="CA18" s="573"/>
      <c r="CB18" s="573"/>
      <c r="CC18" s="573"/>
      <c r="CD18" s="573"/>
      <c r="CE18" s="573"/>
      <c r="CF18" s="583" t="s">
        <v>295</v>
      </c>
    </row>
    <row r="19" spans="67:84">
      <c r="BO19" s="584"/>
      <c r="BP19" s="584"/>
      <c r="BU19" s="579"/>
      <c r="BV19" s="573"/>
      <c r="BW19" s="585">
        <f>BV9</f>
        <v>2.9698163013374201</v>
      </c>
      <c r="BX19" s="573"/>
      <c r="BY19" s="573"/>
      <c r="BZ19" s="573"/>
      <c r="CA19" s="573"/>
      <c r="CB19" s="573"/>
      <c r="CC19" s="573"/>
      <c r="CD19" s="573"/>
      <c r="CE19" s="573"/>
      <c r="CF19" s="586">
        <f>BW19</f>
        <v>2.9698163013374201</v>
      </c>
    </row>
    <row r="20" spans="67:84">
      <c r="BU20" s="579"/>
      <c r="BV20" s="573"/>
      <c r="BW20" s="573"/>
      <c r="BX20" s="573"/>
      <c r="BY20" s="573"/>
      <c r="BZ20" s="573"/>
      <c r="CA20" s="573"/>
      <c r="CB20" s="573"/>
      <c r="CC20" s="573"/>
      <c r="CD20" s="573"/>
      <c r="CE20" s="573"/>
      <c r="CF20" s="587"/>
    </row>
    <row r="21" spans="67:84">
      <c r="BU21" s="579"/>
      <c r="BV21" s="580" t="s">
        <v>296</v>
      </c>
      <c r="BW21" s="573" t="s">
        <v>297</v>
      </c>
      <c r="BX21" s="573"/>
      <c r="BY21" s="573"/>
      <c r="BZ21" s="573"/>
      <c r="CA21" s="573"/>
      <c r="CB21" s="573"/>
      <c r="CC21" s="573"/>
      <c r="CD21" s="573"/>
      <c r="CE21" s="573"/>
      <c r="CF21" s="587"/>
    </row>
    <row r="22" spans="67:84">
      <c r="BU22" s="579"/>
      <c r="BV22" s="573"/>
      <c r="BW22" s="582" t="str">
        <f>BW7</f>
        <v>2022Q1</v>
      </c>
      <c r="BX22" s="582"/>
      <c r="BY22" s="582"/>
      <c r="BZ22" s="582"/>
      <c r="CA22" s="582"/>
      <c r="CB22" s="582"/>
      <c r="CC22" s="582"/>
      <c r="CD22" s="582"/>
      <c r="CE22" s="573"/>
      <c r="CF22" s="587"/>
    </row>
    <row r="23" spans="67:84">
      <c r="BU23" s="579"/>
      <c r="BV23" s="573"/>
      <c r="BW23" s="568">
        <v>2.9753604593545</v>
      </c>
      <c r="BX23" s="568">
        <v>2.9793716061765601</v>
      </c>
      <c r="BY23" s="568">
        <v>2.9854598446299301</v>
      </c>
      <c r="BZ23" s="568">
        <v>2.9937116931399901</v>
      </c>
      <c r="CA23" s="568">
        <v>3.0031799942022999</v>
      </c>
      <c r="CB23" s="568">
        <v>3.0136579769843599</v>
      </c>
      <c r="CC23" s="568">
        <v>3.0239642811323</v>
      </c>
      <c r="CD23" s="568">
        <v>3.0364681428712199</v>
      </c>
      <c r="CE23" s="573"/>
      <c r="CF23" s="586">
        <f>AVERAGE(BW23:CD23)</f>
        <v>3.0013967498113949</v>
      </c>
    </row>
    <row r="24" spans="67:84">
      <c r="BU24" s="579"/>
      <c r="BV24" s="573"/>
      <c r="BW24" s="573"/>
      <c r="BX24" s="573"/>
      <c r="BY24" s="573"/>
      <c r="BZ24" s="573"/>
      <c r="CA24" s="573"/>
      <c r="CB24" s="573"/>
      <c r="CC24" s="573"/>
      <c r="CD24" s="573"/>
      <c r="CE24" s="573"/>
      <c r="CF24" s="587"/>
    </row>
    <row r="25" spans="67:84">
      <c r="BU25" s="579"/>
      <c r="BV25" s="573"/>
      <c r="BW25" s="573"/>
      <c r="BX25" s="573"/>
      <c r="BY25" s="573"/>
      <c r="BZ25" s="573"/>
      <c r="CA25" s="573"/>
      <c r="CB25" s="573"/>
      <c r="CC25" s="573"/>
      <c r="CD25" s="573"/>
      <c r="CE25" s="588" t="s">
        <v>298</v>
      </c>
      <c r="CF25" s="589">
        <f>(CF23-CF19)/CF19</f>
        <v>1.0633805350099574E-2</v>
      </c>
    </row>
    <row r="26" spans="67:84">
      <c r="BU26" s="590"/>
      <c r="BV26" s="591"/>
      <c r="BW26" s="591"/>
      <c r="BX26" s="591"/>
      <c r="BY26" s="591"/>
      <c r="BZ26" s="591"/>
      <c r="CA26" s="591"/>
      <c r="CB26" s="591"/>
      <c r="CC26" s="591"/>
      <c r="CD26" s="591"/>
      <c r="CE26" s="591"/>
      <c r="CF26" s="592"/>
    </row>
  </sheetData>
  <pageMargins left="0.25" right="0.25" top="1" bottom="1" header="0.5" footer="0.5"/>
  <pageSetup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N30"/>
  <sheetViews>
    <sheetView zoomScale="80" zoomScaleNormal="80" workbookViewId="0">
      <selection activeCell="I17" sqref="I17"/>
    </sheetView>
  </sheetViews>
  <sheetFormatPr defaultRowHeight="15"/>
  <cols>
    <col min="1" max="1" width="9.5703125" style="1" bestFit="1" customWidth="1"/>
    <col min="2" max="2" width="47.5703125" style="1" customWidth="1"/>
    <col min="3" max="3" width="14" style="1" bestFit="1" customWidth="1"/>
    <col min="4" max="4" width="14.42578125" style="1" bestFit="1" customWidth="1"/>
    <col min="5" max="5" width="17.42578125" style="1" bestFit="1" customWidth="1"/>
    <col min="6" max="6" width="7.7109375" style="1" bestFit="1" customWidth="1"/>
    <col min="7" max="7" width="7.7109375" style="1" customWidth="1"/>
    <col min="8" max="8" width="47.42578125" style="1" bestFit="1" customWidth="1"/>
    <col min="9" max="9" width="14.42578125" style="1" customWidth="1"/>
    <col min="10" max="10" width="33.85546875" style="1" bestFit="1" customWidth="1"/>
    <col min="11" max="242" width="8.85546875" style="1"/>
    <col min="243" max="243" width="48.42578125" style="1" customWidth="1"/>
    <col min="244" max="244" width="18.42578125" style="1" customWidth="1"/>
    <col min="245" max="245" width="10.42578125" style="1" customWidth="1"/>
    <col min="246" max="246" width="11.28515625" style="1" customWidth="1"/>
    <col min="247" max="247" width="10.7109375" style="1" customWidth="1"/>
    <col min="248" max="249" width="9.28515625" style="1" customWidth="1"/>
    <col min="250" max="250" width="13.42578125" style="1" customWidth="1"/>
    <col min="251" max="251" width="10.42578125" style="1" bestFit="1" customWidth="1"/>
    <col min="252" max="498" width="8.85546875" style="1"/>
    <col min="499" max="499" width="48.42578125" style="1" customWidth="1"/>
    <col min="500" max="500" width="18.42578125" style="1" customWidth="1"/>
    <col min="501" max="501" width="10.42578125" style="1" customWidth="1"/>
    <col min="502" max="502" width="11.28515625" style="1" customWidth="1"/>
    <col min="503" max="503" width="10.7109375" style="1" customWidth="1"/>
    <col min="504" max="505" width="9.28515625" style="1" customWidth="1"/>
    <col min="506" max="506" width="13.42578125" style="1" customWidth="1"/>
    <col min="507" max="507" width="10.42578125" style="1" bestFit="1" customWidth="1"/>
    <col min="508" max="754" width="8.85546875" style="1"/>
    <col min="755" max="755" width="48.42578125" style="1" customWidth="1"/>
    <col min="756" max="756" width="18.42578125" style="1" customWidth="1"/>
    <col min="757" max="757" width="10.42578125" style="1" customWidth="1"/>
    <col min="758" max="758" width="11.28515625" style="1" customWidth="1"/>
    <col min="759" max="759" width="10.7109375" style="1" customWidth="1"/>
    <col min="760" max="761" width="9.28515625" style="1" customWidth="1"/>
    <col min="762" max="762" width="13.42578125" style="1" customWidth="1"/>
    <col min="763" max="763" width="10.42578125" style="1" bestFit="1" customWidth="1"/>
    <col min="764" max="1010" width="8.85546875" style="1"/>
    <col min="1011" max="1011" width="48.42578125" style="1" customWidth="1"/>
    <col min="1012" max="1012" width="18.42578125" style="1" customWidth="1"/>
    <col min="1013" max="1013" width="10.42578125" style="1" customWidth="1"/>
    <col min="1014" max="1014" width="11.28515625" style="1" customWidth="1"/>
    <col min="1015" max="1015" width="10.7109375" style="1" customWidth="1"/>
    <col min="1016" max="1017" width="9.28515625" style="1" customWidth="1"/>
    <col min="1018" max="1018" width="13.42578125" style="1" customWidth="1"/>
    <col min="1019" max="1019" width="10.42578125" style="1" bestFit="1" customWidth="1"/>
    <col min="1020" max="1266" width="8.85546875" style="1"/>
    <col min="1267" max="1267" width="48.42578125" style="1" customWidth="1"/>
    <col min="1268" max="1268" width="18.42578125" style="1" customWidth="1"/>
    <col min="1269" max="1269" width="10.42578125" style="1" customWidth="1"/>
    <col min="1270" max="1270" width="11.28515625" style="1" customWidth="1"/>
    <col min="1271" max="1271" width="10.7109375" style="1" customWidth="1"/>
    <col min="1272" max="1273" width="9.28515625" style="1" customWidth="1"/>
    <col min="1274" max="1274" width="13.42578125" style="1" customWidth="1"/>
    <col min="1275" max="1275" width="10.42578125" style="1" bestFit="1" customWidth="1"/>
    <col min="1276" max="1522" width="8.85546875" style="1"/>
    <col min="1523" max="1523" width="48.42578125" style="1" customWidth="1"/>
    <col min="1524" max="1524" width="18.42578125" style="1" customWidth="1"/>
    <col min="1525" max="1525" width="10.42578125" style="1" customWidth="1"/>
    <col min="1526" max="1526" width="11.28515625" style="1" customWidth="1"/>
    <col min="1527" max="1527" width="10.7109375" style="1" customWidth="1"/>
    <col min="1528" max="1529" width="9.28515625" style="1" customWidth="1"/>
    <col min="1530" max="1530" width="13.42578125" style="1" customWidth="1"/>
    <col min="1531" max="1531" width="10.42578125" style="1" bestFit="1" customWidth="1"/>
    <col min="1532" max="1778" width="8.85546875" style="1"/>
    <col min="1779" max="1779" width="48.42578125" style="1" customWidth="1"/>
    <col min="1780" max="1780" width="18.42578125" style="1" customWidth="1"/>
    <col min="1781" max="1781" width="10.42578125" style="1" customWidth="1"/>
    <col min="1782" max="1782" width="11.28515625" style="1" customWidth="1"/>
    <col min="1783" max="1783" width="10.7109375" style="1" customWidth="1"/>
    <col min="1784" max="1785" width="9.28515625" style="1" customWidth="1"/>
    <col min="1786" max="1786" width="13.42578125" style="1" customWidth="1"/>
    <col min="1787" max="1787" width="10.42578125" style="1" bestFit="1" customWidth="1"/>
    <col min="1788" max="2034" width="8.85546875" style="1"/>
    <col min="2035" max="2035" width="48.42578125" style="1" customWidth="1"/>
    <col min="2036" max="2036" width="18.42578125" style="1" customWidth="1"/>
    <col min="2037" max="2037" width="10.42578125" style="1" customWidth="1"/>
    <col min="2038" max="2038" width="11.28515625" style="1" customWidth="1"/>
    <col min="2039" max="2039" width="10.7109375" style="1" customWidth="1"/>
    <col min="2040" max="2041" width="9.28515625" style="1" customWidth="1"/>
    <col min="2042" max="2042" width="13.42578125" style="1" customWidth="1"/>
    <col min="2043" max="2043" width="10.42578125" style="1" bestFit="1" customWidth="1"/>
    <col min="2044" max="2290" width="8.85546875" style="1"/>
    <col min="2291" max="2291" width="48.42578125" style="1" customWidth="1"/>
    <col min="2292" max="2292" width="18.42578125" style="1" customWidth="1"/>
    <col min="2293" max="2293" width="10.42578125" style="1" customWidth="1"/>
    <col min="2294" max="2294" width="11.28515625" style="1" customWidth="1"/>
    <col min="2295" max="2295" width="10.7109375" style="1" customWidth="1"/>
    <col min="2296" max="2297" width="9.28515625" style="1" customWidth="1"/>
    <col min="2298" max="2298" width="13.42578125" style="1" customWidth="1"/>
    <col min="2299" max="2299" width="10.42578125" style="1" bestFit="1" customWidth="1"/>
    <col min="2300" max="2546" width="8.85546875" style="1"/>
    <col min="2547" max="2547" width="48.42578125" style="1" customWidth="1"/>
    <col min="2548" max="2548" width="18.42578125" style="1" customWidth="1"/>
    <col min="2549" max="2549" width="10.42578125" style="1" customWidth="1"/>
    <col min="2550" max="2550" width="11.28515625" style="1" customWidth="1"/>
    <col min="2551" max="2551" width="10.7109375" style="1" customWidth="1"/>
    <col min="2552" max="2553" width="9.28515625" style="1" customWidth="1"/>
    <col min="2554" max="2554" width="13.42578125" style="1" customWidth="1"/>
    <col min="2555" max="2555" width="10.42578125" style="1" bestFit="1" customWidth="1"/>
    <col min="2556" max="2802" width="8.85546875" style="1"/>
    <col min="2803" max="2803" width="48.42578125" style="1" customWidth="1"/>
    <col min="2804" max="2804" width="18.42578125" style="1" customWidth="1"/>
    <col min="2805" max="2805" width="10.42578125" style="1" customWidth="1"/>
    <col min="2806" max="2806" width="11.28515625" style="1" customWidth="1"/>
    <col min="2807" max="2807" width="10.7109375" style="1" customWidth="1"/>
    <col min="2808" max="2809" width="9.28515625" style="1" customWidth="1"/>
    <col min="2810" max="2810" width="13.42578125" style="1" customWidth="1"/>
    <col min="2811" max="2811" width="10.42578125" style="1" bestFit="1" customWidth="1"/>
    <col min="2812" max="3058" width="8.85546875" style="1"/>
    <col min="3059" max="3059" width="48.42578125" style="1" customWidth="1"/>
    <col min="3060" max="3060" width="18.42578125" style="1" customWidth="1"/>
    <col min="3061" max="3061" width="10.42578125" style="1" customWidth="1"/>
    <col min="3062" max="3062" width="11.28515625" style="1" customWidth="1"/>
    <col min="3063" max="3063" width="10.7109375" style="1" customWidth="1"/>
    <col min="3064" max="3065" width="9.28515625" style="1" customWidth="1"/>
    <col min="3066" max="3066" width="13.42578125" style="1" customWidth="1"/>
    <col min="3067" max="3067" width="10.42578125" style="1" bestFit="1" customWidth="1"/>
    <col min="3068" max="3314" width="8.85546875" style="1"/>
    <col min="3315" max="3315" width="48.42578125" style="1" customWidth="1"/>
    <col min="3316" max="3316" width="18.42578125" style="1" customWidth="1"/>
    <col min="3317" max="3317" width="10.42578125" style="1" customWidth="1"/>
    <col min="3318" max="3318" width="11.28515625" style="1" customWidth="1"/>
    <col min="3319" max="3319" width="10.7109375" style="1" customWidth="1"/>
    <col min="3320" max="3321" width="9.28515625" style="1" customWidth="1"/>
    <col min="3322" max="3322" width="13.42578125" style="1" customWidth="1"/>
    <col min="3323" max="3323" width="10.42578125" style="1" bestFit="1" customWidth="1"/>
    <col min="3324" max="3570" width="8.85546875" style="1"/>
    <col min="3571" max="3571" width="48.42578125" style="1" customWidth="1"/>
    <col min="3572" max="3572" width="18.42578125" style="1" customWidth="1"/>
    <col min="3573" max="3573" width="10.42578125" style="1" customWidth="1"/>
    <col min="3574" max="3574" width="11.28515625" style="1" customWidth="1"/>
    <col min="3575" max="3575" width="10.7109375" style="1" customWidth="1"/>
    <col min="3576" max="3577" width="9.28515625" style="1" customWidth="1"/>
    <col min="3578" max="3578" width="13.42578125" style="1" customWidth="1"/>
    <col min="3579" max="3579" width="10.42578125" style="1" bestFit="1" customWidth="1"/>
    <col min="3580" max="3826" width="8.85546875" style="1"/>
    <col min="3827" max="3827" width="48.42578125" style="1" customWidth="1"/>
    <col min="3828" max="3828" width="18.42578125" style="1" customWidth="1"/>
    <col min="3829" max="3829" width="10.42578125" style="1" customWidth="1"/>
    <col min="3830" max="3830" width="11.28515625" style="1" customWidth="1"/>
    <col min="3831" max="3831" width="10.7109375" style="1" customWidth="1"/>
    <col min="3832" max="3833" width="9.28515625" style="1" customWidth="1"/>
    <col min="3834" max="3834" width="13.42578125" style="1" customWidth="1"/>
    <col min="3835" max="3835" width="10.42578125" style="1" bestFit="1" customWidth="1"/>
    <col min="3836" max="4082" width="8.85546875" style="1"/>
    <col min="4083" max="4083" width="48.42578125" style="1" customWidth="1"/>
    <col min="4084" max="4084" width="18.42578125" style="1" customWidth="1"/>
    <col min="4085" max="4085" width="10.42578125" style="1" customWidth="1"/>
    <col min="4086" max="4086" width="11.28515625" style="1" customWidth="1"/>
    <col min="4087" max="4087" width="10.7109375" style="1" customWidth="1"/>
    <col min="4088" max="4089" width="9.28515625" style="1" customWidth="1"/>
    <col min="4090" max="4090" width="13.42578125" style="1" customWidth="1"/>
    <col min="4091" max="4091" width="10.42578125" style="1" bestFit="1" customWidth="1"/>
    <col min="4092" max="4338" width="8.85546875" style="1"/>
    <col min="4339" max="4339" width="48.42578125" style="1" customWidth="1"/>
    <col min="4340" max="4340" width="18.42578125" style="1" customWidth="1"/>
    <col min="4341" max="4341" width="10.42578125" style="1" customWidth="1"/>
    <col min="4342" max="4342" width="11.28515625" style="1" customWidth="1"/>
    <col min="4343" max="4343" width="10.7109375" style="1" customWidth="1"/>
    <col min="4344" max="4345" width="9.28515625" style="1" customWidth="1"/>
    <col min="4346" max="4346" width="13.42578125" style="1" customWidth="1"/>
    <col min="4347" max="4347" width="10.42578125" style="1" bestFit="1" customWidth="1"/>
    <col min="4348" max="4594" width="8.85546875" style="1"/>
    <col min="4595" max="4595" width="48.42578125" style="1" customWidth="1"/>
    <col min="4596" max="4596" width="18.42578125" style="1" customWidth="1"/>
    <col min="4597" max="4597" width="10.42578125" style="1" customWidth="1"/>
    <col min="4598" max="4598" width="11.28515625" style="1" customWidth="1"/>
    <col min="4599" max="4599" width="10.7109375" style="1" customWidth="1"/>
    <col min="4600" max="4601" width="9.28515625" style="1" customWidth="1"/>
    <col min="4602" max="4602" width="13.42578125" style="1" customWidth="1"/>
    <col min="4603" max="4603" width="10.42578125" style="1" bestFit="1" customWidth="1"/>
    <col min="4604" max="4850" width="8.85546875" style="1"/>
    <col min="4851" max="4851" width="48.42578125" style="1" customWidth="1"/>
    <col min="4852" max="4852" width="18.42578125" style="1" customWidth="1"/>
    <col min="4853" max="4853" width="10.42578125" style="1" customWidth="1"/>
    <col min="4854" max="4854" width="11.28515625" style="1" customWidth="1"/>
    <col min="4855" max="4855" width="10.7109375" style="1" customWidth="1"/>
    <col min="4856" max="4857" width="9.28515625" style="1" customWidth="1"/>
    <col min="4858" max="4858" width="13.42578125" style="1" customWidth="1"/>
    <col min="4859" max="4859" width="10.42578125" style="1" bestFit="1" customWidth="1"/>
    <col min="4860" max="5106" width="8.85546875" style="1"/>
    <col min="5107" max="5107" width="48.42578125" style="1" customWidth="1"/>
    <col min="5108" max="5108" width="18.42578125" style="1" customWidth="1"/>
    <col min="5109" max="5109" width="10.42578125" style="1" customWidth="1"/>
    <col min="5110" max="5110" width="11.28515625" style="1" customWidth="1"/>
    <col min="5111" max="5111" width="10.7109375" style="1" customWidth="1"/>
    <col min="5112" max="5113" width="9.28515625" style="1" customWidth="1"/>
    <col min="5114" max="5114" width="13.42578125" style="1" customWidth="1"/>
    <col min="5115" max="5115" width="10.42578125" style="1" bestFit="1" customWidth="1"/>
    <col min="5116" max="5362" width="8.85546875" style="1"/>
    <col min="5363" max="5363" width="48.42578125" style="1" customWidth="1"/>
    <col min="5364" max="5364" width="18.42578125" style="1" customWidth="1"/>
    <col min="5365" max="5365" width="10.42578125" style="1" customWidth="1"/>
    <col min="5366" max="5366" width="11.28515625" style="1" customWidth="1"/>
    <col min="5367" max="5367" width="10.7109375" style="1" customWidth="1"/>
    <col min="5368" max="5369" width="9.28515625" style="1" customWidth="1"/>
    <col min="5370" max="5370" width="13.42578125" style="1" customWidth="1"/>
    <col min="5371" max="5371" width="10.42578125" style="1" bestFit="1" customWidth="1"/>
    <col min="5372" max="5618" width="8.85546875" style="1"/>
    <col min="5619" max="5619" width="48.42578125" style="1" customWidth="1"/>
    <col min="5620" max="5620" width="18.42578125" style="1" customWidth="1"/>
    <col min="5621" max="5621" width="10.42578125" style="1" customWidth="1"/>
    <col min="5622" max="5622" width="11.28515625" style="1" customWidth="1"/>
    <col min="5623" max="5623" width="10.7109375" style="1" customWidth="1"/>
    <col min="5624" max="5625" width="9.28515625" style="1" customWidth="1"/>
    <col min="5626" max="5626" width="13.42578125" style="1" customWidth="1"/>
    <col min="5627" max="5627" width="10.42578125" style="1" bestFit="1" customWidth="1"/>
    <col min="5628" max="5874" width="8.85546875" style="1"/>
    <col min="5875" max="5875" width="48.42578125" style="1" customWidth="1"/>
    <col min="5876" max="5876" width="18.42578125" style="1" customWidth="1"/>
    <col min="5877" max="5877" width="10.42578125" style="1" customWidth="1"/>
    <col min="5878" max="5878" width="11.28515625" style="1" customWidth="1"/>
    <col min="5879" max="5879" width="10.7109375" style="1" customWidth="1"/>
    <col min="5880" max="5881" width="9.28515625" style="1" customWidth="1"/>
    <col min="5882" max="5882" width="13.42578125" style="1" customWidth="1"/>
    <col min="5883" max="5883" width="10.42578125" style="1" bestFit="1" customWidth="1"/>
    <col min="5884" max="6130" width="8.85546875" style="1"/>
    <col min="6131" max="6131" width="48.42578125" style="1" customWidth="1"/>
    <col min="6132" max="6132" width="18.42578125" style="1" customWidth="1"/>
    <col min="6133" max="6133" width="10.42578125" style="1" customWidth="1"/>
    <col min="6134" max="6134" width="11.28515625" style="1" customWidth="1"/>
    <col min="6135" max="6135" width="10.7109375" style="1" customWidth="1"/>
    <col min="6136" max="6137" width="9.28515625" style="1" customWidth="1"/>
    <col min="6138" max="6138" width="13.42578125" style="1" customWidth="1"/>
    <col min="6139" max="6139" width="10.42578125" style="1" bestFit="1" customWidth="1"/>
    <col min="6140" max="6386" width="8.85546875" style="1"/>
    <col min="6387" max="6387" width="48.42578125" style="1" customWidth="1"/>
    <col min="6388" max="6388" width="18.42578125" style="1" customWidth="1"/>
    <col min="6389" max="6389" width="10.42578125" style="1" customWidth="1"/>
    <col min="6390" max="6390" width="11.28515625" style="1" customWidth="1"/>
    <col min="6391" max="6391" width="10.7109375" style="1" customWidth="1"/>
    <col min="6392" max="6393" width="9.28515625" style="1" customWidth="1"/>
    <col min="6394" max="6394" width="13.42578125" style="1" customWidth="1"/>
    <col min="6395" max="6395" width="10.42578125" style="1" bestFit="1" customWidth="1"/>
    <col min="6396" max="6642" width="8.85546875" style="1"/>
    <col min="6643" max="6643" width="48.42578125" style="1" customWidth="1"/>
    <col min="6644" max="6644" width="18.42578125" style="1" customWidth="1"/>
    <col min="6645" max="6645" width="10.42578125" style="1" customWidth="1"/>
    <col min="6646" max="6646" width="11.28515625" style="1" customWidth="1"/>
    <col min="6647" max="6647" width="10.7109375" style="1" customWidth="1"/>
    <col min="6648" max="6649" width="9.28515625" style="1" customWidth="1"/>
    <col min="6650" max="6650" width="13.42578125" style="1" customWidth="1"/>
    <col min="6651" max="6651" width="10.42578125" style="1" bestFit="1" customWidth="1"/>
    <col min="6652" max="6898" width="8.85546875" style="1"/>
    <col min="6899" max="6899" width="48.42578125" style="1" customWidth="1"/>
    <col min="6900" max="6900" width="18.42578125" style="1" customWidth="1"/>
    <col min="6901" max="6901" width="10.42578125" style="1" customWidth="1"/>
    <col min="6902" max="6902" width="11.28515625" style="1" customWidth="1"/>
    <col min="6903" max="6903" width="10.7109375" style="1" customWidth="1"/>
    <col min="6904" max="6905" width="9.28515625" style="1" customWidth="1"/>
    <col min="6906" max="6906" width="13.42578125" style="1" customWidth="1"/>
    <col min="6907" max="6907" width="10.42578125" style="1" bestFit="1" customWidth="1"/>
    <col min="6908" max="7154" width="8.85546875" style="1"/>
    <col min="7155" max="7155" width="48.42578125" style="1" customWidth="1"/>
    <col min="7156" max="7156" width="18.42578125" style="1" customWidth="1"/>
    <col min="7157" max="7157" width="10.42578125" style="1" customWidth="1"/>
    <col min="7158" max="7158" width="11.28515625" style="1" customWidth="1"/>
    <col min="7159" max="7159" width="10.7109375" style="1" customWidth="1"/>
    <col min="7160" max="7161" width="9.28515625" style="1" customWidth="1"/>
    <col min="7162" max="7162" width="13.42578125" style="1" customWidth="1"/>
    <col min="7163" max="7163" width="10.42578125" style="1" bestFit="1" customWidth="1"/>
    <col min="7164" max="7410" width="8.85546875" style="1"/>
    <col min="7411" max="7411" width="48.42578125" style="1" customWidth="1"/>
    <col min="7412" max="7412" width="18.42578125" style="1" customWidth="1"/>
    <col min="7413" max="7413" width="10.42578125" style="1" customWidth="1"/>
    <col min="7414" max="7414" width="11.28515625" style="1" customWidth="1"/>
    <col min="7415" max="7415" width="10.7109375" style="1" customWidth="1"/>
    <col min="7416" max="7417" width="9.28515625" style="1" customWidth="1"/>
    <col min="7418" max="7418" width="13.42578125" style="1" customWidth="1"/>
    <col min="7419" max="7419" width="10.42578125" style="1" bestFit="1" customWidth="1"/>
    <col min="7420" max="7666" width="8.85546875" style="1"/>
    <col min="7667" max="7667" width="48.42578125" style="1" customWidth="1"/>
    <col min="7668" max="7668" width="18.42578125" style="1" customWidth="1"/>
    <col min="7669" max="7669" width="10.42578125" style="1" customWidth="1"/>
    <col min="7670" max="7670" width="11.28515625" style="1" customWidth="1"/>
    <col min="7671" max="7671" width="10.7109375" style="1" customWidth="1"/>
    <col min="7672" max="7673" width="9.28515625" style="1" customWidth="1"/>
    <col min="7674" max="7674" width="13.42578125" style="1" customWidth="1"/>
    <col min="7675" max="7675" width="10.42578125" style="1" bestFit="1" customWidth="1"/>
    <col min="7676" max="7922" width="8.85546875" style="1"/>
    <col min="7923" max="7923" width="48.42578125" style="1" customWidth="1"/>
    <col min="7924" max="7924" width="18.42578125" style="1" customWidth="1"/>
    <col min="7925" max="7925" width="10.42578125" style="1" customWidth="1"/>
    <col min="7926" max="7926" width="11.28515625" style="1" customWidth="1"/>
    <col min="7927" max="7927" width="10.7109375" style="1" customWidth="1"/>
    <col min="7928" max="7929" width="9.28515625" style="1" customWidth="1"/>
    <col min="7930" max="7930" width="13.42578125" style="1" customWidth="1"/>
    <col min="7931" max="7931" width="10.42578125" style="1" bestFit="1" customWidth="1"/>
    <col min="7932" max="8178" width="8.85546875" style="1"/>
    <col min="8179" max="8179" width="48.42578125" style="1" customWidth="1"/>
    <col min="8180" max="8180" width="18.42578125" style="1" customWidth="1"/>
    <col min="8181" max="8181" width="10.42578125" style="1" customWidth="1"/>
    <col min="8182" max="8182" width="11.28515625" style="1" customWidth="1"/>
    <col min="8183" max="8183" width="10.7109375" style="1" customWidth="1"/>
    <col min="8184" max="8185" width="9.28515625" style="1" customWidth="1"/>
    <col min="8186" max="8186" width="13.42578125" style="1" customWidth="1"/>
    <col min="8187" max="8187" width="10.42578125" style="1" bestFit="1" customWidth="1"/>
    <col min="8188" max="8434" width="8.85546875" style="1"/>
    <col min="8435" max="8435" width="48.42578125" style="1" customWidth="1"/>
    <col min="8436" max="8436" width="18.42578125" style="1" customWidth="1"/>
    <col min="8437" max="8437" width="10.42578125" style="1" customWidth="1"/>
    <col min="8438" max="8438" width="11.28515625" style="1" customWidth="1"/>
    <col min="8439" max="8439" width="10.7109375" style="1" customWidth="1"/>
    <col min="8440" max="8441" width="9.28515625" style="1" customWidth="1"/>
    <col min="8442" max="8442" width="13.42578125" style="1" customWidth="1"/>
    <col min="8443" max="8443" width="10.42578125" style="1" bestFit="1" customWidth="1"/>
    <col min="8444" max="8690" width="8.85546875" style="1"/>
    <col min="8691" max="8691" width="48.42578125" style="1" customWidth="1"/>
    <col min="8692" max="8692" width="18.42578125" style="1" customWidth="1"/>
    <col min="8693" max="8693" width="10.42578125" style="1" customWidth="1"/>
    <col min="8694" max="8694" width="11.28515625" style="1" customWidth="1"/>
    <col min="8695" max="8695" width="10.7109375" style="1" customWidth="1"/>
    <col min="8696" max="8697" width="9.28515625" style="1" customWidth="1"/>
    <col min="8698" max="8698" width="13.42578125" style="1" customWidth="1"/>
    <col min="8699" max="8699" width="10.42578125" style="1" bestFit="1" customWidth="1"/>
    <col min="8700" max="8946" width="8.85546875" style="1"/>
    <col min="8947" max="8947" width="48.42578125" style="1" customWidth="1"/>
    <col min="8948" max="8948" width="18.42578125" style="1" customWidth="1"/>
    <col min="8949" max="8949" width="10.42578125" style="1" customWidth="1"/>
    <col min="8950" max="8950" width="11.28515625" style="1" customWidth="1"/>
    <col min="8951" max="8951" width="10.7109375" style="1" customWidth="1"/>
    <col min="8952" max="8953" width="9.28515625" style="1" customWidth="1"/>
    <col min="8954" max="8954" width="13.42578125" style="1" customWidth="1"/>
    <col min="8955" max="8955" width="10.42578125" style="1" bestFit="1" customWidth="1"/>
    <col min="8956" max="9202" width="8.85546875" style="1"/>
    <col min="9203" max="9203" width="48.42578125" style="1" customWidth="1"/>
    <col min="9204" max="9204" width="18.42578125" style="1" customWidth="1"/>
    <col min="9205" max="9205" width="10.42578125" style="1" customWidth="1"/>
    <col min="9206" max="9206" width="11.28515625" style="1" customWidth="1"/>
    <col min="9207" max="9207" width="10.7109375" style="1" customWidth="1"/>
    <col min="9208" max="9209" width="9.28515625" style="1" customWidth="1"/>
    <col min="9210" max="9210" width="13.42578125" style="1" customWidth="1"/>
    <col min="9211" max="9211" width="10.42578125" style="1" bestFit="1" customWidth="1"/>
    <col min="9212" max="9458" width="8.85546875" style="1"/>
    <col min="9459" max="9459" width="48.42578125" style="1" customWidth="1"/>
    <col min="9460" max="9460" width="18.42578125" style="1" customWidth="1"/>
    <col min="9461" max="9461" width="10.42578125" style="1" customWidth="1"/>
    <col min="9462" max="9462" width="11.28515625" style="1" customWidth="1"/>
    <col min="9463" max="9463" width="10.7109375" style="1" customWidth="1"/>
    <col min="9464" max="9465" width="9.28515625" style="1" customWidth="1"/>
    <col min="9466" max="9466" width="13.42578125" style="1" customWidth="1"/>
    <col min="9467" max="9467" width="10.42578125" style="1" bestFit="1" customWidth="1"/>
    <col min="9468" max="9714" width="8.85546875" style="1"/>
    <col min="9715" max="9715" width="48.42578125" style="1" customWidth="1"/>
    <col min="9716" max="9716" width="18.42578125" style="1" customWidth="1"/>
    <col min="9717" max="9717" width="10.42578125" style="1" customWidth="1"/>
    <col min="9718" max="9718" width="11.28515625" style="1" customWidth="1"/>
    <col min="9719" max="9719" width="10.7109375" style="1" customWidth="1"/>
    <col min="9720" max="9721" width="9.28515625" style="1" customWidth="1"/>
    <col min="9722" max="9722" width="13.42578125" style="1" customWidth="1"/>
    <col min="9723" max="9723" width="10.42578125" style="1" bestFit="1" customWidth="1"/>
    <col min="9724" max="9970" width="8.85546875" style="1"/>
    <col min="9971" max="9971" width="48.42578125" style="1" customWidth="1"/>
    <col min="9972" max="9972" width="18.42578125" style="1" customWidth="1"/>
    <col min="9973" max="9973" width="10.42578125" style="1" customWidth="1"/>
    <col min="9974" max="9974" width="11.28515625" style="1" customWidth="1"/>
    <col min="9975" max="9975" width="10.7109375" style="1" customWidth="1"/>
    <col min="9976" max="9977" width="9.28515625" style="1" customWidth="1"/>
    <col min="9978" max="9978" width="13.42578125" style="1" customWidth="1"/>
    <col min="9979" max="9979" width="10.42578125" style="1" bestFit="1" customWidth="1"/>
    <col min="9980" max="10226" width="8.85546875" style="1"/>
    <col min="10227" max="10227" width="48.42578125" style="1" customWidth="1"/>
    <col min="10228" max="10228" width="18.42578125" style="1" customWidth="1"/>
    <col min="10229" max="10229" width="10.42578125" style="1" customWidth="1"/>
    <col min="10230" max="10230" width="11.28515625" style="1" customWidth="1"/>
    <col min="10231" max="10231" width="10.7109375" style="1" customWidth="1"/>
    <col min="10232" max="10233" width="9.28515625" style="1" customWidth="1"/>
    <col min="10234" max="10234" width="13.42578125" style="1" customWidth="1"/>
    <col min="10235" max="10235" width="10.42578125" style="1" bestFit="1" customWidth="1"/>
    <col min="10236" max="10482" width="8.85546875" style="1"/>
    <col min="10483" max="10483" width="48.42578125" style="1" customWidth="1"/>
    <col min="10484" max="10484" width="18.42578125" style="1" customWidth="1"/>
    <col min="10485" max="10485" width="10.42578125" style="1" customWidth="1"/>
    <col min="10486" max="10486" width="11.28515625" style="1" customWidth="1"/>
    <col min="10487" max="10487" width="10.7109375" style="1" customWidth="1"/>
    <col min="10488" max="10489" width="9.28515625" style="1" customWidth="1"/>
    <col min="10490" max="10490" width="13.42578125" style="1" customWidth="1"/>
    <col min="10491" max="10491" width="10.42578125" style="1" bestFit="1" customWidth="1"/>
    <col min="10492" max="10738" width="8.85546875" style="1"/>
    <col min="10739" max="10739" width="48.42578125" style="1" customWidth="1"/>
    <col min="10740" max="10740" width="18.42578125" style="1" customWidth="1"/>
    <col min="10741" max="10741" width="10.42578125" style="1" customWidth="1"/>
    <col min="10742" max="10742" width="11.28515625" style="1" customWidth="1"/>
    <col min="10743" max="10743" width="10.7109375" style="1" customWidth="1"/>
    <col min="10744" max="10745" width="9.28515625" style="1" customWidth="1"/>
    <col min="10746" max="10746" width="13.42578125" style="1" customWidth="1"/>
    <col min="10747" max="10747" width="10.42578125" style="1" bestFit="1" customWidth="1"/>
    <col min="10748" max="10994" width="8.85546875" style="1"/>
    <col min="10995" max="10995" width="48.42578125" style="1" customWidth="1"/>
    <col min="10996" max="10996" width="18.42578125" style="1" customWidth="1"/>
    <col min="10997" max="10997" width="10.42578125" style="1" customWidth="1"/>
    <col min="10998" max="10998" width="11.28515625" style="1" customWidth="1"/>
    <col min="10999" max="10999" width="10.7109375" style="1" customWidth="1"/>
    <col min="11000" max="11001" width="9.28515625" style="1" customWidth="1"/>
    <col min="11002" max="11002" width="13.42578125" style="1" customWidth="1"/>
    <col min="11003" max="11003" width="10.42578125" style="1" bestFit="1" customWidth="1"/>
    <col min="11004" max="11250" width="8.85546875" style="1"/>
    <col min="11251" max="11251" width="48.42578125" style="1" customWidth="1"/>
    <col min="11252" max="11252" width="18.42578125" style="1" customWidth="1"/>
    <col min="11253" max="11253" width="10.42578125" style="1" customWidth="1"/>
    <col min="11254" max="11254" width="11.28515625" style="1" customWidth="1"/>
    <col min="11255" max="11255" width="10.7109375" style="1" customWidth="1"/>
    <col min="11256" max="11257" width="9.28515625" style="1" customWidth="1"/>
    <col min="11258" max="11258" width="13.42578125" style="1" customWidth="1"/>
    <col min="11259" max="11259" width="10.42578125" style="1" bestFit="1" customWidth="1"/>
    <col min="11260" max="11506" width="8.85546875" style="1"/>
    <col min="11507" max="11507" width="48.42578125" style="1" customWidth="1"/>
    <col min="11508" max="11508" width="18.42578125" style="1" customWidth="1"/>
    <col min="11509" max="11509" width="10.42578125" style="1" customWidth="1"/>
    <col min="11510" max="11510" width="11.28515625" style="1" customWidth="1"/>
    <col min="11511" max="11511" width="10.7109375" style="1" customWidth="1"/>
    <col min="11512" max="11513" width="9.28515625" style="1" customWidth="1"/>
    <col min="11514" max="11514" width="13.42578125" style="1" customWidth="1"/>
    <col min="11515" max="11515" width="10.42578125" style="1" bestFit="1" customWidth="1"/>
    <col min="11516" max="11762" width="8.85546875" style="1"/>
    <col min="11763" max="11763" width="48.42578125" style="1" customWidth="1"/>
    <col min="11764" max="11764" width="18.42578125" style="1" customWidth="1"/>
    <col min="11765" max="11765" width="10.42578125" style="1" customWidth="1"/>
    <col min="11766" max="11766" width="11.28515625" style="1" customWidth="1"/>
    <col min="11767" max="11767" width="10.7109375" style="1" customWidth="1"/>
    <col min="11768" max="11769" width="9.28515625" style="1" customWidth="1"/>
    <col min="11770" max="11770" width="13.42578125" style="1" customWidth="1"/>
    <col min="11771" max="11771" width="10.42578125" style="1" bestFit="1" customWidth="1"/>
    <col min="11772" max="12018" width="8.85546875" style="1"/>
    <col min="12019" max="12019" width="48.42578125" style="1" customWidth="1"/>
    <col min="12020" max="12020" width="18.42578125" style="1" customWidth="1"/>
    <col min="12021" max="12021" width="10.42578125" style="1" customWidth="1"/>
    <col min="12022" max="12022" width="11.28515625" style="1" customWidth="1"/>
    <col min="12023" max="12023" width="10.7109375" style="1" customWidth="1"/>
    <col min="12024" max="12025" width="9.28515625" style="1" customWidth="1"/>
    <col min="12026" max="12026" width="13.42578125" style="1" customWidth="1"/>
    <col min="12027" max="12027" width="10.42578125" style="1" bestFit="1" customWidth="1"/>
    <col min="12028" max="12274" width="8.85546875" style="1"/>
    <col min="12275" max="12275" width="48.42578125" style="1" customWidth="1"/>
    <col min="12276" max="12276" width="18.42578125" style="1" customWidth="1"/>
    <col min="12277" max="12277" width="10.42578125" style="1" customWidth="1"/>
    <col min="12278" max="12278" width="11.28515625" style="1" customWidth="1"/>
    <col min="12279" max="12279" width="10.7109375" style="1" customWidth="1"/>
    <col min="12280" max="12281" width="9.28515625" style="1" customWidth="1"/>
    <col min="12282" max="12282" width="13.42578125" style="1" customWidth="1"/>
    <col min="12283" max="12283" width="10.42578125" style="1" bestFit="1" customWidth="1"/>
    <col min="12284" max="12530" width="8.85546875" style="1"/>
    <col min="12531" max="12531" width="48.42578125" style="1" customWidth="1"/>
    <col min="12532" max="12532" width="18.42578125" style="1" customWidth="1"/>
    <col min="12533" max="12533" width="10.42578125" style="1" customWidth="1"/>
    <col min="12534" max="12534" width="11.28515625" style="1" customWidth="1"/>
    <col min="12535" max="12535" width="10.7109375" style="1" customWidth="1"/>
    <col min="12536" max="12537" width="9.28515625" style="1" customWidth="1"/>
    <col min="12538" max="12538" width="13.42578125" style="1" customWidth="1"/>
    <col min="12539" max="12539" width="10.42578125" style="1" bestFit="1" customWidth="1"/>
    <col min="12540" max="12786" width="8.85546875" style="1"/>
    <col min="12787" max="12787" width="48.42578125" style="1" customWidth="1"/>
    <col min="12788" max="12788" width="18.42578125" style="1" customWidth="1"/>
    <col min="12789" max="12789" width="10.42578125" style="1" customWidth="1"/>
    <col min="12790" max="12790" width="11.28515625" style="1" customWidth="1"/>
    <col min="12791" max="12791" width="10.7109375" style="1" customWidth="1"/>
    <col min="12792" max="12793" width="9.28515625" style="1" customWidth="1"/>
    <col min="12794" max="12794" width="13.42578125" style="1" customWidth="1"/>
    <col min="12795" max="12795" width="10.42578125" style="1" bestFit="1" customWidth="1"/>
    <col min="12796" max="13042" width="8.85546875" style="1"/>
    <col min="13043" max="13043" width="48.42578125" style="1" customWidth="1"/>
    <col min="13044" max="13044" width="18.42578125" style="1" customWidth="1"/>
    <col min="13045" max="13045" width="10.42578125" style="1" customWidth="1"/>
    <col min="13046" max="13046" width="11.28515625" style="1" customWidth="1"/>
    <col min="13047" max="13047" width="10.7109375" style="1" customWidth="1"/>
    <col min="13048" max="13049" width="9.28515625" style="1" customWidth="1"/>
    <col min="13050" max="13050" width="13.42578125" style="1" customWidth="1"/>
    <col min="13051" max="13051" width="10.42578125" style="1" bestFit="1" customWidth="1"/>
    <col min="13052" max="13298" width="8.85546875" style="1"/>
    <col min="13299" max="13299" width="48.42578125" style="1" customWidth="1"/>
    <col min="13300" max="13300" width="18.42578125" style="1" customWidth="1"/>
    <col min="13301" max="13301" width="10.42578125" style="1" customWidth="1"/>
    <col min="13302" max="13302" width="11.28515625" style="1" customWidth="1"/>
    <col min="13303" max="13303" width="10.7109375" style="1" customWidth="1"/>
    <col min="13304" max="13305" width="9.28515625" style="1" customWidth="1"/>
    <col min="13306" max="13306" width="13.42578125" style="1" customWidth="1"/>
    <col min="13307" max="13307" width="10.42578125" style="1" bestFit="1" customWidth="1"/>
    <col min="13308" max="13554" width="8.85546875" style="1"/>
    <col min="13555" max="13555" width="48.42578125" style="1" customWidth="1"/>
    <col min="13556" max="13556" width="18.42578125" style="1" customWidth="1"/>
    <col min="13557" max="13557" width="10.42578125" style="1" customWidth="1"/>
    <col min="13558" max="13558" width="11.28515625" style="1" customWidth="1"/>
    <col min="13559" max="13559" width="10.7109375" style="1" customWidth="1"/>
    <col min="13560" max="13561" width="9.28515625" style="1" customWidth="1"/>
    <col min="13562" max="13562" width="13.42578125" style="1" customWidth="1"/>
    <col min="13563" max="13563" width="10.42578125" style="1" bestFit="1" customWidth="1"/>
    <col min="13564" max="13810" width="8.85546875" style="1"/>
    <col min="13811" max="13811" width="48.42578125" style="1" customWidth="1"/>
    <col min="13812" max="13812" width="18.42578125" style="1" customWidth="1"/>
    <col min="13813" max="13813" width="10.42578125" style="1" customWidth="1"/>
    <col min="13814" max="13814" width="11.28515625" style="1" customWidth="1"/>
    <col min="13815" max="13815" width="10.7109375" style="1" customWidth="1"/>
    <col min="13816" max="13817" width="9.28515625" style="1" customWidth="1"/>
    <col min="13818" max="13818" width="13.42578125" style="1" customWidth="1"/>
    <col min="13819" max="13819" width="10.42578125" style="1" bestFit="1" customWidth="1"/>
    <col min="13820" max="14066" width="8.85546875" style="1"/>
    <col min="14067" max="14067" width="48.42578125" style="1" customWidth="1"/>
    <col min="14068" max="14068" width="18.42578125" style="1" customWidth="1"/>
    <col min="14069" max="14069" width="10.42578125" style="1" customWidth="1"/>
    <col min="14070" max="14070" width="11.28515625" style="1" customWidth="1"/>
    <col min="14071" max="14071" width="10.7109375" style="1" customWidth="1"/>
    <col min="14072" max="14073" width="9.28515625" style="1" customWidth="1"/>
    <col min="14074" max="14074" width="13.42578125" style="1" customWidth="1"/>
    <col min="14075" max="14075" width="10.42578125" style="1" bestFit="1" customWidth="1"/>
    <col min="14076" max="14322" width="8.85546875" style="1"/>
    <col min="14323" max="14323" width="48.42578125" style="1" customWidth="1"/>
    <col min="14324" max="14324" width="18.42578125" style="1" customWidth="1"/>
    <col min="14325" max="14325" width="10.42578125" style="1" customWidth="1"/>
    <col min="14326" max="14326" width="11.28515625" style="1" customWidth="1"/>
    <col min="14327" max="14327" width="10.7109375" style="1" customWidth="1"/>
    <col min="14328" max="14329" width="9.28515625" style="1" customWidth="1"/>
    <col min="14330" max="14330" width="13.42578125" style="1" customWidth="1"/>
    <col min="14331" max="14331" width="10.42578125" style="1" bestFit="1" customWidth="1"/>
    <col min="14332" max="14578" width="8.85546875" style="1"/>
    <col min="14579" max="14579" width="48.42578125" style="1" customWidth="1"/>
    <col min="14580" max="14580" width="18.42578125" style="1" customWidth="1"/>
    <col min="14581" max="14581" width="10.42578125" style="1" customWidth="1"/>
    <col min="14582" max="14582" width="11.28515625" style="1" customWidth="1"/>
    <col min="14583" max="14583" width="10.7109375" style="1" customWidth="1"/>
    <col min="14584" max="14585" width="9.28515625" style="1" customWidth="1"/>
    <col min="14586" max="14586" width="13.42578125" style="1" customWidth="1"/>
    <col min="14587" max="14587" width="10.42578125" style="1" bestFit="1" customWidth="1"/>
    <col min="14588" max="14834" width="8.85546875" style="1"/>
    <col min="14835" max="14835" width="48.42578125" style="1" customWidth="1"/>
    <col min="14836" max="14836" width="18.42578125" style="1" customWidth="1"/>
    <col min="14837" max="14837" width="10.42578125" style="1" customWidth="1"/>
    <col min="14838" max="14838" width="11.28515625" style="1" customWidth="1"/>
    <col min="14839" max="14839" width="10.7109375" style="1" customWidth="1"/>
    <col min="14840" max="14841" width="9.28515625" style="1" customWidth="1"/>
    <col min="14842" max="14842" width="13.42578125" style="1" customWidth="1"/>
    <col min="14843" max="14843" width="10.42578125" style="1" bestFit="1" customWidth="1"/>
    <col min="14844" max="15090" width="8.85546875" style="1"/>
    <col min="15091" max="15091" width="48.42578125" style="1" customWidth="1"/>
    <col min="15092" max="15092" width="18.42578125" style="1" customWidth="1"/>
    <col min="15093" max="15093" width="10.42578125" style="1" customWidth="1"/>
    <col min="15094" max="15094" width="11.28515625" style="1" customWidth="1"/>
    <col min="15095" max="15095" width="10.7109375" style="1" customWidth="1"/>
    <col min="15096" max="15097" width="9.28515625" style="1" customWidth="1"/>
    <col min="15098" max="15098" width="13.42578125" style="1" customWidth="1"/>
    <col min="15099" max="15099" width="10.42578125" style="1" bestFit="1" customWidth="1"/>
    <col min="15100" max="15346" width="8.85546875" style="1"/>
    <col min="15347" max="15347" width="48.42578125" style="1" customWidth="1"/>
    <col min="15348" max="15348" width="18.42578125" style="1" customWidth="1"/>
    <col min="15349" max="15349" width="10.42578125" style="1" customWidth="1"/>
    <col min="15350" max="15350" width="11.28515625" style="1" customWidth="1"/>
    <col min="15351" max="15351" width="10.7109375" style="1" customWidth="1"/>
    <col min="15352" max="15353" width="9.28515625" style="1" customWidth="1"/>
    <col min="15354" max="15354" width="13.42578125" style="1" customWidth="1"/>
    <col min="15355" max="15355" width="10.42578125" style="1" bestFit="1" customWidth="1"/>
    <col min="15356" max="15602" width="8.85546875" style="1"/>
    <col min="15603" max="15603" width="48.42578125" style="1" customWidth="1"/>
    <col min="15604" max="15604" width="18.42578125" style="1" customWidth="1"/>
    <col min="15605" max="15605" width="10.42578125" style="1" customWidth="1"/>
    <col min="15606" max="15606" width="11.28515625" style="1" customWidth="1"/>
    <col min="15607" max="15607" width="10.7109375" style="1" customWidth="1"/>
    <col min="15608" max="15609" width="9.28515625" style="1" customWidth="1"/>
    <col min="15610" max="15610" width="13.42578125" style="1" customWidth="1"/>
    <col min="15611" max="15611" width="10.42578125" style="1" bestFit="1" customWidth="1"/>
    <col min="15612" max="15858" width="8.85546875" style="1"/>
    <col min="15859" max="15859" width="48.42578125" style="1" customWidth="1"/>
    <col min="15860" max="15860" width="18.42578125" style="1" customWidth="1"/>
    <col min="15861" max="15861" width="10.42578125" style="1" customWidth="1"/>
    <col min="15862" max="15862" width="11.28515625" style="1" customWidth="1"/>
    <col min="15863" max="15863" width="10.7109375" style="1" customWidth="1"/>
    <col min="15864" max="15865" width="9.28515625" style="1" customWidth="1"/>
    <col min="15866" max="15866" width="13.42578125" style="1" customWidth="1"/>
    <col min="15867" max="15867" width="10.42578125" style="1" bestFit="1" customWidth="1"/>
    <col min="15868" max="16114" width="8.85546875" style="1"/>
    <col min="16115" max="16115" width="48.42578125" style="1" customWidth="1"/>
    <col min="16116" max="16116" width="18.42578125" style="1" customWidth="1"/>
    <col min="16117" max="16117" width="10.42578125" style="1" customWidth="1"/>
    <col min="16118" max="16118" width="11.28515625" style="1" customWidth="1"/>
    <col min="16119" max="16119" width="10.7109375" style="1" customWidth="1"/>
    <col min="16120" max="16121" width="9.28515625" style="1" customWidth="1"/>
    <col min="16122" max="16122" width="13.42578125" style="1" customWidth="1"/>
    <col min="16123" max="16123" width="10.42578125" style="1" bestFit="1" customWidth="1"/>
    <col min="16124" max="16368" width="8.85546875" style="1"/>
    <col min="16369" max="16384" width="8.7109375" style="1" customWidth="1"/>
  </cols>
  <sheetData>
    <row r="2" spans="2:12" ht="15.75" thickBot="1">
      <c r="B2" s="792" t="s">
        <v>0</v>
      </c>
      <c r="C2" s="793"/>
      <c r="D2" s="793"/>
      <c r="E2" s="794"/>
    </row>
    <row r="3" spans="2:12" s="4" customFormat="1" ht="15.75" thickBot="1">
      <c r="B3" s="795"/>
      <c r="C3" s="796"/>
      <c r="D3" s="2" t="str">
        <f>'8014 Basic HC Case '!H3</f>
        <v>Annual Units</v>
      </c>
      <c r="E3" s="3">
        <f>'[9]8017  Congregate UFR'!O46</f>
        <v>4560</v>
      </c>
      <c r="H3" s="797" t="s">
        <v>8</v>
      </c>
      <c r="I3" s="798"/>
      <c r="J3" s="799"/>
      <c r="K3" s="1"/>
      <c r="L3" s="1"/>
    </row>
    <row r="4" spans="2:12" s="4" customFormat="1">
      <c r="B4" s="5" t="s">
        <v>1</v>
      </c>
      <c r="C4" s="5" t="str">
        <f>'8014 Basic HC Case '!G4</f>
        <v>Total FTE</v>
      </c>
      <c r="D4" s="5" t="str">
        <f>'8014 Basic HC Case '!H4</f>
        <v>Salary</v>
      </c>
      <c r="E4" s="5" t="str">
        <f>'8014 Basic HC Case '!I4</f>
        <v>Expense</v>
      </c>
      <c r="H4" s="800" t="s">
        <v>10</v>
      </c>
      <c r="I4" s="801"/>
      <c r="J4" s="35" t="s">
        <v>11</v>
      </c>
    </row>
    <row r="5" spans="2:12" s="4" customFormat="1">
      <c r="B5" s="6" t="s">
        <v>2</v>
      </c>
      <c r="C5" s="7">
        <v>4.5</v>
      </c>
      <c r="D5" s="8">
        <f>'M2022 BLS SALARY CHART (53_PCT)'!C22</f>
        <v>79415.232000000018</v>
      </c>
      <c r="E5" s="8">
        <f>C5*D5</f>
        <v>357368.54400000011</v>
      </c>
      <c r="H5" s="377" t="s">
        <v>13</v>
      </c>
      <c r="I5" s="40">
        <f>'M2022 BLS SALARY CHART (53_PCT)'!C22</f>
        <v>79415.232000000018</v>
      </c>
      <c r="J5" s="41" t="s">
        <v>455</v>
      </c>
    </row>
    <row r="6" spans="2:12" s="4" customFormat="1" ht="15" customHeight="1">
      <c r="B6" s="6" t="s">
        <v>3</v>
      </c>
      <c r="C6" s="7">
        <v>0.25</v>
      </c>
      <c r="D6" s="8">
        <f>'M2022 BLS SALARY CHART (53_PCT)'!C32</f>
        <v>102258.624</v>
      </c>
      <c r="E6" s="8">
        <f t="shared" ref="E6:E10" si="0">C6*D6</f>
        <v>25564.655999999999</v>
      </c>
      <c r="H6" s="377" t="s">
        <v>19</v>
      </c>
      <c r="I6" s="40">
        <f>'M2022 BLS SALARY CHART (53_PCT)'!C32</f>
        <v>102258.624</v>
      </c>
      <c r="J6" s="41" t="s">
        <v>455</v>
      </c>
    </row>
    <row r="7" spans="2:12" s="4" customFormat="1">
      <c r="B7" s="6" t="s">
        <v>4</v>
      </c>
      <c r="C7" s="7">
        <v>1.76</v>
      </c>
      <c r="D7" s="8">
        <f>'M2022 BLS SALARY CHART (53_PCT)'!C14</f>
        <v>64330.864000000001</v>
      </c>
      <c r="E7" s="8">
        <f t="shared" si="0"/>
        <v>113222.32064000001</v>
      </c>
      <c r="H7" s="377" t="s">
        <v>21</v>
      </c>
      <c r="I7" s="40">
        <f>'M2022 BLS SALARY CHART (53_PCT)'!C14</f>
        <v>64330.864000000001</v>
      </c>
      <c r="J7" s="41" t="s">
        <v>455</v>
      </c>
    </row>
    <row r="8" spans="2:12" s="4" customFormat="1">
      <c r="B8" s="6" t="s">
        <v>5</v>
      </c>
      <c r="C8" s="7">
        <v>7.81</v>
      </c>
      <c r="D8" s="8">
        <f>'M2022 BLS SALARY CHART (53_PCT)'!C8</f>
        <v>53206.566400000003</v>
      </c>
      <c r="E8" s="8">
        <f t="shared" si="0"/>
        <v>415543.28358400002</v>
      </c>
      <c r="H8" s="377" t="s">
        <v>22</v>
      </c>
      <c r="I8" s="40">
        <f>'M2022 BLS SALARY CHART (53_PCT)'!C12</f>
        <v>58616.063999999998</v>
      </c>
      <c r="J8" s="41" t="s">
        <v>455</v>
      </c>
    </row>
    <row r="9" spans="2:12" s="4" customFormat="1">
      <c r="B9" s="6" t="s">
        <v>6</v>
      </c>
      <c r="C9" s="7">
        <v>1.1569</v>
      </c>
      <c r="D9" s="8">
        <f>'M2022 BLS SALARY CHART (53_PCT)'!C8</f>
        <v>53206.566400000003</v>
      </c>
      <c r="E9" s="8">
        <f t="shared" si="0"/>
        <v>61554.676668160006</v>
      </c>
      <c r="H9" s="217" t="s">
        <v>23</v>
      </c>
      <c r="I9" s="40">
        <f>'M2022 BLS SALARY CHART (53_PCT)'!C8</f>
        <v>53206.566400000003</v>
      </c>
      <c r="J9" s="41" t="s">
        <v>455</v>
      </c>
    </row>
    <row r="10" spans="2:12" s="4" customFormat="1">
      <c r="B10" s="6" t="s">
        <v>7</v>
      </c>
      <c r="C10" s="7">
        <v>0.05</v>
      </c>
      <c r="D10" s="8">
        <f>'M2022 BLS SALARY CHART (53_PCT)'!C6</f>
        <v>41600</v>
      </c>
      <c r="E10" s="8">
        <f t="shared" si="0"/>
        <v>2080</v>
      </c>
      <c r="H10" s="377" t="s">
        <v>24</v>
      </c>
      <c r="I10" s="40">
        <f>'M2022 BLS SALARY CHART (53_PCT)'!C6</f>
        <v>41600</v>
      </c>
      <c r="J10" s="41" t="s">
        <v>455</v>
      </c>
    </row>
    <row r="11" spans="2:12" s="4" customFormat="1" ht="15.75" thickBot="1">
      <c r="B11" s="9" t="str">
        <f>'8014 Basic HC Case '!F13</f>
        <v>Total Staffing</v>
      </c>
      <c r="C11" s="10">
        <f>SUM(C5:C10)</f>
        <v>15.526900000000001</v>
      </c>
      <c r="D11" s="11"/>
      <c r="E11" s="12">
        <f>SUM(E5:E10)</f>
        <v>975333.48089216009</v>
      </c>
      <c r="H11" s="52"/>
      <c r="I11" s="53"/>
      <c r="J11" s="54"/>
    </row>
    <row r="12" spans="2:12" s="4" customFormat="1" ht="16.5" thickTop="1" thickBot="1">
      <c r="B12" s="13"/>
      <c r="C12" s="14"/>
      <c r="D12" s="15"/>
      <c r="E12" s="16"/>
      <c r="H12" s="790" t="s">
        <v>40</v>
      </c>
      <c r="I12" s="791"/>
      <c r="J12" s="778"/>
    </row>
    <row r="13" spans="2:12" s="4" customFormat="1">
      <c r="B13" s="17" t="str">
        <f>'8014 Basic HC Case '!F15</f>
        <v>Tax &amp; Fringe</v>
      </c>
      <c r="C13" s="17"/>
      <c r="D13" s="18">
        <f>I13</f>
        <v>0.27379999999999999</v>
      </c>
      <c r="E13" s="8">
        <f>D13*E11</f>
        <v>267046.30706827343</v>
      </c>
      <c r="H13" s="64" t="s">
        <v>31</v>
      </c>
      <c r="I13" s="83">
        <f>'M2022 BLS SALARY CHART (53_PCT)'!C38</f>
        <v>0.27379999999999999</v>
      </c>
      <c r="J13" s="41" t="s">
        <v>42</v>
      </c>
    </row>
    <row r="14" spans="2:12" s="4" customFormat="1" ht="15.75" thickBot="1">
      <c r="B14" s="19" t="str">
        <f>'8014 Basic HC Case '!F16</f>
        <v>Total Direct Care Program Staff</v>
      </c>
      <c r="C14" s="20"/>
      <c r="D14" s="20"/>
      <c r="E14" s="21">
        <f>SUM(E11:E13)</f>
        <v>1242379.7879604334</v>
      </c>
      <c r="H14" s="64" t="s">
        <v>44</v>
      </c>
      <c r="I14" s="88">
        <v>3013.88</v>
      </c>
      <c r="J14" s="89" t="s">
        <v>459</v>
      </c>
    </row>
    <row r="15" spans="2:12" s="4" customFormat="1" ht="15.75" thickTop="1">
      <c r="B15" s="13"/>
      <c r="E15" s="22"/>
      <c r="F15" s="23"/>
      <c r="G15" s="23"/>
      <c r="H15" s="64" t="s">
        <v>45</v>
      </c>
      <c r="I15" s="88">
        <v>2177.73</v>
      </c>
      <c r="J15" s="89" t="s">
        <v>459</v>
      </c>
    </row>
    <row r="16" spans="2:12" s="4" customFormat="1" ht="15.75" thickBot="1">
      <c r="B16" s="17" t="str">
        <f>'8014 Basic HC Case '!F18</f>
        <v>Total Occupancy</v>
      </c>
      <c r="C16" s="17"/>
      <c r="D16" s="240">
        <f>I14</f>
        <v>3013.88</v>
      </c>
      <c r="E16" s="8">
        <f>D16*(C6+C7+C8+C9+C10)</f>
        <v>33233.753372000006</v>
      </c>
      <c r="H16" s="64" t="s">
        <v>46</v>
      </c>
      <c r="I16" s="93">
        <v>0.12</v>
      </c>
      <c r="J16" s="54" t="s">
        <v>47</v>
      </c>
    </row>
    <row r="17" spans="2:14" s="4" customFormat="1" ht="15.75" thickBot="1">
      <c r="B17" s="17" t="str">
        <f>'8014 Basic HC Case '!F19</f>
        <v>Total Program Expenses</v>
      </c>
      <c r="C17" s="17"/>
      <c r="D17" s="775">
        <f>I15</f>
        <v>2177.73</v>
      </c>
      <c r="E17" s="8">
        <f>D17*(C6+C7+C8+C9+C10)</f>
        <v>24013.610937000001</v>
      </c>
      <c r="H17" s="94" t="s">
        <v>48</v>
      </c>
      <c r="I17" s="95">
        <v>2.7099999999999999E-2</v>
      </c>
      <c r="J17" s="647" t="s">
        <v>460</v>
      </c>
    </row>
    <row r="18" spans="2:14" s="4" customFormat="1" ht="15.75" thickBot="1">
      <c r="B18" s="19" t="str">
        <f>'8014 Basic HC Case '!F20</f>
        <v>SUBTOTAL PROGRAM COSTS</v>
      </c>
      <c r="C18" s="20"/>
      <c r="D18" s="20"/>
      <c r="E18" s="21">
        <f>SUM(E16:E17)</f>
        <v>57247.364309000011</v>
      </c>
      <c r="H18" s="1"/>
      <c r="I18" s="179"/>
      <c r="J18" s="1"/>
    </row>
    <row r="19" spans="2:14" s="4" customFormat="1" ht="15.75" thickTop="1">
      <c r="B19" s="776"/>
      <c r="C19" s="23"/>
      <c r="D19" s="23"/>
      <c r="E19" s="777"/>
      <c r="H19" s="1"/>
      <c r="I19" s="179"/>
      <c r="J19" s="1"/>
    </row>
    <row r="20" spans="2:14" s="4" customFormat="1">
      <c r="B20" s="776" t="s">
        <v>461</v>
      </c>
      <c r="C20" s="23"/>
      <c r="D20" s="23"/>
      <c r="E20" s="777">
        <f>E18+E14</f>
        <v>1299627.1522694335</v>
      </c>
    </row>
    <row r="21" spans="2:14" s="4" customFormat="1">
      <c r="B21" s="13"/>
      <c r="E21" s="22"/>
    </row>
    <row r="22" spans="2:14" s="4" customFormat="1">
      <c r="B22" s="17" t="str">
        <f>'8014 Basic HC Case '!F22</f>
        <v>Admin Allocation</v>
      </c>
      <c r="C22" s="17"/>
      <c r="D22" s="24">
        <f>'8014 Basic HC Case '!H22</f>
        <v>0.12</v>
      </c>
      <c r="E22" s="8">
        <f>E20*$D$22</f>
        <v>155955.25827233202</v>
      </c>
    </row>
    <row r="23" spans="2:14" s="4" customFormat="1">
      <c r="B23" s="17" t="s">
        <v>454</v>
      </c>
      <c r="C23" s="17"/>
      <c r="D23" s="18">
        <v>2.7099999999999999E-2</v>
      </c>
      <c r="E23" s="8">
        <f>D23*E20</f>
        <v>35219.895826501648</v>
      </c>
      <c r="H23" s="1"/>
      <c r="I23" s="1"/>
      <c r="J23" s="1"/>
      <c r="K23" s="1"/>
    </row>
    <row r="24" spans="2:14" s="4" customFormat="1">
      <c r="B24" s="17"/>
      <c r="C24" s="17"/>
      <c r="D24" s="24"/>
      <c r="E24" s="8"/>
      <c r="H24" s="1"/>
      <c r="I24" s="1"/>
      <c r="J24" s="1"/>
      <c r="K24" s="1"/>
      <c r="L24" s="1"/>
    </row>
    <row r="25" spans="2:14" s="4" customFormat="1" ht="15.75" thickBot="1">
      <c r="B25" s="25" t="str">
        <f>'[10]8014 Basic HC Case '!F24</f>
        <v xml:space="preserve">PROGRAM TOTAL </v>
      </c>
      <c r="C25" s="26"/>
      <c r="D25" s="26"/>
      <c r="E25" s="27">
        <f>SUM(E18:E24)</f>
        <v>1548049.6706772672</v>
      </c>
      <c r="H25" s="1"/>
      <c r="I25" s="1"/>
      <c r="J25" s="1"/>
      <c r="K25" s="1"/>
      <c r="L25" s="1"/>
      <c r="M25" s="1"/>
    </row>
    <row r="26" spans="2:14" s="4" customFormat="1">
      <c r="B26" s="28" t="str">
        <f>'[10]8014 Basic HC Case '!F25</f>
        <v>Unit Rate</v>
      </c>
      <c r="C26" s="29"/>
      <c r="D26" s="29"/>
      <c r="E26" s="30">
        <f>E25/E3</f>
        <v>339.48457690290951</v>
      </c>
      <c r="H26" s="1"/>
      <c r="I26" s="1"/>
      <c r="J26" s="1"/>
      <c r="K26" s="1"/>
      <c r="L26" s="1"/>
      <c r="M26" s="1"/>
      <c r="N26" s="1"/>
    </row>
    <row r="27" spans="2:14" s="4" customFormat="1">
      <c r="E27" s="593">
        <v>272.13</v>
      </c>
      <c r="F27" s="31">
        <f>(E26-E27)/E27</f>
        <v>0.24750882630694709</v>
      </c>
      <c r="G27" s="31"/>
      <c r="H27" s="1"/>
      <c r="I27" s="1"/>
      <c r="J27" s="1"/>
      <c r="K27" s="1"/>
      <c r="L27" s="1"/>
      <c r="M27" s="1"/>
      <c r="N27" s="1"/>
    </row>
    <row r="28" spans="2:14" s="4" customFormat="1">
      <c r="E28" s="31"/>
      <c r="H28" s="1"/>
      <c r="I28" s="1"/>
      <c r="J28" s="1"/>
      <c r="K28" s="1"/>
      <c r="L28" s="1"/>
      <c r="M28" s="1"/>
      <c r="N28" s="1"/>
    </row>
    <row r="29" spans="2:14" s="4" customFormat="1">
      <c r="H29" s="1"/>
      <c r="I29" s="1"/>
      <c r="J29" s="1"/>
      <c r="K29" s="1"/>
      <c r="L29" s="1"/>
      <c r="M29" s="1"/>
      <c r="N29" s="1"/>
    </row>
    <row r="30" spans="2:14" s="4" customFormat="1">
      <c r="H30" s="1"/>
      <c r="I30" s="1"/>
      <c r="J30" s="1"/>
      <c r="K30" s="1"/>
      <c r="L30" s="1"/>
      <c r="M30" s="1"/>
      <c r="N30" s="1"/>
    </row>
  </sheetData>
  <mergeCells count="5">
    <mergeCell ref="H12:I12"/>
    <mergeCell ref="B2:E2"/>
    <mergeCell ref="B3:C3"/>
    <mergeCell ref="H3:J3"/>
    <mergeCell ref="H4:I4"/>
  </mergeCells>
  <printOptions horizontalCentered="1" verticalCentered="1"/>
  <pageMargins left="0.75" right="0.75" top="1" bottom="1" header="0.5" footer="0.5"/>
  <pageSetup orientation="landscape" r:id="rId1"/>
  <headerFooter alignWithMargins="0">
    <oddHeader>&amp;L.</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T43"/>
  <sheetViews>
    <sheetView zoomScale="80" zoomScaleNormal="80" zoomScaleSheetLayoutView="91" workbookViewId="0">
      <selection activeCell="F35" sqref="F35"/>
    </sheetView>
  </sheetViews>
  <sheetFormatPr defaultColWidth="9.28515625" defaultRowHeight="15" customHeight="1"/>
  <cols>
    <col min="1" max="1" width="13.28515625" style="33" customWidth="1"/>
    <col min="2" max="2" width="32" style="33" customWidth="1"/>
    <col min="3" max="3" width="14.42578125" style="33" customWidth="1"/>
    <col min="4" max="4" width="66.5703125" style="33" customWidth="1"/>
    <col min="5" max="5" width="11.28515625" style="33" customWidth="1"/>
    <col min="6" max="6" width="46" style="33" bestFit="1" customWidth="1"/>
    <col min="7" max="7" width="11.28515625" style="33" customWidth="1"/>
    <col min="8" max="8" width="19.42578125" style="33" customWidth="1"/>
    <col min="9" max="9" width="20.42578125" style="33" bestFit="1" customWidth="1"/>
    <col min="10" max="10" width="21.28515625" style="33" customWidth="1"/>
    <col min="11" max="11" width="16" style="33" bestFit="1" customWidth="1"/>
    <col min="12" max="12" width="9.28515625" style="33"/>
    <col min="13" max="13" width="13" style="33" bestFit="1" customWidth="1"/>
    <col min="14" max="16384" width="9.28515625" style="33"/>
  </cols>
  <sheetData>
    <row r="1" spans="2:46" ht="15.75" thickBot="1">
      <c r="B1" s="32"/>
      <c r="F1" s="808"/>
      <c r="G1" s="808"/>
      <c r="H1" s="808"/>
      <c r="I1" s="808"/>
    </row>
    <row r="2" spans="2:46" ht="17.25" customHeight="1" thickBot="1">
      <c r="B2" s="797" t="s">
        <v>8</v>
      </c>
      <c r="C2" s="798"/>
      <c r="D2" s="799"/>
      <c r="E2" s="34"/>
      <c r="F2" s="797" t="s">
        <v>9</v>
      </c>
      <c r="G2" s="798"/>
      <c r="H2" s="798"/>
      <c r="I2" s="809"/>
      <c r="J2" s="34"/>
      <c r="K2" s="34"/>
    </row>
    <row r="3" spans="2:46" s="39" customFormat="1" ht="15" customHeight="1">
      <c r="B3" s="800" t="s">
        <v>10</v>
      </c>
      <c r="C3" s="801"/>
      <c r="D3" s="35" t="s">
        <v>11</v>
      </c>
      <c r="E3" s="34"/>
      <c r="F3" s="36"/>
      <c r="G3" s="34"/>
      <c r="H3" s="37" t="s">
        <v>12</v>
      </c>
      <c r="I3" s="38">
        <v>349892</v>
      </c>
      <c r="J3" s="34"/>
      <c r="K3" s="34"/>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row>
    <row r="4" spans="2:46" s="39" customFormat="1" ht="15" customHeight="1">
      <c r="B4" s="377" t="s">
        <v>13</v>
      </c>
      <c r="C4" s="40">
        <f>'M2022 BLS SALARY CHART (53_PCT)'!C22</f>
        <v>79415.232000000018</v>
      </c>
      <c r="D4" s="41" t="s">
        <v>455</v>
      </c>
      <c r="E4" s="1"/>
      <c r="F4" s="42" t="s">
        <v>14</v>
      </c>
      <c r="G4" s="43" t="s">
        <v>15</v>
      </c>
      <c r="H4" s="44" t="s">
        <v>16</v>
      </c>
      <c r="I4" s="45" t="s">
        <v>17</v>
      </c>
      <c r="J4" s="33"/>
      <c r="K4" s="46"/>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row>
    <row r="5" spans="2:46" s="39" customFormat="1" ht="15" customHeight="1">
      <c r="B5" s="377" t="s">
        <v>18</v>
      </c>
      <c r="C5" s="40">
        <f>'M2022 BLS SALARY CHART (53_PCT)'!C34</f>
        <v>135537.79200000002</v>
      </c>
      <c r="D5" s="41" t="s">
        <v>455</v>
      </c>
      <c r="E5" s="1"/>
      <c r="F5" s="42" t="str">
        <f>'[9]8014 Basic HC UFR'!E33</f>
        <v>Program Management</v>
      </c>
      <c r="G5" s="43">
        <v>60.977200000000003</v>
      </c>
      <c r="H5" s="47">
        <f t="shared" ref="H5:H12" si="0">C4</f>
        <v>79415.232000000018</v>
      </c>
      <c r="I5" s="48">
        <f t="shared" ref="I5:I12" si="1">G5*H5</f>
        <v>4842518.4847104009</v>
      </c>
      <c r="J5" s="49"/>
      <c r="K5" s="46"/>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row>
    <row r="6" spans="2:46" s="39" customFormat="1" ht="15" customHeight="1">
      <c r="B6" s="377" t="s">
        <v>19</v>
      </c>
      <c r="C6" s="40">
        <f>'M2022 BLS SALARY CHART (53_PCT)'!C32</f>
        <v>102258.624</v>
      </c>
      <c r="D6" s="41" t="s">
        <v>455</v>
      </c>
      <c r="E6" s="1"/>
      <c r="F6" s="42" t="str">
        <f>'[9]8014 Basic HC UFR'!E34</f>
        <v>Registered Nurse (MA / APRN)</v>
      </c>
      <c r="G6" s="43">
        <v>2.21</v>
      </c>
      <c r="H6" s="47">
        <f t="shared" si="0"/>
        <v>135537.79200000002</v>
      </c>
      <c r="I6" s="48">
        <f t="shared" si="1"/>
        <v>299538.52032000001</v>
      </c>
      <c r="J6" s="49"/>
      <c r="K6" s="50"/>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row>
    <row r="7" spans="2:46" s="39" customFormat="1" ht="15" customHeight="1">
      <c r="B7" s="377" t="s">
        <v>20</v>
      </c>
      <c r="C7" s="40">
        <f>'M2022 BLS SALARY CHART (53_PCT)'!C18</f>
        <v>80606.448000000004</v>
      </c>
      <c r="D7" s="41" t="s">
        <v>455</v>
      </c>
      <c r="E7" s="1"/>
      <c r="F7" s="42" t="str">
        <f>'[9]8014 Basic HC UFR'!E35</f>
        <v>Registered Nurse (BA)</v>
      </c>
      <c r="G7" s="43">
        <v>67.183563748079877</v>
      </c>
      <c r="H7" s="47">
        <f t="shared" si="0"/>
        <v>102258.624</v>
      </c>
      <c r="I7" s="48">
        <f t="shared" si="1"/>
        <v>6870098.7842949303</v>
      </c>
      <c r="J7" s="49"/>
      <c r="K7" s="50"/>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row>
    <row r="8" spans="2:46" s="39" customFormat="1" ht="15" customHeight="1">
      <c r="B8" s="377" t="s">
        <v>21</v>
      </c>
      <c r="C8" s="40">
        <f>'M2022 BLS SALARY CHART (53_PCT)'!C14</f>
        <v>64330.864000000001</v>
      </c>
      <c r="D8" s="41" t="s">
        <v>455</v>
      </c>
      <c r="E8" s="1"/>
      <c r="F8" s="42" t="str">
        <f>'[9]8014 Basic HC UFR'!E36</f>
        <v>Clinical w/ Independent licensure</v>
      </c>
      <c r="G8" s="43">
        <v>4.9337999999999997</v>
      </c>
      <c r="H8" s="47">
        <f t="shared" si="0"/>
        <v>80606.448000000004</v>
      </c>
      <c r="I8" s="48">
        <f t="shared" si="1"/>
        <v>397696.09314239997</v>
      </c>
      <c r="J8" s="49"/>
      <c r="K8" s="46"/>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row>
    <row r="9" spans="2:46" s="39" customFormat="1" ht="15" customHeight="1">
      <c r="B9" s="377" t="s">
        <v>22</v>
      </c>
      <c r="C9" s="40">
        <f>'M2022 BLS SALARY CHART (53_PCT)'!C8</f>
        <v>53206.566400000003</v>
      </c>
      <c r="D9" s="41" t="s">
        <v>455</v>
      </c>
      <c r="E9" s="1"/>
      <c r="F9" s="42" t="str">
        <f>'[9]8014 Basic HC UFR'!E37</f>
        <v>Case Manager / Social Worker / Clinical w/o independent License</v>
      </c>
      <c r="G9" s="43">
        <v>42.135899999999999</v>
      </c>
      <c r="H9" s="47">
        <f t="shared" si="0"/>
        <v>64330.864000000001</v>
      </c>
      <c r="I9" s="48">
        <f t="shared" si="1"/>
        <v>2710638.8524175999</v>
      </c>
      <c r="J9" s="49"/>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row>
    <row r="10" spans="2:46" s="39" customFormat="1" ht="15" customHeight="1">
      <c r="B10" s="217" t="s">
        <v>23</v>
      </c>
      <c r="C10" s="40">
        <f>'M2022 BLS SALARY CHART (53_PCT)'!C8</f>
        <v>53206.566400000003</v>
      </c>
      <c r="D10" s="41" t="s">
        <v>455</v>
      </c>
      <c r="E10" s="1"/>
      <c r="F10" s="42" t="str">
        <f>'[9]8014 Basic HC UFR'!E38</f>
        <v>Case / Social Worker</v>
      </c>
      <c r="G10" s="43">
        <v>416.53809523809525</v>
      </c>
      <c r="H10" s="47">
        <f t="shared" si="0"/>
        <v>53206.566400000003</v>
      </c>
      <c r="I10" s="48">
        <f t="shared" si="1"/>
        <v>22162561.82241524</v>
      </c>
      <c r="J10" s="49"/>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row>
    <row r="11" spans="2:46" s="39" customFormat="1" ht="15" customHeight="1">
      <c r="B11" s="377" t="s">
        <v>24</v>
      </c>
      <c r="C11" s="40">
        <f>'M2022 BLS SALARY CHART (53_PCT)'!C6</f>
        <v>41600</v>
      </c>
      <c r="D11" s="41" t="s">
        <v>455</v>
      </c>
      <c r="E11" s="1"/>
      <c r="F11" s="42" t="str">
        <f>'[9]8014 Basic HC UFR'!E39</f>
        <v>Direct Care III</v>
      </c>
      <c r="G11" s="43">
        <v>37.132799999999996</v>
      </c>
      <c r="H11" s="47">
        <f t="shared" si="0"/>
        <v>53206.566400000003</v>
      </c>
      <c r="I11" s="48">
        <f t="shared" si="1"/>
        <v>1975708.78881792</v>
      </c>
      <c r="J11" s="49"/>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row>
    <row r="12" spans="2:46" s="39" customFormat="1" ht="15" customHeight="1" thickBot="1">
      <c r="B12" s="52"/>
      <c r="C12" s="53"/>
      <c r="D12" s="54"/>
      <c r="E12" s="1"/>
      <c r="F12" s="55" t="str">
        <f>'[9]8014 Basic HC UFR'!E40</f>
        <v>Direct Care</v>
      </c>
      <c r="G12" s="56">
        <v>56.473399999999991</v>
      </c>
      <c r="H12" s="57">
        <f t="shared" si="0"/>
        <v>41600</v>
      </c>
      <c r="I12" s="58">
        <f t="shared" si="1"/>
        <v>2349293.4399999995</v>
      </c>
      <c r="J12" s="49"/>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row>
    <row r="13" spans="2:46" s="39" customFormat="1" ht="15" customHeight="1" thickTop="1">
      <c r="B13" s="810" t="s">
        <v>25</v>
      </c>
      <c r="C13" s="811"/>
      <c r="D13" s="59"/>
      <c r="E13" s="1"/>
      <c r="F13" s="60" t="s">
        <v>26</v>
      </c>
      <c r="G13" s="61">
        <f>SUM(G5:G12)</f>
        <v>687.58475898617507</v>
      </c>
      <c r="H13" s="62"/>
      <c r="I13" s="63">
        <f>SUM(I5:I12)</f>
        <v>41608054.786118485</v>
      </c>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row>
    <row r="14" spans="2:46" s="39" customFormat="1" ht="15" customHeight="1">
      <c r="B14" s="64" t="s">
        <v>27</v>
      </c>
      <c r="C14" s="65">
        <f>G8</f>
        <v>4.9337999999999997</v>
      </c>
      <c r="D14" s="59" t="s">
        <v>28</v>
      </c>
      <c r="E14" s="33"/>
      <c r="F14" s="64"/>
      <c r="G14" s="33"/>
      <c r="H14" s="66"/>
      <c r="I14" s="67"/>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row>
    <row r="15" spans="2:46" s="39" customFormat="1" ht="15" customHeight="1">
      <c r="B15" s="68" t="s">
        <v>29</v>
      </c>
      <c r="C15" s="65">
        <f>G6+G7</f>
        <v>69.39356374807987</v>
      </c>
      <c r="D15" s="59" t="s">
        <v>30</v>
      </c>
      <c r="E15" s="33"/>
      <c r="F15" s="64" t="s">
        <v>31</v>
      </c>
      <c r="G15" s="33"/>
      <c r="H15" s="69">
        <f>C20</f>
        <v>0.27379999999999999</v>
      </c>
      <c r="I15" s="70">
        <f>H15*I13</f>
        <v>11392285.40043924</v>
      </c>
      <c r="J15" s="33"/>
      <c r="K15" s="34"/>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row>
    <row r="16" spans="2:46" s="39" customFormat="1" ht="15" customHeight="1" thickBot="1">
      <c r="B16" s="64" t="s">
        <v>32</v>
      </c>
      <c r="C16" s="65">
        <f>G9</f>
        <v>42.135899999999999</v>
      </c>
      <c r="D16" s="59" t="s">
        <v>33</v>
      </c>
      <c r="E16" s="33"/>
      <c r="F16" s="71" t="s">
        <v>34</v>
      </c>
      <c r="G16" s="72"/>
      <c r="H16" s="72"/>
      <c r="I16" s="73">
        <f>SUM(I13:I15)</f>
        <v>53000340.186557725</v>
      </c>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row>
    <row r="17" spans="2:46" s="39" customFormat="1" ht="15" customHeight="1" thickTop="1">
      <c r="B17" s="64" t="s">
        <v>35</v>
      </c>
      <c r="C17" s="65">
        <f>G5</f>
        <v>60.977200000000003</v>
      </c>
      <c r="D17" s="59" t="s">
        <v>36</v>
      </c>
      <c r="E17" s="33"/>
      <c r="F17" s="64"/>
      <c r="G17" s="33"/>
      <c r="H17" s="33"/>
      <c r="I17" s="67"/>
      <c r="J17" s="33"/>
      <c r="K17" s="46"/>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row>
    <row r="18" spans="2:46" s="39" customFormat="1" ht="15" customHeight="1">
      <c r="B18" s="64" t="s">
        <v>37</v>
      </c>
      <c r="C18" s="74">
        <f>G10+G11+G12</f>
        <v>510.1442952380952</v>
      </c>
      <c r="D18" s="75" t="s">
        <v>38</v>
      </c>
      <c r="E18" s="33"/>
      <c r="F18" s="64" t="s">
        <v>39</v>
      </c>
      <c r="G18" s="34"/>
      <c r="H18" s="76">
        <f>C21</f>
        <v>3563.88</v>
      </c>
      <c r="I18" s="77">
        <f>H18*G13</f>
        <v>2450469.5708556497</v>
      </c>
      <c r="J18" s="33"/>
      <c r="K18" s="46">
        <v>3563.88</v>
      </c>
      <c r="L18" s="33">
        <f>K18*G13</f>
        <v>2450469.5708556497</v>
      </c>
      <c r="M18" s="779">
        <f>L18-I18</f>
        <v>0</v>
      </c>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row>
    <row r="19" spans="2:46" s="39" customFormat="1" ht="15" customHeight="1">
      <c r="B19" s="812" t="s">
        <v>40</v>
      </c>
      <c r="C19" s="813"/>
      <c r="D19" s="78"/>
      <c r="E19" s="33"/>
      <c r="F19" s="79" t="s">
        <v>41</v>
      </c>
      <c r="G19" s="80"/>
      <c r="H19" s="81">
        <f>C22</f>
        <v>5820.21</v>
      </c>
      <c r="I19" s="82">
        <f>H19*G13</f>
        <v>4001887.690098926</v>
      </c>
      <c r="J19" s="33"/>
      <c r="K19" s="46">
        <v>5820</v>
      </c>
      <c r="L19" s="33">
        <f>K19*G13</f>
        <v>4001743.2972995387</v>
      </c>
      <c r="M19" s="779">
        <f>L19-I19</f>
        <v>-144.39279938722029</v>
      </c>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row>
    <row r="20" spans="2:46" s="39" customFormat="1" ht="15" customHeight="1" thickBot="1">
      <c r="B20" s="64" t="s">
        <v>31</v>
      </c>
      <c r="C20" s="83">
        <f>'M2022 BLS SALARY CHART (53_PCT)'!C38</f>
        <v>0.27379999999999999</v>
      </c>
      <c r="D20" s="41" t="s">
        <v>42</v>
      </c>
      <c r="E20" s="34"/>
      <c r="F20" s="84" t="s">
        <v>43</v>
      </c>
      <c r="G20" s="85"/>
      <c r="H20" s="86"/>
      <c r="I20" s="87">
        <f>SUM(I16:I19)</f>
        <v>59452697.447512299</v>
      </c>
      <c r="J20" s="34"/>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row>
    <row r="21" spans="2:46" s="39" customFormat="1" ht="15" customHeight="1" thickTop="1">
      <c r="B21" s="64" t="s">
        <v>44</v>
      </c>
      <c r="C21" s="88">
        <v>3563.88</v>
      </c>
      <c r="D21" s="89" t="s">
        <v>462</v>
      </c>
      <c r="E21" s="1"/>
      <c r="F21" s="90"/>
      <c r="G21" s="46"/>
      <c r="H21" s="46"/>
      <c r="I21" s="91"/>
      <c r="J21" s="1"/>
      <c r="K21" s="92"/>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row>
    <row r="22" spans="2:46" s="39" customFormat="1" ht="15" customHeight="1">
      <c r="B22" s="64" t="s">
        <v>45</v>
      </c>
      <c r="C22" s="88">
        <v>5820.21</v>
      </c>
      <c r="D22" s="89" t="s">
        <v>462</v>
      </c>
      <c r="E22" s="46"/>
      <c r="F22" s="64" t="s">
        <v>46</v>
      </c>
      <c r="G22" s="1"/>
      <c r="H22" s="69">
        <f>C23</f>
        <v>0.12</v>
      </c>
      <c r="I22" s="70">
        <f>I20*H22</f>
        <v>7134323.6937014759</v>
      </c>
      <c r="J22" s="46"/>
      <c r="K22" s="92"/>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row>
    <row r="23" spans="2:46" s="39" customFormat="1" ht="15" customHeight="1" thickBot="1">
      <c r="B23" s="64" t="s">
        <v>46</v>
      </c>
      <c r="C23" s="93">
        <v>0.12</v>
      </c>
      <c r="D23" s="54" t="s">
        <v>47</v>
      </c>
      <c r="E23" s="46"/>
      <c r="F23" s="68" t="s">
        <v>48</v>
      </c>
      <c r="G23" s="1"/>
      <c r="H23" s="69">
        <f>C24</f>
        <v>2.7099999999999999E-2</v>
      </c>
      <c r="I23" s="70">
        <f>I20*H23</f>
        <v>1611168.1008275833</v>
      </c>
      <c r="J23" s="46"/>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row>
    <row r="24" spans="2:46" s="39" customFormat="1" ht="15" customHeight="1" thickBot="1">
      <c r="B24" s="94" t="s">
        <v>48</v>
      </c>
      <c r="C24" s="95">
        <v>2.7099999999999999E-2</v>
      </c>
      <c r="D24" s="647" t="s">
        <v>460</v>
      </c>
      <c r="E24" s="1"/>
      <c r="F24" s="657" t="s">
        <v>49</v>
      </c>
      <c r="G24" s="33"/>
      <c r="H24" s="33"/>
      <c r="I24" s="203">
        <f>I20+I22+I23</f>
        <v>68198189.242041364</v>
      </c>
      <c r="J24" s="1"/>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row>
    <row r="25" spans="2:46" s="39" customFormat="1" ht="15" customHeight="1" thickBot="1">
      <c r="B25" s="97"/>
      <c r="C25" s="98"/>
      <c r="D25" s="99"/>
      <c r="E25" s="1"/>
      <c r="F25" s="658" t="s">
        <v>50</v>
      </c>
      <c r="G25" s="659"/>
      <c r="H25" s="659"/>
      <c r="I25" s="662">
        <f>I24/I3</f>
        <v>194.9121135723062</v>
      </c>
      <c r="J25" s="31">
        <f>(I25-$I$28)/$I$28</f>
        <v>0.20130732556120923</v>
      </c>
      <c r="K25" s="100"/>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row>
    <row r="26" spans="2:46" s="39" customFormat="1" ht="15" customHeight="1" thickBot="1">
      <c r="B26" s="33"/>
      <c r="C26" s="33"/>
      <c r="D26" s="33"/>
      <c r="E26" s="1"/>
      <c r="F26" s="660" t="s">
        <v>374</v>
      </c>
      <c r="G26" s="253"/>
      <c r="H26" s="661">
        <v>0.95</v>
      </c>
      <c r="I26" s="662">
        <f>I25/H26</f>
        <v>205.17064586558547</v>
      </c>
      <c r="J26" s="31">
        <f>(I26-$I$28)/$I$28</f>
        <v>0.26453402690653605</v>
      </c>
      <c r="K26" s="100"/>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row>
    <row r="27" spans="2:46" s="39" customFormat="1" ht="15" customHeight="1" thickBot="1">
      <c r="E27" s="33"/>
      <c r="F27" s="660" t="s">
        <v>374</v>
      </c>
      <c r="G27" s="253"/>
      <c r="H27" s="661">
        <v>0.9</v>
      </c>
      <c r="I27" s="662">
        <f>I25/H27</f>
        <v>216.56901508034022</v>
      </c>
      <c r="J27" s="31">
        <f>(I27-$I$28)/$I$28</f>
        <v>0.33478591729023249</v>
      </c>
      <c r="K27" s="100"/>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row>
    <row r="28" spans="2:46" s="39" customFormat="1" ht="15" customHeight="1">
      <c r="B28" s="33"/>
      <c r="C28" s="109"/>
      <c r="D28" s="109"/>
      <c r="E28" s="33"/>
      <c r="F28" s="100"/>
      <c r="I28" s="594">
        <v>162.25</v>
      </c>
      <c r="J28" s="33"/>
      <c r="K28" s="100"/>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row>
    <row r="29" spans="2:46" s="39" customFormat="1" ht="15" customHeight="1">
      <c r="B29" s="33"/>
      <c r="C29" s="109"/>
      <c r="D29" s="109"/>
      <c r="E29" s="100"/>
      <c r="F29" s="100"/>
      <c r="I29" s="100"/>
      <c r="J29" s="100"/>
      <c r="K29" s="100"/>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row>
    <row r="30" spans="2:46" s="39" customFormat="1" ht="15" customHeight="1">
      <c r="B30" s="112"/>
      <c r="C30" s="113"/>
      <c r="D30" s="113"/>
      <c r="E30" s="100"/>
      <c r="F30" s="101"/>
      <c r="I30" s="108"/>
      <c r="J30" s="100"/>
      <c r="K30" s="100"/>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row>
    <row r="31" spans="2:46" ht="15" customHeight="1">
      <c r="F31" s="116"/>
      <c r="G31" s="117"/>
      <c r="H31" s="118"/>
      <c r="I31" s="110"/>
      <c r="J31" s="110"/>
      <c r="K31" s="111"/>
    </row>
    <row r="32" spans="2:46" ht="15" customHeight="1">
      <c r="B32" s="102" t="s">
        <v>51</v>
      </c>
      <c r="C32" s="103"/>
      <c r="D32" s="104"/>
      <c r="F32" s="116"/>
      <c r="G32" s="117"/>
      <c r="H32" s="118"/>
      <c r="I32" s="110"/>
      <c r="J32" s="110"/>
      <c r="K32" s="111"/>
    </row>
    <row r="33" spans="2:11" ht="15" customHeight="1">
      <c r="B33" s="802" t="s">
        <v>52</v>
      </c>
      <c r="C33" s="803"/>
      <c r="D33" s="804"/>
      <c r="F33" s="116"/>
      <c r="G33" s="117"/>
      <c r="H33" s="118"/>
      <c r="I33" s="110"/>
      <c r="J33" s="110"/>
      <c r="K33" s="111"/>
    </row>
    <row r="34" spans="2:11" ht="15" customHeight="1">
      <c r="B34" s="802"/>
      <c r="C34" s="803"/>
      <c r="D34" s="804"/>
      <c r="F34" s="116"/>
      <c r="G34" s="117"/>
      <c r="H34" s="118"/>
      <c r="I34" s="110"/>
      <c r="J34" s="110"/>
      <c r="K34" s="111"/>
    </row>
    <row r="35" spans="2:11" ht="15" customHeight="1">
      <c r="B35" s="802"/>
      <c r="C35" s="803"/>
      <c r="D35" s="804"/>
      <c r="F35" s="116"/>
      <c r="G35" s="117"/>
      <c r="H35" s="118"/>
      <c r="I35" s="110"/>
      <c r="J35" s="110"/>
      <c r="K35" s="111"/>
    </row>
    <row r="36" spans="2:11" ht="15" customHeight="1">
      <c r="B36" s="802"/>
      <c r="C36" s="803"/>
      <c r="D36" s="804"/>
      <c r="F36" s="116"/>
      <c r="G36" s="117"/>
      <c r="H36" s="118"/>
      <c r="I36" s="110"/>
    </row>
    <row r="37" spans="2:11" ht="15" customHeight="1">
      <c r="B37" s="802"/>
      <c r="C37" s="803"/>
      <c r="D37" s="804"/>
      <c r="F37" s="116"/>
      <c r="G37" s="117"/>
      <c r="H37" s="118"/>
      <c r="I37" s="110"/>
    </row>
    <row r="38" spans="2:11" ht="15" customHeight="1">
      <c r="B38" s="802"/>
      <c r="C38" s="803"/>
      <c r="D38" s="804"/>
      <c r="F38" s="116"/>
      <c r="G38" s="117"/>
      <c r="H38" s="118"/>
      <c r="I38" s="110"/>
    </row>
    <row r="39" spans="2:11" ht="15" customHeight="1">
      <c r="B39" s="805"/>
      <c r="C39" s="806"/>
      <c r="D39" s="807"/>
      <c r="F39" s="116"/>
      <c r="G39" s="117"/>
      <c r="H39" s="118"/>
      <c r="I39" s="110"/>
    </row>
    <row r="40" spans="2:11" ht="15" customHeight="1">
      <c r="F40" s="116"/>
      <c r="G40" s="117"/>
      <c r="H40" s="118"/>
      <c r="I40" s="110"/>
    </row>
    <row r="41" spans="2:11" ht="15" customHeight="1">
      <c r="F41" s="116"/>
      <c r="G41" s="117"/>
      <c r="H41" s="118"/>
      <c r="I41" s="110"/>
    </row>
    <row r="42" spans="2:11" ht="15" customHeight="1">
      <c r="F42" s="116"/>
      <c r="G42" s="117"/>
      <c r="H42" s="118"/>
      <c r="I42" s="110"/>
    </row>
    <row r="43" spans="2:11" ht="15" customHeight="1">
      <c r="F43" s="120"/>
      <c r="G43" s="114"/>
      <c r="H43" s="115"/>
      <c r="I43" s="110"/>
    </row>
  </sheetData>
  <mergeCells count="7">
    <mergeCell ref="B33:D39"/>
    <mergeCell ref="F1:I1"/>
    <mergeCell ref="B2:D2"/>
    <mergeCell ref="F2:I2"/>
    <mergeCell ref="B3:C3"/>
    <mergeCell ref="B13:C13"/>
    <mergeCell ref="B19:C19"/>
  </mergeCells>
  <phoneticPr fontId="149" type="noConversion"/>
  <pageMargins left="0.25" right="0.25" top="0.12937499999999999" bottom="0.75" header="0.3" footer="0.3"/>
  <pageSetup scale="6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N46"/>
  <sheetViews>
    <sheetView zoomScale="80" zoomScaleNormal="80" workbookViewId="0">
      <selection activeCell="D24" sqref="D24"/>
    </sheetView>
  </sheetViews>
  <sheetFormatPr defaultColWidth="9.28515625" defaultRowHeight="15"/>
  <cols>
    <col min="1" max="1" width="11.5703125" style="1" customWidth="1"/>
    <col min="2" max="2" width="39" style="1" customWidth="1"/>
    <col min="3" max="3" width="13.5703125" style="207" customWidth="1"/>
    <col min="4" max="4" width="42.28515625" style="207" customWidth="1"/>
    <col min="5" max="5" width="14.42578125" style="207" customWidth="1"/>
    <col min="6" max="6" width="59.5703125" style="207" bestFit="1" customWidth="1"/>
    <col min="7" max="7" width="14.5703125" style="207" bestFit="1" customWidth="1"/>
    <col min="8" max="8" width="16.42578125" style="207" bestFit="1" customWidth="1"/>
    <col min="9" max="9" width="18.28515625" style="207" bestFit="1" customWidth="1"/>
    <col min="10" max="10" width="39.5703125" style="92" customWidth="1"/>
    <col min="11" max="11" width="12.28515625" style="207" bestFit="1" customWidth="1"/>
    <col min="12" max="16384" width="9.28515625" style="1"/>
  </cols>
  <sheetData>
    <row r="1" spans="2:14" ht="16.5" thickBot="1">
      <c r="B1" s="121"/>
      <c r="C1" s="122"/>
      <c r="D1" s="122"/>
      <c r="E1" s="122"/>
      <c r="F1" s="816"/>
      <c r="G1" s="817"/>
      <c r="H1" s="817"/>
      <c r="I1" s="818"/>
      <c r="J1" s="123"/>
      <c r="K1" s="122"/>
    </row>
    <row r="2" spans="2:14" ht="16.5" thickBot="1">
      <c r="B2" s="819" t="s">
        <v>53</v>
      </c>
      <c r="C2" s="820"/>
      <c r="D2" s="821"/>
      <c r="E2" s="124"/>
      <c r="F2" s="822" t="s">
        <v>54</v>
      </c>
      <c r="G2" s="823"/>
      <c r="H2" s="823"/>
      <c r="I2" s="824"/>
      <c r="J2" s="125"/>
      <c r="K2" s="124"/>
    </row>
    <row r="3" spans="2:14">
      <c r="B3" s="825" t="s">
        <v>10</v>
      </c>
      <c r="C3" s="826"/>
      <c r="D3" s="126" t="s">
        <v>55</v>
      </c>
      <c r="E3" s="127"/>
      <c r="F3" s="128"/>
      <c r="G3" s="827" t="s">
        <v>12</v>
      </c>
      <c r="H3" s="827"/>
      <c r="I3" s="129">
        <v>89344</v>
      </c>
      <c r="J3" s="130"/>
      <c r="K3" s="127"/>
    </row>
    <row r="4" spans="2:14" ht="15" customHeight="1">
      <c r="B4" s="131" t="s">
        <v>2</v>
      </c>
      <c r="C4" s="132">
        <f>'M2022 BLS SALARY CHART (53_PCT)'!C22</f>
        <v>79415.232000000018</v>
      </c>
      <c r="D4" s="41" t="s">
        <v>455</v>
      </c>
      <c r="E4" s="1"/>
      <c r="F4" s="133" t="s">
        <v>14</v>
      </c>
      <c r="G4" s="134" t="s">
        <v>56</v>
      </c>
      <c r="H4" s="134" t="s">
        <v>16</v>
      </c>
      <c r="I4" s="135" t="s">
        <v>17</v>
      </c>
      <c r="J4" s="105"/>
      <c r="K4" s="1"/>
    </row>
    <row r="5" spans="2:14" ht="18" customHeight="1">
      <c r="B5" s="131" t="s">
        <v>57</v>
      </c>
      <c r="C5" s="136">
        <f>'M2022 BLS SALARY CHART (53_PCT)'!C34</f>
        <v>135537.79200000002</v>
      </c>
      <c r="D5" s="41" t="s">
        <v>455</v>
      </c>
      <c r="E5" s="1"/>
      <c r="F5" s="137" t="s">
        <v>2</v>
      </c>
      <c r="G5" s="138">
        <v>23.467400000000001</v>
      </c>
      <c r="H5" s="139">
        <f t="shared" ref="H5:H12" si="0">C4</f>
        <v>79415.232000000018</v>
      </c>
      <c r="I5" s="48">
        <f t="shared" ref="I5:I12" si="1">G5*H5</f>
        <v>1863669.0154368004</v>
      </c>
      <c r="K5" s="1"/>
    </row>
    <row r="6" spans="2:14">
      <c r="B6" s="131" t="s">
        <v>3</v>
      </c>
      <c r="C6" s="136">
        <f>'M2022 BLS SALARY CHART (53_PCT)'!C32</f>
        <v>102258.624</v>
      </c>
      <c r="D6" s="41" t="s">
        <v>455</v>
      </c>
      <c r="E6" s="1"/>
      <c r="F6" s="137" t="s">
        <v>57</v>
      </c>
      <c r="G6" s="138">
        <v>0.8</v>
      </c>
      <c r="H6" s="139">
        <f t="shared" si="0"/>
        <v>135537.79200000002</v>
      </c>
      <c r="I6" s="48">
        <f t="shared" si="1"/>
        <v>108430.23360000002</v>
      </c>
      <c r="K6" s="1"/>
    </row>
    <row r="7" spans="2:14" ht="15" customHeight="1">
      <c r="B7" s="140" t="s">
        <v>58</v>
      </c>
      <c r="C7" s="136">
        <f>'M2022 BLS SALARY CHART (53_PCT)'!C18</f>
        <v>80606.448000000004</v>
      </c>
      <c r="D7" s="41" t="s">
        <v>455</v>
      </c>
      <c r="E7" s="1"/>
      <c r="F7" s="137" t="s">
        <v>3</v>
      </c>
      <c r="G7" s="138">
        <v>49.306843267108164</v>
      </c>
      <c r="H7" s="139">
        <f t="shared" si="0"/>
        <v>102258.624</v>
      </c>
      <c r="I7" s="48">
        <f t="shared" si="1"/>
        <v>5042049.9462781455</v>
      </c>
      <c r="K7" s="1"/>
    </row>
    <row r="8" spans="2:14" ht="15" customHeight="1">
      <c r="B8" s="140" t="s">
        <v>4</v>
      </c>
      <c r="C8" s="136">
        <f>'M2022 BLS SALARY CHART (53_PCT)'!C14</f>
        <v>64330.864000000001</v>
      </c>
      <c r="D8" s="41" t="s">
        <v>455</v>
      </c>
      <c r="E8" s="1"/>
      <c r="F8" s="141" t="s">
        <v>58</v>
      </c>
      <c r="G8" s="138">
        <v>2.4281999999999999</v>
      </c>
      <c r="H8" s="139">
        <f t="shared" si="0"/>
        <v>80606.448000000004</v>
      </c>
      <c r="I8" s="48">
        <f t="shared" si="1"/>
        <v>195728.57703360001</v>
      </c>
      <c r="J8" s="142"/>
      <c r="K8" s="1"/>
    </row>
    <row r="9" spans="2:14">
      <c r="B9" s="140" t="s">
        <v>5</v>
      </c>
      <c r="C9" s="136">
        <f>'M2022 BLS SALARY CHART (53_PCT)'!C8</f>
        <v>53206.566400000003</v>
      </c>
      <c r="D9" s="41" t="s">
        <v>455</v>
      </c>
      <c r="E9" s="143"/>
      <c r="F9" s="141" t="s">
        <v>4</v>
      </c>
      <c r="G9" s="138">
        <v>12.556799999999999</v>
      </c>
      <c r="H9" s="139">
        <f t="shared" si="0"/>
        <v>64330.864000000001</v>
      </c>
      <c r="I9" s="48">
        <f t="shared" si="1"/>
        <v>807789.79307519994</v>
      </c>
      <c r="J9" s="144"/>
      <c r="K9" s="143"/>
    </row>
    <row r="10" spans="2:14">
      <c r="B10" s="140" t="s">
        <v>6</v>
      </c>
      <c r="C10" s="136">
        <f>'M2022 BLS SALARY CHART (53_PCT)'!C8</f>
        <v>53206.566400000003</v>
      </c>
      <c r="D10" s="41" t="s">
        <v>455</v>
      </c>
      <c r="E10" s="145"/>
      <c r="F10" s="141" t="s">
        <v>5</v>
      </c>
      <c r="G10" s="138">
        <v>186.13333333333333</v>
      </c>
      <c r="H10" s="139">
        <f t="shared" si="0"/>
        <v>53206.566400000003</v>
      </c>
      <c r="I10" s="48">
        <f>G10*H10</f>
        <v>9903515.5592533331</v>
      </c>
      <c r="J10" s="146"/>
      <c r="K10" s="145"/>
    </row>
    <row r="11" spans="2:14" ht="18" customHeight="1">
      <c r="B11" s="141" t="s">
        <v>7</v>
      </c>
      <c r="C11" s="147">
        <f>'M2022 BLS SALARY CHART (53_PCT)'!C6</f>
        <v>41600</v>
      </c>
      <c r="D11" s="41" t="s">
        <v>455</v>
      </c>
      <c r="E11" s="145"/>
      <c r="F11" s="141" t="s">
        <v>6</v>
      </c>
      <c r="G11" s="138">
        <v>12.700000000000001</v>
      </c>
      <c r="H11" s="139">
        <f t="shared" si="0"/>
        <v>53206.566400000003</v>
      </c>
      <c r="I11" s="48">
        <f t="shared" si="1"/>
        <v>675723.39328000008</v>
      </c>
      <c r="J11" s="148"/>
      <c r="K11" s="145"/>
    </row>
    <row r="12" spans="2:14" ht="15.75" thickBot="1">
      <c r="B12" s="149"/>
      <c r="C12" s="150"/>
      <c r="D12" s="54"/>
      <c r="E12" s="145"/>
      <c r="F12" s="151" t="s">
        <v>7</v>
      </c>
      <c r="G12" s="152">
        <v>19.346799999999998</v>
      </c>
      <c r="H12" s="153">
        <f t="shared" si="0"/>
        <v>41600</v>
      </c>
      <c r="I12" s="58">
        <f t="shared" si="1"/>
        <v>804826.87999999989</v>
      </c>
      <c r="J12" s="154"/>
      <c r="K12" s="145"/>
    </row>
    <row r="13" spans="2:14" ht="17.25" customHeight="1">
      <c r="B13" s="828" t="s">
        <v>25</v>
      </c>
      <c r="C13" s="829"/>
      <c r="D13" s="155"/>
      <c r="E13" s="145"/>
      <c r="F13" s="156" t="s">
        <v>59</v>
      </c>
      <c r="G13" s="157">
        <f>SUM(G5:G12)</f>
        <v>306.73937660044146</v>
      </c>
      <c r="H13" s="158"/>
      <c r="I13" s="159">
        <f>SUM(I5:I12)</f>
        <v>19401733.397957075</v>
      </c>
      <c r="J13" s="160"/>
      <c r="K13" s="145"/>
    </row>
    <row r="14" spans="2:14">
      <c r="B14" s="161" t="s">
        <v>27</v>
      </c>
      <c r="C14" s="162">
        <f>G8</f>
        <v>2.4281999999999999</v>
      </c>
      <c r="D14" s="163" t="s">
        <v>60</v>
      </c>
      <c r="E14" s="145"/>
      <c r="F14" s="164"/>
      <c r="G14" s="165"/>
      <c r="H14" s="166"/>
      <c r="I14" s="167"/>
      <c r="J14" s="145"/>
      <c r="K14" s="145"/>
    </row>
    <row r="15" spans="2:14" ht="15.75" thickBot="1">
      <c r="B15" s="161" t="s">
        <v>29</v>
      </c>
      <c r="C15" s="162">
        <f>G6+G7</f>
        <v>50.106843267108161</v>
      </c>
      <c r="D15" s="163" t="s">
        <v>61</v>
      </c>
      <c r="E15" s="143"/>
      <c r="F15" s="55" t="str">
        <f>B20</f>
        <v>Tax &amp; Fringe</v>
      </c>
      <c r="G15" s="168"/>
      <c r="H15" s="169">
        <f>C20</f>
        <v>0.27379999999999999</v>
      </c>
      <c r="I15" s="58">
        <f>H15*I13</f>
        <v>5312194.6043606466</v>
      </c>
      <c r="K15" s="143"/>
    </row>
    <row r="16" spans="2:14" ht="15.6" customHeight="1" thickTop="1">
      <c r="B16" s="161" t="s">
        <v>32</v>
      </c>
      <c r="C16" s="162">
        <f>G5</f>
        <v>23.467400000000001</v>
      </c>
      <c r="D16" s="163" t="s">
        <v>62</v>
      </c>
      <c r="E16" s="1"/>
      <c r="F16" s="170" t="s">
        <v>63</v>
      </c>
      <c r="G16" s="171"/>
      <c r="H16" s="171"/>
      <c r="I16" s="172">
        <f>SUM(I13:I15)</f>
        <v>24713928.002317723</v>
      </c>
      <c r="J16" s="46"/>
      <c r="K16" s="1"/>
      <c r="L16" s="1">
        <v>8017</v>
      </c>
      <c r="M16" s="1" t="s">
        <v>39</v>
      </c>
      <c r="N16" s="1">
        <v>3013.88</v>
      </c>
    </row>
    <row r="17" spans="2:14" ht="13.5" customHeight="1">
      <c r="B17" s="161" t="s">
        <v>35</v>
      </c>
      <c r="C17" s="162">
        <f>G9</f>
        <v>12.556799999999999</v>
      </c>
      <c r="D17" s="163" t="s">
        <v>64</v>
      </c>
      <c r="E17" s="46"/>
      <c r="F17" s="90"/>
      <c r="G17" s="46"/>
      <c r="H17" s="46"/>
      <c r="I17" s="173"/>
      <c r="J17" s="46"/>
      <c r="K17" s="46"/>
      <c r="M17" s="1" t="s">
        <v>41</v>
      </c>
      <c r="N17" s="1">
        <v>2177.73</v>
      </c>
    </row>
    <row r="18" spans="2:14" ht="15.75" customHeight="1">
      <c r="B18" s="174" t="s">
        <v>37</v>
      </c>
      <c r="C18" s="175">
        <f>G10+G11+G12</f>
        <v>218.18013333333332</v>
      </c>
      <c r="D18" s="176" t="s">
        <v>36</v>
      </c>
      <c r="E18" s="46"/>
      <c r="F18" s="42" t="str">
        <f>B21</f>
        <v>Total Occupancy</v>
      </c>
      <c r="G18" s="6"/>
      <c r="H18" s="139">
        <f>N22</f>
        <v>3288.88</v>
      </c>
      <c r="I18" s="48">
        <f>H18*G13</f>
        <v>1008829.0009136599</v>
      </c>
      <c r="J18" s="177"/>
      <c r="K18" s="46"/>
      <c r="L18" s="1">
        <v>8014</v>
      </c>
      <c r="M18" s="1" t="s">
        <v>44</v>
      </c>
      <c r="N18" s="1">
        <v>3563.88</v>
      </c>
    </row>
    <row r="19" spans="2:14" ht="16.5" customHeight="1">
      <c r="B19" s="814" t="s">
        <v>40</v>
      </c>
      <c r="C19" s="815"/>
      <c r="D19" s="178"/>
      <c r="E19" s="1"/>
      <c r="F19" s="42" t="str">
        <f>B22</f>
        <v>Total Program Expenses*</v>
      </c>
      <c r="G19" s="6"/>
      <c r="H19" s="139">
        <f>N23</f>
        <v>3998.9700000000003</v>
      </c>
      <c r="I19" s="48">
        <f>H19*G13</f>
        <v>1226641.5648438674</v>
      </c>
      <c r="K19" s="1"/>
      <c r="M19" s="1" t="s">
        <v>45</v>
      </c>
      <c r="N19" s="1">
        <v>5820.21</v>
      </c>
    </row>
    <row r="20" spans="2:14" ht="15.75" thickBot="1">
      <c r="B20" s="161" t="s">
        <v>31</v>
      </c>
      <c r="C20" s="179">
        <f>'M2022 BLS SALARY CHART (53_PCT)'!C38</f>
        <v>0.27379999999999999</v>
      </c>
      <c r="D20" s="41" t="s">
        <v>65</v>
      </c>
      <c r="E20" s="1"/>
      <c r="F20" s="180"/>
      <c r="G20" s="181"/>
      <c r="H20" s="181"/>
      <c r="I20" s="182"/>
      <c r="K20" s="1"/>
    </row>
    <row r="21" spans="2:14" ht="15.75" customHeight="1" thickTop="1" thickBot="1">
      <c r="B21" s="161" t="s">
        <v>39</v>
      </c>
      <c r="C21" s="183">
        <f>N22</f>
        <v>3288.88</v>
      </c>
      <c r="D21" s="89" t="s">
        <v>463</v>
      </c>
      <c r="E21" s="1"/>
      <c r="F21" s="184" t="s">
        <v>66</v>
      </c>
      <c r="G21" s="185"/>
      <c r="H21" s="185"/>
      <c r="I21" s="186">
        <f>SUM(I16:I19)</f>
        <v>26949398.568075251</v>
      </c>
      <c r="K21" s="1"/>
    </row>
    <row r="22" spans="2:14" ht="16.5" customHeight="1">
      <c r="B22" s="161" t="s">
        <v>67</v>
      </c>
      <c r="C22" s="187">
        <f>N23</f>
        <v>3998.9700000000003</v>
      </c>
      <c r="D22" s="89" t="s">
        <v>463</v>
      </c>
      <c r="E22" s="92"/>
      <c r="F22" s="64"/>
      <c r="G22" s="33"/>
      <c r="H22" s="33"/>
      <c r="I22" s="67"/>
      <c r="J22" s="188"/>
      <c r="K22" s="92"/>
      <c r="M22" s="1" t="s">
        <v>39</v>
      </c>
      <c r="N22" s="1">
        <f>AVERAGE(N18,N16)</f>
        <v>3288.88</v>
      </c>
    </row>
    <row r="23" spans="2:14" ht="15.75" thickBot="1">
      <c r="B23" s="161" t="s">
        <v>46</v>
      </c>
      <c r="C23" s="179">
        <v>0.12</v>
      </c>
      <c r="D23" s="54" t="s">
        <v>47</v>
      </c>
      <c r="E23" s="33"/>
      <c r="F23" s="189" t="str">
        <f>B23</f>
        <v>Admin Allocation</v>
      </c>
      <c r="G23" s="190"/>
      <c r="H23" s="191">
        <f>C23</f>
        <v>0.12</v>
      </c>
      <c r="I23" s="192">
        <f>H23*I21</f>
        <v>3233927.8281690301</v>
      </c>
      <c r="J23" s="100"/>
      <c r="K23" s="33"/>
      <c r="M23" s="1" t="s">
        <v>41</v>
      </c>
      <c r="N23" s="1">
        <f>AVERAGE(N19,N17)</f>
        <v>3998.9700000000003</v>
      </c>
    </row>
    <row r="24" spans="2:14" ht="14.65" customHeight="1" thickBot="1">
      <c r="B24" s="94" t="s">
        <v>48</v>
      </c>
      <c r="C24" s="193">
        <v>2.7099999999999999E-2</v>
      </c>
      <c r="D24" s="647" t="s">
        <v>460</v>
      </c>
      <c r="E24" s="100"/>
      <c r="F24" s="194"/>
      <c r="G24" s="100"/>
      <c r="H24" s="195"/>
      <c r="I24" s="196"/>
      <c r="J24" s="100"/>
      <c r="K24" s="100"/>
    </row>
    <row r="25" spans="2:14" ht="15.75" thickBot="1">
      <c r="B25" s="97"/>
      <c r="C25" s="98"/>
      <c r="D25" s="99"/>
      <c r="E25" s="100"/>
      <c r="F25" s="197" t="s">
        <v>41</v>
      </c>
      <c r="G25" s="198"/>
      <c r="H25" s="199"/>
      <c r="I25" s="200">
        <f>SUM(I21:I23)</f>
        <v>30183326.39624428</v>
      </c>
      <c r="J25" s="100"/>
      <c r="K25" s="100"/>
    </row>
    <row r="26" spans="2:14">
      <c r="B26" s="101"/>
      <c r="C26" s="93"/>
      <c r="D26" s="92"/>
      <c r="E26" s="100"/>
      <c r="F26" s="194"/>
      <c r="G26" s="100"/>
      <c r="H26" s="195"/>
      <c r="I26" s="201"/>
      <c r="J26" s="100"/>
      <c r="K26" s="100"/>
    </row>
    <row r="27" spans="2:14">
      <c r="B27" s="102" t="s">
        <v>51</v>
      </c>
      <c r="C27" s="103"/>
      <c r="D27" s="104"/>
      <c r="E27" s="100"/>
      <c r="F27" s="189" t="str">
        <f>B24</f>
        <v>Rate Review CAF</v>
      </c>
      <c r="G27" s="190"/>
      <c r="H27" s="191">
        <f>C24</f>
        <v>2.7099999999999999E-2</v>
      </c>
      <c r="I27" s="192">
        <f>H27*I21</f>
        <v>730328.70119483932</v>
      </c>
      <c r="J27" s="100"/>
      <c r="K27" s="100"/>
    </row>
    <row r="28" spans="2:14">
      <c r="B28" s="802" t="s">
        <v>52</v>
      </c>
      <c r="C28" s="803"/>
      <c r="D28" s="804"/>
      <c r="E28" s="100"/>
      <c r="F28" s="189"/>
      <c r="G28" s="190"/>
      <c r="H28" s="191"/>
      <c r="I28" s="192"/>
      <c r="J28" s="100"/>
      <c r="K28" s="100"/>
    </row>
    <row r="29" spans="2:14" ht="15.75" thickBot="1">
      <c r="B29" s="802"/>
      <c r="C29" s="803"/>
      <c r="D29" s="804"/>
      <c r="E29" s="100"/>
      <c r="F29" s="202" t="s">
        <v>68</v>
      </c>
      <c r="G29" s="107"/>
      <c r="H29" s="107"/>
      <c r="I29" s="203">
        <f>SUM(I25:I28)</f>
        <v>30913655.097439118</v>
      </c>
      <c r="J29" s="105"/>
      <c r="K29" s="100"/>
    </row>
    <row r="30" spans="2:14" ht="15.75" thickBot="1">
      <c r="B30" s="802"/>
      <c r="C30" s="803"/>
      <c r="D30" s="804"/>
      <c r="E30" s="107"/>
      <c r="F30" s="204" t="s">
        <v>69</v>
      </c>
      <c r="G30" s="205"/>
      <c r="H30" s="205"/>
      <c r="I30" s="206">
        <f>I29/I3</f>
        <v>346.00706368014772</v>
      </c>
      <c r="J30" s="105"/>
      <c r="K30" s="107"/>
    </row>
    <row r="31" spans="2:14">
      <c r="B31" s="802"/>
      <c r="C31" s="803"/>
      <c r="D31" s="804"/>
      <c r="E31" s="107"/>
      <c r="I31" s="593">
        <v>288.17</v>
      </c>
      <c r="J31" s="648">
        <f>(I30-I31)/I31</f>
        <v>0.20070466627389286</v>
      </c>
      <c r="K31" s="107"/>
    </row>
    <row r="32" spans="2:14">
      <c r="B32" s="802"/>
      <c r="C32" s="803"/>
      <c r="D32" s="804"/>
      <c r="F32" s="105"/>
      <c r="I32" s="106"/>
    </row>
    <row r="33" spans="2:10">
      <c r="B33" s="805"/>
      <c r="C33" s="806"/>
      <c r="D33" s="807"/>
      <c r="F33" s="105"/>
      <c r="G33" s="108"/>
      <c r="H33" s="108"/>
      <c r="I33" s="208"/>
    </row>
    <row r="34" spans="2:10">
      <c r="B34" s="209"/>
      <c r="C34" s="210"/>
      <c r="D34" s="107"/>
    </row>
    <row r="35" spans="2:10">
      <c r="B35" s="209"/>
      <c r="C35" s="210"/>
      <c r="D35" s="107"/>
    </row>
    <row r="37" spans="2:10">
      <c r="F37" s="107"/>
      <c r="G37" s="107"/>
      <c r="H37" s="108"/>
      <c r="I37" s="108"/>
      <c r="J37" s="108"/>
    </row>
    <row r="38" spans="2:10">
      <c r="F38" s="1"/>
      <c r="G38" s="211"/>
      <c r="H38" s="162"/>
      <c r="I38" s="212"/>
      <c r="J38" s="207"/>
    </row>
    <row r="39" spans="2:10">
      <c r="F39" s="1"/>
      <c r="G39" s="211"/>
      <c r="H39" s="162"/>
      <c r="I39" s="212"/>
      <c r="J39" s="207"/>
    </row>
    <row r="40" spans="2:10">
      <c r="F40" s="1"/>
      <c r="G40" s="211"/>
      <c r="H40" s="162"/>
      <c r="I40" s="212"/>
      <c r="J40" s="207"/>
    </row>
    <row r="41" spans="2:10">
      <c r="F41" s="1"/>
      <c r="G41" s="211"/>
      <c r="H41" s="162"/>
      <c r="I41" s="212"/>
      <c r="J41" s="207"/>
    </row>
    <row r="42" spans="2:10">
      <c r="F42" s="1"/>
      <c r="G42" s="211"/>
      <c r="H42" s="162"/>
      <c r="I42" s="212"/>
      <c r="J42" s="207"/>
    </row>
    <row r="43" spans="2:10">
      <c r="F43" s="1"/>
      <c r="G43" s="211"/>
      <c r="H43" s="162"/>
      <c r="I43" s="212"/>
      <c r="J43" s="207"/>
    </row>
    <row r="44" spans="2:10">
      <c r="F44" s="1"/>
      <c r="G44" s="211"/>
      <c r="H44" s="162"/>
      <c r="I44" s="212"/>
      <c r="J44" s="207"/>
    </row>
    <row r="45" spans="2:10">
      <c r="F45" s="1"/>
      <c r="G45" s="211"/>
      <c r="H45" s="162"/>
      <c r="I45" s="212"/>
      <c r="J45" s="207"/>
    </row>
    <row r="46" spans="2:10">
      <c r="F46" s="213"/>
      <c r="G46" s="214"/>
      <c r="H46" s="214"/>
      <c r="I46" s="212"/>
      <c r="J46" s="207"/>
    </row>
  </sheetData>
  <mergeCells count="8">
    <mergeCell ref="B19:C19"/>
    <mergeCell ref="B28:D33"/>
    <mergeCell ref="F1:I1"/>
    <mergeCell ref="B2:D2"/>
    <mergeCell ref="F2:I2"/>
    <mergeCell ref="B3:C3"/>
    <mergeCell ref="G3:H3"/>
    <mergeCell ref="B13:C13"/>
  </mergeCells>
  <phoneticPr fontId="149" type="noConversion"/>
  <pageMargins left="0.7" right="0.7" top="0.75" bottom="0.75" header="0.3" footer="0.3"/>
  <pageSetup scale="61" orientation="landscape" r:id="rId1"/>
  <ignoredErrors>
    <ignoredError sqref="F7:F10"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K47"/>
  <sheetViews>
    <sheetView zoomScale="80" zoomScaleNormal="80" workbookViewId="0">
      <selection activeCell="D21" sqref="D21"/>
    </sheetView>
  </sheetViews>
  <sheetFormatPr defaultRowHeight="15"/>
  <cols>
    <col min="1" max="1" width="8.85546875" style="33"/>
    <col min="2" max="2" width="35.28515625" style="33" customWidth="1"/>
    <col min="3" max="3" width="14.7109375" style="33" customWidth="1"/>
    <col min="4" max="4" width="29.7109375" style="33" customWidth="1"/>
    <col min="5" max="5" width="12.7109375" style="33" customWidth="1"/>
    <col min="6" max="6" width="44" style="33" customWidth="1"/>
    <col min="7" max="7" width="14" style="33" customWidth="1"/>
    <col min="8" max="8" width="12.28515625" style="33" bestFit="1" customWidth="1"/>
    <col min="9" max="9" width="16.28515625" style="33" bestFit="1" customWidth="1"/>
    <col min="10" max="10" width="9.85546875" style="33" bestFit="1" customWidth="1"/>
    <col min="11" max="240" width="8.85546875" style="33"/>
    <col min="241" max="241" width="19.28515625" style="33" customWidth="1"/>
    <col min="242" max="242" width="11.42578125" style="33" customWidth="1"/>
    <col min="243" max="243" width="14.42578125" style="33" customWidth="1"/>
    <col min="244" max="244" width="16.42578125" style="33" customWidth="1"/>
    <col min="245" max="245" width="16" style="33" customWidth="1"/>
    <col min="246" max="246" width="15.42578125" style="33" customWidth="1"/>
    <col min="247" max="247" width="14.5703125" style="33" customWidth="1"/>
    <col min="248" max="248" width="15.42578125" style="33" customWidth="1"/>
    <col min="249" max="496" width="8.85546875" style="33"/>
    <col min="497" max="497" width="19.28515625" style="33" customWidth="1"/>
    <col min="498" max="498" width="11.42578125" style="33" customWidth="1"/>
    <col min="499" max="499" width="14.42578125" style="33" customWidth="1"/>
    <col min="500" max="500" width="16.42578125" style="33" customWidth="1"/>
    <col min="501" max="501" width="16" style="33" customWidth="1"/>
    <col min="502" max="502" width="15.42578125" style="33" customWidth="1"/>
    <col min="503" max="503" width="14.5703125" style="33" customWidth="1"/>
    <col min="504" max="504" width="15.42578125" style="33" customWidth="1"/>
    <col min="505" max="752" width="8.85546875" style="33"/>
    <col min="753" max="753" width="19.28515625" style="33" customWidth="1"/>
    <col min="754" max="754" width="11.42578125" style="33" customWidth="1"/>
    <col min="755" max="755" width="14.42578125" style="33" customWidth="1"/>
    <col min="756" max="756" width="16.42578125" style="33" customWidth="1"/>
    <col min="757" max="757" width="16" style="33" customWidth="1"/>
    <col min="758" max="758" width="15.42578125" style="33" customWidth="1"/>
    <col min="759" max="759" width="14.5703125" style="33" customWidth="1"/>
    <col min="760" max="760" width="15.42578125" style="33" customWidth="1"/>
    <col min="761" max="1008" width="8.85546875" style="33"/>
    <col min="1009" max="1009" width="19.28515625" style="33" customWidth="1"/>
    <col min="1010" max="1010" width="11.42578125" style="33" customWidth="1"/>
    <col min="1011" max="1011" width="14.42578125" style="33" customWidth="1"/>
    <col min="1012" max="1012" width="16.42578125" style="33" customWidth="1"/>
    <col min="1013" max="1013" width="16" style="33" customWidth="1"/>
    <col min="1014" max="1014" width="15.42578125" style="33" customWidth="1"/>
    <col min="1015" max="1015" width="14.5703125" style="33" customWidth="1"/>
    <col min="1016" max="1016" width="15.42578125" style="33" customWidth="1"/>
    <col min="1017" max="1264" width="8.85546875" style="33"/>
    <col min="1265" max="1265" width="19.28515625" style="33" customWidth="1"/>
    <col min="1266" max="1266" width="11.42578125" style="33" customWidth="1"/>
    <col min="1267" max="1267" width="14.42578125" style="33" customWidth="1"/>
    <col min="1268" max="1268" width="16.42578125" style="33" customWidth="1"/>
    <col min="1269" max="1269" width="16" style="33" customWidth="1"/>
    <col min="1270" max="1270" width="15.42578125" style="33" customWidth="1"/>
    <col min="1271" max="1271" width="14.5703125" style="33" customWidth="1"/>
    <col min="1272" max="1272" width="15.42578125" style="33" customWidth="1"/>
    <col min="1273" max="1520" width="8.85546875" style="33"/>
    <col min="1521" max="1521" width="19.28515625" style="33" customWidth="1"/>
    <col min="1522" max="1522" width="11.42578125" style="33" customWidth="1"/>
    <col min="1523" max="1523" width="14.42578125" style="33" customWidth="1"/>
    <col min="1524" max="1524" width="16.42578125" style="33" customWidth="1"/>
    <col min="1525" max="1525" width="16" style="33" customWidth="1"/>
    <col min="1526" max="1526" width="15.42578125" style="33" customWidth="1"/>
    <col min="1527" max="1527" width="14.5703125" style="33" customWidth="1"/>
    <col min="1528" max="1528" width="15.42578125" style="33" customWidth="1"/>
    <col min="1529" max="1776" width="8.85546875" style="33"/>
    <col min="1777" max="1777" width="19.28515625" style="33" customWidth="1"/>
    <col min="1778" max="1778" width="11.42578125" style="33" customWidth="1"/>
    <col min="1779" max="1779" width="14.42578125" style="33" customWidth="1"/>
    <col min="1780" max="1780" width="16.42578125" style="33" customWidth="1"/>
    <col min="1781" max="1781" width="16" style="33" customWidth="1"/>
    <col min="1782" max="1782" width="15.42578125" style="33" customWidth="1"/>
    <col min="1783" max="1783" width="14.5703125" style="33" customWidth="1"/>
    <col min="1784" max="1784" width="15.42578125" style="33" customWidth="1"/>
    <col min="1785" max="2032" width="8.85546875" style="33"/>
    <col min="2033" max="2033" width="19.28515625" style="33" customWidth="1"/>
    <col min="2034" max="2034" width="11.42578125" style="33" customWidth="1"/>
    <col min="2035" max="2035" width="14.42578125" style="33" customWidth="1"/>
    <col min="2036" max="2036" width="16.42578125" style="33" customWidth="1"/>
    <col min="2037" max="2037" width="16" style="33" customWidth="1"/>
    <col min="2038" max="2038" width="15.42578125" style="33" customWidth="1"/>
    <col min="2039" max="2039" width="14.5703125" style="33" customWidth="1"/>
    <col min="2040" max="2040" width="15.42578125" style="33" customWidth="1"/>
    <col min="2041" max="2288" width="8.85546875" style="33"/>
    <col min="2289" max="2289" width="19.28515625" style="33" customWidth="1"/>
    <col min="2290" max="2290" width="11.42578125" style="33" customWidth="1"/>
    <col min="2291" max="2291" width="14.42578125" style="33" customWidth="1"/>
    <col min="2292" max="2292" width="16.42578125" style="33" customWidth="1"/>
    <col min="2293" max="2293" width="16" style="33" customWidth="1"/>
    <col min="2294" max="2294" width="15.42578125" style="33" customWidth="1"/>
    <col min="2295" max="2295" width="14.5703125" style="33" customWidth="1"/>
    <col min="2296" max="2296" width="15.42578125" style="33" customWidth="1"/>
    <col min="2297" max="2544" width="8.85546875" style="33"/>
    <col min="2545" max="2545" width="19.28515625" style="33" customWidth="1"/>
    <col min="2546" max="2546" width="11.42578125" style="33" customWidth="1"/>
    <col min="2547" max="2547" width="14.42578125" style="33" customWidth="1"/>
    <col min="2548" max="2548" width="16.42578125" style="33" customWidth="1"/>
    <col min="2549" max="2549" width="16" style="33" customWidth="1"/>
    <col min="2550" max="2550" width="15.42578125" style="33" customWidth="1"/>
    <col min="2551" max="2551" width="14.5703125" style="33" customWidth="1"/>
    <col min="2552" max="2552" width="15.42578125" style="33" customWidth="1"/>
    <col min="2553" max="2800" width="8.85546875" style="33"/>
    <col min="2801" max="2801" width="19.28515625" style="33" customWidth="1"/>
    <col min="2802" max="2802" width="11.42578125" style="33" customWidth="1"/>
    <col min="2803" max="2803" width="14.42578125" style="33" customWidth="1"/>
    <col min="2804" max="2804" width="16.42578125" style="33" customWidth="1"/>
    <col min="2805" max="2805" width="16" style="33" customWidth="1"/>
    <col min="2806" max="2806" width="15.42578125" style="33" customWidth="1"/>
    <col min="2807" max="2807" width="14.5703125" style="33" customWidth="1"/>
    <col min="2808" max="2808" width="15.42578125" style="33" customWidth="1"/>
    <col min="2809" max="3056" width="8.85546875" style="33"/>
    <col min="3057" max="3057" width="19.28515625" style="33" customWidth="1"/>
    <col min="3058" max="3058" width="11.42578125" style="33" customWidth="1"/>
    <col min="3059" max="3059" width="14.42578125" style="33" customWidth="1"/>
    <col min="3060" max="3060" width="16.42578125" style="33" customWidth="1"/>
    <col min="3061" max="3061" width="16" style="33" customWidth="1"/>
    <col min="3062" max="3062" width="15.42578125" style="33" customWidth="1"/>
    <col min="3063" max="3063" width="14.5703125" style="33" customWidth="1"/>
    <col min="3064" max="3064" width="15.42578125" style="33" customWidth="1"/>
    <col min="3065" max="3312" width="8.85546875" style="33"/>
    <col min="3313" max="3313" width="19.28515625" style="33" customWidth="1"/>
    <col min="3314" max="3314" width="11.42578125" style="33" customWidth="1"/>
    <col min="3315" max="3315" width="14.42578125" style="33" customWidth="1"/>
    <col min="3316" max="3316" width="16.42578125" style="33" customWidth="1"/>
    <col min="3317" max="3317" width="16" style="33" customWidth="1"/>
    <col min="3318" max="3318" width="15.42578125" style="33" customWidth="1"/>
    <col min="3319" max="3319" width="14.5703125" style="33" customWidth="1"/>
    <col min="3320" max="3320" width="15.42578125" style="33" customWidth="1"/>
    <col min="3321" max="3568" width="8.85546875" style="33"/>
    <col min="3569" max="3569" width="19.28515625" style="33" customWidth="1"/>
    <col min="3570" max="3570" width="11.42578125" style="33" customWidth="1"/>
    <col min="3571" max="3571" width="14.42578125" style="33" customWidth="1"/>
    <col min="3572" max="3572" width="16.42578125" style="33" customWidth="1"/>
    <col min="3573" max="3573" width="16" style="33" customWidth="1"/>
    <col min="3574" max="3574" width="15.42578125" style="33" customWidth="1"/>
    <col min="3575" max="3575" width="14.5703125" style="33" customWidth="1"/>
    <col min="3576" max="3576" width="15.42578125" style="33" customWidth="1"/>
    <col min="3577" max="3824" width="8.85546875" style="33"/>
    <col min="3825" max="3825" width="19.28515625" style="33" customWidth="1"/>
    <col min="3826" max="3826" width="11.42578125" style="33" customWidth="1"/>
    <col min="3827" max="3827" width="14.42578125" style="33" customWidth="1"/>
    <col min="3828" max="3828" width="16.42578125" style="33" customWidth="1"/>
    <col min="3829" max="3829" width="16" style="33" customWidth="1"/>
    <col min="3830" max="3830" width="15.42578125" style="33" customWidth="1"/>
    <col min="3831" max="3831" width="14.5703125" style="33" customWidth="1"/>
    <col min="3832" max="3832" width="15.42578125" style="33" customWidth="1"/>
    <col min="3833" max="4080" width="8.85546875" style="33"/>
    <col min="4081" max="4081" width="19.28515625" style="33" customWidth="1"/>
    <col min="4082" max="4082" width="11.42578125" style="33" customWidth="1"/>
    <col min="4083" max="4083" width="14.42578125" style="33" customWidth="1"/>
    <col min="4084" max="4084" width="16.42578125" style="33" customWidth="1"/>
    <col min="4085" max="4085" width="16" style="33" customWidth="1"/>
    <col min="4086" max="4086" width="15.42578125" style="33" customWidth="1"/>
    <col min="4087" max="4087" width="14.5703125" style="33" customWidth="1"/>
    <col min="4088" max="4088" width="15.42578125" style="33" customWidth="1"/>
    <col min="4089" max="4336" width="8.85546875" style="33"/>
    <col min="4337" max="4337" width="19.28515625" style="33" customWidth="1"/>
    <col min="4338" max="4338" width="11.42578125" style="33" customWidth="1"/>
    <col min="4339" max="4339" width="14.42578125" style="33" customWidth="1"/>
    <col min="4340" max="4340" width="16.42578125" style="33" customWidth="1"/>
    <col min="4341" max="4341" width="16" style="33" customWidth="1"/>
    <col min="4342" max="4342" width="15.42578125" style="33" customWidth="1"/>
    <col min="4343" max="4343" width="14.5703125" style="33" customWidth="1"/>
    <col min="4344" max="4344" width="15.42578125" style="33" customWidth="1"/>
    <col min="4345" max="4592" width="8.85546875" style="33"/>
    <col min="4593" max="4593" width="19.28515625" style="33" customWidth="1"/>
    <col min="4594" max="4594" width="11.42578125" style="33" customWidth="1"/>
    <col min="4595" max="4595" width="14.42578125" style="33" customWidth="1"/>
    <col min="4596" max="4596" width="16.42578125" style="33" customWidth="1"/>
    <col min="4597" max="4597" width="16" style="33" customWidth="1"/>
    <col min="4598" max="4598" width="15.42578125" style="33" customWidth="1"/>
    <col min="4599" max="4599" width="14.5703125" style="33" customWidth="1"/>
    <col min="4600" max="4600" width="15.42578125" style="33" customWidth="1"/>
    <col min="4601" max="4848" width="8.85546875" style="33"/>
    <col min="4849" max="4849" width="19.28515625" style="33" customWidth="1"/>
    <col min="4850" max="4850" width="11.42578125" style="33" customWidth="1"/>
    <col min="4851" max="4851" width="14.42578125" style="33" customWidth="1"/>
    <col min="4852" max="4852" width="16.42578125" style="33" customWidth="1"/>
    <col min="4853" max="4853" width="16" style="33" customWidth="1"/>
    <col min="4854" max="4854" width="15.42578125" style="33" customWidth="1"/>
    <col min="4855" max="4855" width="14.5703125" style="33" customWidth="1"/>
    <col min="4856" max="4856" width="15.42578125" style="33" customWidth="1"/>
    <col min="4857" max="5104" width="8.85546875" style="33"/>
    <col min="5105" max="5105" width="19.28515625" style="33" customWidth="1"/>
    <col min="5106" max="5106" width="11.42578125" style="33" customWidth="1"/>
    <col min="5107" max="5107" width="14.42578125" style="33" customWidth="1"/>
    <col min="5108" max="5108" width="16.42578125" style="33" customWidth="1"/>
    <col min="5109" max="5109" width="16" style="33" customWidth="1"/>
    <col min="5110" max="5110" width="15.42578125" style="33" customWidth="1"/>
    <col min="5111" max="5111" width="14.5703125" style="33" customWidth="1"/>
    <col min="5112" max="5112" width="15.42578125" style="33" customWidth="1"/>
    <col min="5113" max="5360" width="8.85546875" style="33"/>
    <col min="5361" max="5361" width="19.28515625" style="33" customWidth="1"/>
    <col min="5362" max="5362" width="11.42578125" style="33" customWidth="1"/>
    <col min="5363" max="5363" width="14.42578125" style="33" customWidth="1"/>
    <col min="5364" max="5364" width="16.42578125" style="33" customWidth="1"/>
    <col min="5365" max="5365" width="16" style="33" customWidth="1"/>
    <col min="5366" max="5366" width="15.42578125" style="33" customWidth="1"/>
    <col min="5367" max="5367" width="14.5703125" style="33" customWidth="1"/>
    <col min="5368" max="5368" width="15.42578125" style="33" customWidth="1"/>
    <col min="5369" max="5616" width="8.85546875" style="33"/>
    <col min="5617" max="5617" width="19.28515625" style="33" customWidth="1"/>
    <col min="5618" max="5618" width="11.42578125" style="33" customWidth="1"/>
    <col min="5619" max="5619" width="14.42578125" style="33" customWidth="1"/>
    <col min="5620" max="5620" width="16.42578125" style="33" customWidth="1"/>
    <col min="5621" max="5621" width="16" style="33" customWidth="1"/>
    <col min="5622" max="5622" width="15.42578125" style="33" customWidth="1"/>
    <col min="5623" max="5623" width="14.5703125" style="33" customWidth="1"/>
    <col min="5624" max="5624" width="15.42578125" style="33" customWidth="1"/>
    <col min="5625" max="5872" width="8.85546875" style="33"/>
    <col min="5873" max="5873" width="19.28515625" style="33" customWidth="1"/>
    <col min="5874" max="5874" width="11.42578125" style="33" customWidth="1"/>
    <col min="5875" max="5875" width="14.42578125" style="33" customWidth="1"/>
    <col min="5876" max="5876" width="16.42578125" style="33" customWidth="1"/>
    <col min="5877" max="5877" width="16" style="33" customWidth="1"/>
    <col min="5878" max="5878" width="15.42578125" style="33" customWidth="1"/>
    <col min="5879" max="5879" width="14.5703125" style="33" customWidth="1"/>
    <col min="5880" max="5880" width="15.42578125" style="33" customWidth="1"/>
    <col min="5881" max="6128" width="8.85546875" style="33"/>
    <col min="6129" max="6129" width="19.28515625" style="33" customWidth="1"/>
    <col min="6130" max="6130" width="11.42578125" style="33" customWidth="1"/>
    <col min="6131" max="6131" width="14.42578125" style="33" customWidth="1"/>
    <col min="6132" max="6132" width="16.42578125" style="33" customWidth="1"/>
    <col min="6133" max="6133" width="16" style="33" customWidth="1"/>
    <col min="6134" max="6134" width="15.42578125" style="33" customWidth="1"/>
    <col min="6135" max="6135" width="14.5703125" style="33" customWidth="1"/>
    <col min="6136" max="6136" width="15.42578125" style="33" customWidth="1"/>
    <col min="6137" max="6384" width="8.85546875" style="33"/>
    <col min="6385" max="6385" width="19.28515625" style="33" customWidth="1"/>
    <col min="6386" max="6386" width="11.42578125" style="33" customWidth="1"/>
    <col min="6387" max="6387" width="14.42578125" style="33" customWidth="1"/>
    <col min="6388" max="6388" width="16.42578125" style="33" customWidth="1"/>
    <col min="6389" max="6389" width="16" style="33" customWidth="1"/>
    <col min="6390" max="6390" width="15.42578125" style="33" customWidth="1"/>
    <col min="6391" max="6391" width="14.5703125" style="33" customWidth="1"/>
    <col min="6392" max="6392" width="15.42578125" style="33" customWidth="1"/>
    <col min="6393" max="6640" width="8.85546875" style="33"/>
    <col min="6641" max="6641" width="19.28515625" style="33" customWidth="1"/>
    <col min="6642" max="6642" width="11.42578125" style="33" customWidth="1"/>
    <col min="6643" max="6643" width="14.42578125" style="33" customWidth="1"/>
    <col min="6644" max="6644" width="16.42578125" style="33" customWidth="1"/>
    <col min="6645" max="6645" width="16" style="33" customWidth="1"/>
    <col min="6646" max="6646" width="15.42578125" style="33" customWidth="1"/>
    <col min="6647" max="6647" width="14.5703125" style="33" customWidth="1"/>
    <col min="6648" max="6648" width="15.42578125" style="33" customWidth="1"/>
    <col min="6649" max="6896" width="8.85546875" style="33"/>
    <col min="6897" max="6897" width="19.28515625" style="33" customWidth="1"/>
    <col min="6898" max="6898" width="11.42578125" style="33" customWidth="1"/>
    <col min="6899" max="6899" width="14.42578125" style="33" customWidth="1"/>
    <col min="6900" max="6900" width="16.42578125" style="33" customWidth="1"/>
    <col min="6901" max="6901" width="16" style="33" customWidth="1"/>
    <col min="6902" max="6902" width="15.42578125" style="33" customWidth="1"/>
    <col min="6903" max="6903" width="14.5703125" style="33" customWidth="1"/>
    <col min="6904" max="6904" width="15.42578125" style="33" customWidth="1"/>
    <col min="6905" max="7152" width="8.85546875" style="33"/>
    <col min="7153" max="7153" width="19.28515625" style="33" customWidth="1"/>
    <col min="7154" max="7154" width="11.42578125" style="33" customWidth="1"/>
    <col min="7155" max="7155" width="14.42578125" style="33" customWidth="1"/>
    <col min="7156" max="7156" width="16.42578125" style="33" customWidth="1"/>
    <col min="7157" max="7157" width="16" style="33" customWidth="1"/>
    <col min="7158" max="7158" width="15.42578125" style="33" customWidth="1"/>
    <col min="7159" max="7159" width="14.5703125" style="33" customWidth="1"/>
    <col min="7160" max="7160" width="15.42578125" style="33" customWidth="1"/>
    <col min="7161" max="7408" width="8.85546875" style="33"/>
    <col min="7409" max="7409" width="19.28515625" style="33" customWidth="1"/>
    <col min="7410" max="7410" width="11.42578125" style="33" customWidth="1"/>
    <col min="7411" max="7411" width="14.42578125" style="33" customWidth="1"/>
    <col min="7412" max="7412" width="16.42578125" style="33" customWidth="1"/>
    <col min="7413" max="7413" width="16" style="33" customWidth="1"/>
    <col min="7414" max="7414" width="15.42578125" style="33" customWidth="1"/>
    <col min="7415" max="7415" width="14.5703125" style="33" customWidth="1"/>
    <col min="7416" max="7416" width="15.42578125" style="33" customWidth="1"/>
    <col min="7417" max="7664" width="8.85546875" style="33"/>
    <col min="7665" max="7665" width="19.28515625" style="33" customWidth="1"/>
    <col min="7666" max="7666" width="11.42578125" style="33" customWidth="1"/>
    <col min="7667" max="7667" width="14.42578125" style="33" customWidth="1"/>
    <col min="7668" max="7668" width="16.42578125" style="33" customWidth="1"/>
    <col min="7669" max="7669" width="16" style="33" customWidth="1"/>
    <col min="7670" max="7670" width="15.42578125" style="33" customWidth="1"/>
    <col min="7671" max="7671" width="14.5703125" style="33" customWidth="1"/>
    <col min="7672" max="7672" width="15.42578125" style="33" customWidth="1"/>
    <col min="7673" max="7920" width="8.85546875" style="33"/>
    <col min="7921" max="7921" width="19.28515625" style="33" customWidth="1"/>
    <col min="7922" max="7922" width="11.42578125" style="33" customWidth="1"/>
    <col min="7923" max="7923" width="14.42578125" style="33" customWidth="1"/>
    <col min="7924" max="7924" width="16.42578125" style="33" customWidth="1"/>
    <col min="7925" max="7925" width="16" style="33" customWidth="1"/>
    <col min="7926" max="7926" width="15.42578125" style="33" customWidth="1"/>
    <col min="7927" max="7927" width="14.5703125" style="33" customWidth="1"/>
    <col min="7928" max="7928" width="15.42578125" style="33" customWidth="1"/>
    <col min="7929" max="8176" width="8.85546875" style="33"/>
    <col min="8177" max="8177" width="19.28515625" style="33" customWidth="1"/>
    <col min="8178" max="8178" width="11.42578125" style="33" customWidth="1"/>
    <col min="8179" max="8179" width="14.42578125" style="33" customWidth="1"/>
    <col min="8180" max="8180" width="16.42578125" style="33" customWidth="1"/>
    <col min="8181" max="8181" width="16" style="33" customWidth="1"/>
    <col min="8182" max="8182" width="15.42578125" style="33" customWidth="1"/>
    <col min="8183" max="8183" width="14.5703125" style="33" customWidth="1"/>
    <col min="8184" max="8184" width="15.42578125" style="33" customWidth="1"/>
    <col min="8185" max="8432" width="8.85546875" style="33"/>
    <col min="8433" max="8433" width="19.28515625" style="33" customWidth="1"/>
    <col min="8434" max="8434" width="11.42578125" style="33" customWidth="1"/>
    <col min="8435" max="8435" width="14.42578125" style="33" customWidth="1"/>
    <col min="8436" max="8436" width="16.42578125" style="33" customWidth="1"/>
    <col min="8437" max="8437" width="16" style="33" customWidth="1"/>
    <col min="8438" max="8438" width="15.42578125" style="33" customWidth="1"/>
    <col min="8439" max="8439" width="14.5703125" style="33" customWidth="1"/>
    <col min="8440" max="8440" width="15.42578125" style="33" customWidth="1"/>
    <col min="8441" max="8688" width="8.85546875" style="33"/>
    <col min="8689" max="8689" width="19.28515625" style="33" customWidth="1"/>
    <col min="8690" max="8690" width="11.42578125" style="33" customWidth="1"/>
    <col min="8691" max="8691" width="14.42578125" style="33" customWidth="1"/>
    <col min="8692" max="8692" width="16.42578125" style="33" customWidth="1"/>
    <col min="8693" max="8693" width="16" style="33" customWidth="1"/>
    <col min="8694" max="8694" width="15.42578125" style="33" customWidth="1"/>
    <col min="8695" max="8695" width="14.5703125" style="33" customWidth="1"/>
    <col min="8696" max="8696" width="15.42578125" style="33" customWidth="1"/>
    <col min="8697" max="8944" width="8.85546875" style="33"/>
    <col min="8945" max="8945" width="19.28515625" style="33" customWidth="1"/>
    <col min="8946" max="8946" width="11.42578125" style="33" customWidth="1"/>
    <col min="8947" max="8947" width="14.42578125" style="33" customWidth="1"/>
    <col min="8948" max="8948" width="16.42578125" style="33" customWidth="1"/>
    <col min="8949" max="8949" width="16" style="33" customWidth="1"/>
    <col min="8950" max="8950" width="15.42578125" style="33" customWidth="1"/>
    <col min="8951" max="8951" width="14.5703125" style="33" customWidth="1"/>
    <col min="8952" max="8952" width="15.42578125" style="33" customWidth="1"/>
    <col min="8953" max="9200" width="8.85546875" style="33"/>
    <col min="9201" max="9201" width="19.28515625" style="33" customWidth="1"/>
    <col min="9202" max="9202" width="11.42578125" style="33" customWidth="1"/>
    <col min="9203" max="9203" width="14.42578125" style="33" customWidth="1"/>
    <col min="9204" max="9204" width="16.42578125" style="33" customWidth="1"/>
    <col min="9205" max="9205" width="16" style="33" customWidth="1"/>
    <col min="9206" max="9206" width="15.42578125" style="33" customWidth="1"/>
    <col min="9207" max="9207" width="14.5703125" style="33" customWidth="1"/>
    <col min="9208" max="9208" width="15.42578125" style="33" customWidth="1"/>
    <col min="9209" max="9456" width="8.85546875" style="33"/>
    <col min="9457" max="9457" width="19.28515625" style="33" customWidth="1"/>
    <col min="9458" max="9458" width="11.42578125" style="33" customWidth="1"/>
    <col min="9459" max="9459" width="14.42578125" style="33" customWidth="1"/>
    <col min="9460" max="9460" width="16.42578125" style="33" customWidth="1"/>
    <col min="9461" max="9461" width="16" style="33" customWidth="1"/>
    <col min="9462" max="9462" width="15.42578125" style="33" customWidth="1"/>
    <col min="9463" max="9463" width="14.5703125" style="33" customWidth="1"/>
    <col min="9464" max="9464" width="15.42578125" style="33" customWidth="1"/>
    <col min="9465" max="9712" width="8.85546875" style="33"/>
    <col min="9713" max="9713" width="19.28515625" style="33" customWidth="1"/>
    <col min="9714" max="9714" width="11.42578125" style="33" customWidth="1"/>
    <col min="9715" max="9715" width="14.42578125" style="33" customWidth="1"/>
    <col min="9716" max="9716" width="16.42578125" style="33" customWidth="1"/>
    <col min="9717" max="9717" width="16" style="33" customWidth="1"/>
    <col min="9718" max="9718" width="15.42578125" style="33" customWidth="1"/>
    <col min="9719" max="9719" width="14.5703125" style="33" customWidth="1"/>
    <col min="9720" max="9720" width="15.42578125" style="33" customWidth="1"/>
    <col min="9721" max="9968" width="8.85546875" style="33"/>
    <col min="9969" max="9969" width="19.28515625" style="33" customWidth="1"/>
    <col min="9970" max="9970" width="11.42578125" style="33" customWidth="1"/>
    <col min="9971" max="9971" width="14.42578125" style="33" customWidth="1"/>
    <col min="9972" max="9972" width="16.42578125" style="33" customWidth="1"/>
    <col min="9973" max="9973" width="16" style="33" customWidth="1"/>
    <col min="9974" max="9974" width="15.42578125" style="33" customWidth="1"/>
    <col min="9975" max="9975" width="14.5703125" style="33" customWidth="1"/>
    <col min="9976" max="9976" width="15.42578125" style="33" customWidth="1"/>
    <col min="9977" max="10224" width="8.85546875" style="33"/>
    <col min="10225" max="10225" width="19.28515625" style="33" customWidth="1"/>
    <col min="10226" max="10226" width="11.42578125" style="33" customWidth="1"/>
    <col min="10227" max="10227" width="14.42578125" style="33" customWidth="1"/>
    <col min="10228" max="10228" width="16.42578125" style="33" customWidth="1"/>
    <col min="10229" max="10229" width="16" style="33" customWidth="1"/>
    <col min="10230" max="10230" width="15.42578125" style="33" customWidth="1"/>
    <col min="10231" max="10231" width="14.5703125" style="33" customWidth="1"/>
    <col min="10232" max="10232" width="15.42578125" style="33" customWidth="1"/>
    <col min="10233" max="10480" width="8.85546875" style="33"/>
    <col min="10481" max="10481" width="19.28515625" style="33" customWidth="1"/>
    <col min="10482" max="10482" width="11.42578125" style="33" customWidth="1"/>
    <col min="10483" max="10483" width="14.42578125" style="33" customWidth="1"/>
    <col min="10484" max="10484" width="16.42578125" style="33" customWidth="1"/>
    <col min="10485" max="10485" width="16" style="33" customWidth="1"/>
    <col min="10486" max="10486" width="15.42578125" style="33" customWidth="1"/>
    <col min="10487" max="10487" width="14.5703125" style="33" customWidth="1"/>
    <col min="10488" max="10488" width="15.42578125" style="33" customWidth="1"/>
    <col min="10489" max="10736" width="8.85546875" style="33"/>
    <col min="10737" max="10737" width="19.28515625" style="33" customWidth="1"/>
    <col min="10738" max="10738" width="11.42578125" style="33" customWidth="1"/>
    <col min="10739" max="10739" width="14.42578125" style="33" customWidth="1"/>
    <col min="10740" max="10740" width="16.42578125" style="33" customWidth="1"/>
    <col min="10741" max="10741" width="16" style="33" customWidth="1"/>
    <col min="10742" max="10742" width="15.42578125" style="33" customWidth="1"/>
    <col min="10743" max="10743" width="14.5703125" style="33" customWidth="1"/>
    <col min="10744" max="10744" width="15.42578125" style="33" customWidth="1"/>
    <col min="10745" max="10992" width="8.85546875" style="33"/>
    <col min="10993" max="10993" width="19.28515625" style="33" customWidth="1"/>
    <col min="10994" max="10994" width="11.42578125" style="33" customWidth="1"/>
    <col min="10995" max="10995" width="14.42578125" style="33" customWidth="1"/>
    <col min="10996" max="10996" width="16.42578125" style="33" customWidth="1"/>
    <col min="10997" max="10997" width="16" style="33" customWidth="1"/>
    <col min="10998" max="10998" width="15.42578125" style="33" customWidth="1"/>
    <col min="10999" max="10999" width="14.5703125" style="33" customWidth="1"/>
    <col min="11000" max="11000" width="15.42578125" style="33" customWidth="1"/>
    <col min="11001" max="11248" width="8.85546875" style="33"/>
    <col min="11249" max="11249" width="19.28515625" style="33" customWidth="1"/>
    <col min="11250" max="11250" width="11.42578125" style="33" customWidth="1"/>
    <col min="11251" max="11251" width="14.42578125" style="33" customWidth="1"/>
    <col min="11252" max="11252" width="16.42578125" style="33" customWidth="1"/>
    <col min="11253" max="11253" width="16" style="33" customWidth="1"/>
    <col min="11254" max="11254" width="15.42578125" style="33" customWidth="1"/>
    <col min="11255" max="11255" width="14.5703125" style="33" customWidth="1"/>
    <col min="11256" max="11256" width="15.42578125" style="33" customWidth="1"/>
    <col min="11257" max="11504" width="8.85546875" style="33"/>
    <col min="11505" max="11505" width="19.28515625" style="33" customWidth="1"/>
    <col min="11506" max="11506" width="11.42578125" style="33" customWidth="1"/>
    <col min="11507" max="11507" width="14.42578125" style="33" customWidth="1"/>
    <col min="11508" max="11508" width="16.42578125" style="33" customWidth="1"/>
    <col min="11509" max="11509" width="16" style="33" customWidth="1"/>
    <col min="11510" max="11510" width="15.42578125" style="33" customWidth="1"/>
    <col min="11511" max="11511" width="14.5703125" style="33" customWidth="1"/>
    <col min="11512" max="11512" width="15.42578125" style="33" customWidth="1"/>
    <col min="11513" max="11760" width="8.85546875" style="33"/>
    <col min="11761" max="11761" width="19.28515625" style="33" customWidth="1"/>
    <col min="11762" max="11762" width="11.42578125" style="33" customWidth="1"/>
    <col min="11763" max="11763" width="14.42578125" style="33" customWidth="1"/>
    <col min="11764" max="11764" width="16.42578125" style="33" customWidth="1"/>
    <col min="11765" max="11765" width="16" style="33" customWidth="1"/>
    <col min="11766" max="11766" width="15.42578125" style="33" customWidth="1"/>
    <col min="11767" max="11767" width="14.5703125" style="33" customWidth="1"/>
    <col min="11768" max="11768" width="15.42578125" style="33" customWidth="1"/>
    <col min="11769" max="12016" width="8.85546875" style="33"/>
    <col min="12017" max="12017" width="19.28515625" style="33" customWidth="1"/>
    <col min="12018" max="12018" width="11.42578125" style="33" customWidth="1"/>
    <col min="12019" max="12019" width="14.42578125" style="33" customWidth="1"/>
    <col min="12020" max="12020" width="16.42578125" style="33" customWidth="1"/>
    <col min="12021" max="12021" width="16" style="33" customWidth="1"/>
    <col min="12022" max="12022" width="15.42578125" style="33" customWidth="1"/>
    <col min="12023" max="12023" width="14.5703125" style="33" customWidth="1"/>
    <col min="12024" max="12024" width="15.42578125" style="33" customWidth="1"/>
    <col min="12025" max="12272" width="8.85546875" style="33"/>
    <col min="12273" max="12273" width="19.28515625" style="33" customWidth="1"/>
    <col min="12274" max="12274" width="11.42578125" style="33" customWidth="1"/>
    <col min="12275" max="12275" width="14.42578125" style="33" customWidth="1"/>
    <col min="12276" max="12276" width="16.42578125" style="33" customWidth="1"/>
    <col min="12277" max="12277" width="16" style="33" customWidth="1"/>
    <col min="12278" max="12278" width="15.42578125" style="33" customWidth="1"/>
    <col min="12279" max="12279" width="14.5703125" style="33" customWidth="1"/>
    <col min="12280" max="12280" width="15.42578125" style="33" customWidth="1"/>
    <col min="12281" max="12528" width="8.85546875" style="33"/>
    <col min="12529" max="12529" width="19.28515625" style="33" customWidth="1"/>
    <col min="12530" max="12530" width="11.42578125" style="33" customWidth="1"/>
    <col min="12531" max="12531" width="14.42578125" style="33" customWidth="1"/>
    <col min="12532" max="12532" width="16.42578125" style="33" customWidth="1"/>
    <col min="12533" max="12533" width="16" style="33" customWidth="1"/>
    <col min="12534" max="12534" width="15.42578125" style="33" customWidth="1"/>
    <col min="12535" max="12535" width="14.5703125" style="33" customWidth="1"/>
    <col min="12536" max="12536" width="15.42578125" style="33" customWidth="1"/>
    <col min="12537" max="12784" width="8.85546875" style="33"/>
    <col min="12785" max="12785" width="19.28515625" style="33" customWidth="1"/>
    <col min="12786" max="12786" width="11.42578125" style="33" customWidth="1"/>
    <col min="12787" max="12787" width="14.42578125" style="33" customWidth="1"/>
    <col min="12788" max="12788" width="16.42578125" style="33" customWidth="1"/>
    <col min="12789" max="12789" width="16" style="33" customWidth="1"/>
    <col min="12790" max="12790" width="15.42578125" style="33" customWidth="1"/>
    <col min="12791" max="12791" width="14.5703125" style="33" customWidth="1"/>
    <col min="12792" max="12792" width="15.42578125" style="33" customWidth="1"/>
    <col min="12793" max="13040" width="8.85546875" style="33"/>
    <col min="13041" max="13041" width="19.28515625" style="33" customWidth="1"/>
    <col min="13042" max="13042" width="11.42578125" style="33" customWidth="1"/>
    <col min="13043" max="13043" width="14.42578125" style="33" customWidth="1"/>
    <col min="13044" max="13044" width="16.42578125" style="33" customWidth="1"/>
    <col min="13045" max="13045" width="16" style="33" customWidth="1"/>
    <col min="13046" max="13046" width="15.42578125" style="33" customWidth="1"/>
    <col min="13047" max="13047" width="14.5703125" style="33" customWidth="1"/>
    <col min="13048" max="13048" width="15.42578125" style="33" customWidth="1"/>
    <col min="13049" max="13296" width="8.85546875" style="33"/>
    <col min="13297" max="13297" width="19.28515625" style="33" customWidth="1"/>
    <col min="13298" max="13298" width="11.42578125" style="33" customWidth="1"/>
    <col min="13299" max="13299" width="14.42578125" style="33" customWidth="1"/>
    <col min="13300" max="13300" width="16.42578125" style="33" customWidth="1"/>
    <col min="13301" max="13301" width="16" style="33" customWidth="1"/>
    <col min="13302" max="13302" width="15.42578125" style="33" customWidth="1"/>
    <col min="13303" max="13303" width="14.5703125" style="33" customWidth="1"/>
    <col min="13304" max="13304" width="15.42578125" style="33" customWidth="1"/>
    <col min="13305" max="13552" width="8.85546875" style="33"/>
    <col min="13553" max="13553" width="19.28515625" style="33" customWidth="1"/>
    <col min="13554" max="13554" width="11.42578125" style="33" customWidth="1"/>
    <col min="13555" max="13555" width="14.42578125" style="33" customWidth="1"/>
    <col min="13556" max="13556" width="16.42578125" style="33" customWidth="1"/>
    <col min="13557" max="13557" width="16" style="33" customWidth="1"/>
    <col min="13558" max="13558" width="15.42578125" style="33" customWidth="1"/>
    <col min="13559" max="13559" width="14.5703125" style="33" customWidth="1"/>
    <col min="13560" max="13560" width="15.42578125" style="33" customWidth="1"/>
    <col min="13561" max="13808" width="8.85546875" style="33"/>
    <col min="13809" max="13809" width="19.28515625" style="33" customWidth="1"/>
    <col min="13810" max="13810" width="11.42578125" style="33" customWidth="1"/>
    <col min="13811" max="13811" width="14.42578125" style="33" customWidth="1"/>
    <col min="13812" max="13812" width="16.42578125" style="33" customWidth="1"/>
    <col min="13813" max="13813" width="16" style="33" customWidth="1"/>
    <col min="13814" max="13814" width="15.42578125" style="33" customWidth="1"/>
    <col min="13815" max="13815" width="14.5703125" style="33" customWidth="1"/>
    <col min="13816" max="13816" width="15.42578125" style="33" customWidth="1"/>
    <col min="13817" max="14064" width="8.85546875" style="33"/>
    <col min="14065" max="14065" width="19.28515625" style="33" customWidth="1"/>
    <col min="14066" max="14066" width="11.42578125" style="33" customWidth="1"/>
    <col min="14067" max="14067" width="14.42578125" style="33" customWidth="1"/>
    <col min="14068" max="14068" width="16.42578125" style="33" customWidth="1"/>
    <col min="14069" max="14069" width="16" style="33" customWidth="1"/>
    <col min="14070" max="14070" width="15.42578125" style="33" customWidth="1"/>
    <col min="14071" max="14071" width="14.5703125" style="33" customWidth="1"/>
    <col min="14072" max="14072" width="15.42578125" style="33" customWidth="1"/>
    <col min="14073" max="14320" width="8.85546875" style="33"/>
    <col min="14321" max="14321" width="19.28515625" style="33" customWidth="1"/>
    <col min="14322" max="14322" width="11.42578125" style="33" customWidth="1"/>
    <col min="14323" max="14323" width="14.42578125" style="33" customWidth="1"/>
    <col min="14324" max="14324" width="16.42578125" style="33" customWidth="1"/>
    <col min="14325" max="14325" width="16" style="33" customWidth="1"/>
    <col min="14326" max="14326" width="15.42578125" style="33" customWidth="1"/>
    <col min="14327" max="14327" width="14.5703125" style="33" customWidth="1"/>
    <col min="14328" max="14328" width="15.42578125" style="33" customWidth="1"/>
    <col min="14329" max="14576" width="8.85546875" style="33"/>
    <col min="14577" max="14577" width="19.28515625" style="33" customWidth="1"/>
    <col min="14578" max="14578" width="11.42578125" style="33" customWidth="1"/>
    <col min="14579" max="14579" width="14.42578125" style="33" customWidth="1"/>
    <col min="14580" max="14580" width="16.42578125" style="33" customWidth="1"/>
    <col min="14581" max="14581" width="16" style="33" customWidth="1"/>
    <col min="14582" max="14582" width="15.42578125" style="33" customWidth="1"/>
    <col min="14583" max="14583" width="14.5703125" style="33" customWidth="1"/>
    <col min="14584" max="14584" width="15.42578125" style="33" customWidth="1"/>
    <col min="14585" max="14832" width="8.85546875" style="33"/>
    <col min="14833" max="14833" width="19.28515625" style="33" customWidth="1"/>
    <col min="14834" max="14834" width="11.42578125" style="33" customWidth="1"/>
    <col min="14835" max="14835" width="14.42578125" style="33" customWidth="1"/>
    <col min="14836" max="14836" width="16.42578125" style="33" customWidth="1"/>
    <col min="14837" max="14837" width="16" style="33" customWidth="1"/>
    <col min="14838" max="14838" width="15.42578125" style="33" customWidth="1"/>
    <col min="14839" max="14839" width="14.5703125" style="33" customWidth="1"/>
    <col min="14840" max="14840" width="15.42578125" style="33" customWidth="1"/>
    <col min="14841" max="15088" width="8.85546875" style="33"/>
    <col min="15089" max="15089" width="19.28515625" style="33" customWidth="1"/>
    <col min="15090" max="15090" width="11.42578125" style="33" customWidth="1"/>
    <col min="15091" max="15091" width="14.42578125" style="33" customWidth="1"/>
    <col min="15092" max="15092" width="16.42578125" style="33" customWidth="1"/>
    <col min="15093" max="15093" width="16" style="33" customWidth="1"/>
    <col min="15094" max="15094" width="15.42578125" style="33" customWidth="1"/>
    <col min="15095" max="15095" width="14.5703125" style="33" customWidth="1"/>
    <col min="15096" max="15096" width="15.42578125" style="33" customWidth="1"/>
    <col min="15097" max="15344" width="8.85546875" style="33"/>
    <col min="15345" max="15345" width="19.28515625" style="33" customWidth="1"/>
    <col min="15346" max="15346" width="11.42578125" style="33" customWidth="1"/>
    <col min="15347" max="15347" width="14.42578125" style="33" customWidth="1"/>
    <col min="15348" max="15348" width="16.42578125" style="33" customWidth="1"/>
    <col min="15349" max="15349" width="16" style="33" customWidth="1"/>
    <col min="15350" max="15350" width="15.42578125" style="33" customWidth="1"/>
    <col min="15351" max="15351" width="14.5703125" style="33" customWidth="1"/>
    <col min="15352" max="15352" width="15.42578125" style="33" customWidth="1"/>
    <col min="15353" max="15600" width="8.85546875" style="33"/>
    <col min="15601" max="15601" width="19.28515625" style="33" customWidth="1"/>
    <col min="15602" max="15602" width="11.42578125" style="33" customWidth="1"/>
    <col min="15603" max="15603" width="14.42578125" style="33" customWidth="1"/>
    <col min="15604" max="15604" width="16.42578125" style="33" customWidth="1"/>
    <col min="15605" max="15605" width="16" style="33" customWidth="1"/>
    <col min="15606" max="15606" width="15.42578125" style="33" customWidth="1"/>
    <col min="15607" max="15607" width="14.5703125" style="33" customWidth="1"/>
    <col min="15608" max="15608" width="15.42578125" style="33" customWidth="1"/>
    <col min="15609" max="15856" width="8.85546875" style="33"/>
    <col min="15857" max="15857" width="19.28515625" style="33" customWidth="1"/>
    <col min="15858" max="15858" width="11.42578125" style="33" customWidth="1"/>
    <col min="15859" max="15859" width="14.42578125" style="33" customWidth="1"/>
    <col min="15860" max="15860" width="16.42578125" style="33" customWidth="1"/>
    <col min="15861" max="15861" width="16" style="33" customWidth="1"/>
    <col min="15862" max="15862" width="15.42578125" style="33" customWidth="1"/>
    <col min="15863" max="15863" width="14.5703125" style="33" customWidth="1"/>
    <col min="15864" max="15864" width="15.42578125" style="33" customWidth="1"/>
    <col min="15865" max="16112" width="8.85546875" style="33"/>
    <col min="16113" max="16113" width="19.28515625" style="33" customWidth="1"/>
    <col min="16114" max="16114" width="11.42578125" style="33" customWidth="1"/>
    <col min="16115" max="16115" width="14.42578125" style="33" customWidth="1"/>
    <col min="16116" max="16116" width="16.42578125" style="33" customWidth="1"/>
    <col min="16117" max="16117" width="16" style="33" customWidth="1"/>
    <col min="16118" max="16118" width="15.42578125" style="33" customWidth="1"/>
    <col min="16119" max="16119" width="14.5703125" style="33" customWidth="1"/>
    <col min="16120" max="16120" width="15.42578125" style="33" customWidth="1"/>
    <col min="16121" max="16384" width="8.85546875" style="33"/>
  </cols>
  <sheetData>
    <row r="1" spans="2:10" ht="15.75" thickBot="1"/>
    <row r="2" spans="2:10" ht="16.5" thickBot="1">
      <c r="B2" s="830" t="s">
        <v>53</v>
      </c>
      <c r="C2" s="831"/>
      <c r="D2" s="832"/>
      <c r="F2" s="833" t="s">
        <v>70</v>
      </c>
      <c r="G2" s="834"/>
      <c r="H2" s="834"/>
      <c r="I2" s="835"/>
    </row>
    <row r="3" spans="2:10">
      <c r="B3" s="825" t="s">
        <v>10</v>
      </c>
      <c r="C3" s="826"/>
      <c r="D3" s="126" t="s">
        <v>55</v>
      </c>
      <c r="F3" s="64"/>
      <c r="H3" s="215" t="s">
        <v>12</v>
      </c>
      <c r="I3" s="216">
        <v>65450</v>
      </c>
    </row>
    <row r="4" spans="2:10">
      <c r="B4" s="217" t="s">
        <v>2</v>
      </c>
      <c r="C4" s="218">
        <f>'M2022 BLS SALARY CHART (53_PCT)'!C22</f>
        <v>79415.232000000018</v>
      </c>
      <c r="D4" s="219" t="s">
        <v>455</v>
      </c>
      <c r="F4" s="51" t="s">
        <v>14</v>
      </c>
      <c r="G4" s="220" t="str">
        <f>'[10]8014 Basic HC Case '!S4</f>
        <v>Total FTE</v>
      </c>
      <c r="H4" s="220" t="str">
        <f>'[10]8014 Basic HC Case '!T4</f>
        <v>Salary</v>
      </c>
      <c r="I4" s="221" t="str">
        <f>'[10]8014 Basic HC Case '!U4</f>
        <v>Expense</v>
      </c>
    </row>
    <row r="5" spans="2:10">
      <c r="B5" s="222" t="s">
        <v>58</v>
      </c>
      <c r="C5" s="223">
        <f>'M2022 BLS SALARY CHART (53_PCT)'!C18</f>
        <v>80606.448000000004</v>
      </c>
      <c r="D5" s="219" t="s">
        <v>455</v>
      </c>
      <c r="F5" s="217" t="s">
        <v>2</v>
      </c>
      <c r="G5" s="7">
        <v>47.209999999999994</v>
      </c>
      <c r="H5" s="224">
        <f t="shared" ref="H5:H10" si="0">C4</f>
        <v>79415.232000000018</v>
      </c>
      <c r="I5" s="225">
        <f>G5*H5</f>
        <v>3749193.1027200003</v>
      </c>
    </row>
    <row r="6" spans="2:10" ht="15.6" customHeight="1">
      <c r="B6" s="217" t="s">
        <v>4</v>
      </c>
      <c r="C6" s="223">
        <f>'M2022 BLS SALARY CHART (53_PCT)'!C14</f>
        <v>64330.864000000001</v>
      </c>
      <c r="D6" s="219" t="s">
        <v>455</v>
      </c>
      <c r="F6" s="222" t="s">
        <v>58</v>
      </c>
      <c r="G6" s="226">
        <v>0.78</v>
      </c>
      <c r="H6" s="224">
        <f t="shared" si="0"/>
        <v>80606.448000000004</v>
      </c>
      <c r="I6" s="227">
        <f t="shared" ref="I6:I8" si="1">G6*H6</f>
        <v>62873.029440000006</v>
      </c>
    </row>
    <row r="7" spans="2:10">
      <c r="B7" s="217" t="s">
        <v>5</v>
      </c>
      <c r="C7" s="223">
        <f>'M2022 BLS SALARY CHART (53_PCT)'!C8</f>
        <v>53206.566400000003</v>
      </c>
      <c r="D7" s="219" t="s">
        <v>455</v>
      </c>
      <c r="F7" s="217" t="s">
        <v>4</v>
      </c>
      <c r="G7" s="228">
        <v>63.081851851851859</v>
      </c>
      <c r="H7" s="224">
        <f t="shared" si="0"/>
        <v>64330.864000000001</v>
      </c>
      <c r="I7" s="225">
        <f t="shared" si="1"/>
        <v>4058110.0323496303</v>
      </c>
    </row>
    <row r="8" spans="2:10">
      <c r="B8" s="217" t="s">
        <v>6</v>
      </c>
      <c r="C8" s="223">
        <f>'M2022 BLS SALARY CHART (53_PCT)'!C8</f>
        <v>53206.566400000003</v>
      </c>
      <c r="D8" s="219" t="s">
        <v>455</v>
      </c>
      <c r="F8" s="217" t="s">
        <v>5</v>
      </c>
      <c r="G8" s="7">
        <v>303.0092592592593</v>
      </c>
      <c r="H8" s="224">
        <f t="shared" si="0"/>
        <v>53206.566400000003</v>
      </c>
      <c r="I8" s="225">
        <f t="shared" si="1"/>
        <v>16122082.272592595</v>
      </c>
    </row>
    <row r="9" spans="2:10">
      <c r="B9" s="217" t="s">
        <v>7</v>
      </c>
      <c r="C9" s="223">
        <f>'M2022 BLS SALARY CHART (53_PCT)'!C6</f>
        <v>41600</v>
      </c>
      <c r="D9" s="219" t="s">
        <v>455</v>
      </c>
      <c r="F9" s="217" t="s">
        <v>6</v>
      </c>
      <c r="G9" s="7">
        <v>11.822299999999998</v>
      </c>
      <c r="H9" s="224">
        <f t="shared" si="0"/>
        <v>53206.566400000003</v>
      </c>
      <c r="I9" s="225">
        <f>G9*H9</f>
        <v>629023.98995071999</v>
      </c>
    </row>
    <row r="10" spans="2:10" ht="15.75" thickBot="1">
      <c r="B10" s="149"/>
      <c r="C10" s="150"/>
      <c r="D10" s="229"/>
      <c r="F10" s="217" t="s">
        <v>7</v>
      </c>
      <c r="G10" s="7">
        <v>4.92</v>
      </c>
      <c r="H10" s="224">
        <f t="shared" si="0"/>
        <v>41600</v>
      </c>
      <c r="I10" s="225">
        <f>G10*H10</f>
        <v>204672</v>
      </c>
    </row>
    <row r="11" spans="2:10" ht="15.75" thickBot="1">
      <c r="B11" s="828" t="s">
        <v>25</v>
      </c>
      <c r="C11" s="829"/>
      <c r="D11" s="155"/>
      <c r="F11" s="230" t="str">
        <f>'[10]8014 Basic HC Case '!R15</f>
        <v>Total Staffing</v>
      </c>
      <c r="G11" s="10">
        <f>SUM(G5:G10)</f>
        <v>430.82341111111111</v>
      </c>
      <c r="H11" s="12"/>
      <c r="I11" s="231">
        <f>SUM(I5:I10)</f>
        <v>24825954.427052945</v>
      </c>
      <c r="J11" s="111"/>
    </row>
    <row r="12" spans="2:10" ht="15.75" thickTop="1">
      <c r="B12" s="161" t="s">
        <v>27</v>
      </c>
      <c r="C12" s="232">
        <f>G6</f>
        <v>0.78</v>
      </c>
      <c r="D12" s="163" t="s">
        <v>71</v>
      </c>
      <c r="F12" s="79"/>
      <c r="G12" s="96"/>
      <c r="H12" s="233"/>
      <c r="I12" s="234"/>
      <c r="J12" s="111"/>
    </row>
    <row r="13" spans="2:10">
      <c r="B13" s="161" t="s">
        <v>32</v>
      </c>
      <c r="C13" s="232">
        <f>G7</f>
        <v>63.081851851851859</v>
      </c>
      <c r="D13" s="163" t="s">
        <v>71</v>
      </c>
      <c r="F13" s="217" t="str">
        <f>'[10]8014 Basic HC Case '!R17</f>
        <v>Tax &amp; Fringe</v>
      </c>
      <c r="G13" s="235"/>
      <c r="H13" s="18">
        <v>0.224</v>
      </c>
      <c r="I13" s="236">
        <f>H13*I11</f>
        <v>5561013.7916598599</v>
      </c>
    </row>
    <row r="14" spans="2:10" ht="15.75" thickBot="1">
      <c r="B14" s="161" t="s">
        <v>35</v>
      </c>
      <c r="C14" s="232">
        <f>G5</f>
        <v>47.209999999999994</v>
      </c>
      <c r="D14" s="163" t="s">
        <v>71</v>
      </c>
      <c r="F14" s="84" t="s">
        <v>63</v>
      </c>
      <c r="G14" s="237"/>
      <c r="H14" s="237"/>
      <c r="I14" s="238">
        <f>SUM(I11:I13)</f>
        <v>30386968.218712807</v>
      </c>
    </row>
    <row r="15" spans="2:10" ht="15.75" thickTop="1">
      <c r="B15" s="174" t="s">
        <v>37</v>
      </c>
      <c r="C15" s="239">
        <f>G9+G10+G8</f>
        <v>319.7515592592593</v>
      </c>
      <c r="D15" s="163" t="s">
        <v>71</v>
      </c>
      <c r="F15" s="64"/>
      <c r="I15" s="67"/>
    </row>
    <row r="16" spans="2:10">
      <c r="B16" s="814" t="s">
        <v>40</v>
      </c>
      <c r="C16" s="815"/>
      <c r="D16" s="178"/>
      <c r="F16" s="217" t="str">
        <f>'[10]8014 Basic HC Case '!R20</f>
        <v>Total Occupancy</v>
      </c>
      <c r="G16" s="235"/>
      <c r="H16" s="240">
        <f>D46</f>
        <v>4195.75</v>
      </c>
      <c r="I16" s="225">
        <f>H16*G11</f>
        <v>1807627.3271694444</v>
      </c>
      <c r="J16" s="241"/>
    </row>
    <row r="17" spans="2:11">
      <c r="B17" s="161" t="s">
        <v>31</v>
      </c>
      <c r="C17" s="242">
        <f>'M2022 BLS SALARY CHART (53_PCT)'!C38</f>
        <v>0.27379999999999999</v>
      </c>
      <c r="D17" s="41" t="s">
        <v>72</v>
      </c>
      <c r="F17" s="217" t="str">
        <f>'[10]8014 Basic HC Case '!R21</f>
        <v>Total Program Expenses</v>
      </c>
      <c r="G17" s="235"/>
      <c r="H17" s="243">
        <f>D47</f>
        <v>5510.12</v>
      </c>
      <c r="I17" s="244">
        <f>H17*G11</f>
        <v>2373888.6940315557</v>
      </c>
    </row>
    <row r="18" spans="2:11" ht="15.75" thickBot="1">
      <c r="B18" s="161" t="s">
        <v>39</v>
      </c>
      <c r="C18" s="245">
        <f>D46</f>
        <v>4195.75</v>
      </c>
      <c r="D18" s="89" t="s">
        <v>464</v>
      </c>
      <c r="F18" s="84" t="s">
        <v>41</v>
      </c>
      <c r="G18" s="237"/>
      <c r="H18" s="237"/>
      <c r="I18" s="238">
        <f>SUM(I14:I17)</f>
        <v>34568484.239913806</v>
      </c>
      <c r="J18" s="101"/>
    </row>
    <row r="19" spans="2:11" ht="15.75" thickTop="1">
      <c r="B19" s="161" t="s">
        <v>67</v>
      </c>
      <c r="C19" s="245">
        <f>D47</f>
        <v>5510.12</v>
      </c>
      <c r="D19" s="89" t="s">
        <v>464</v>
      </c>
      <c r="F19" s="64"/>
      <c r="I19" s="67"/>
    </row>
    <row r="20" spans="2:11" ht="15.75" thickBot="1">
      <c r="B20" s="161" t="s">
        <v>46</v>
      </c>
      <c r="C20" s="246">
        <v>0.12</v>
      </c>
      <c r="D20" s="54" t="s">
        <v>47</v>
      </c>
      <c r="F20" s="217" t="str">
        <f>'[10]8014 Basic HC Case '!R24</f>
        <v>Admin Allocation</v>
      </c>
      <c r="G20" s="235"/>
      <c r="H20" s="18">
        <f>C20</f>
        <v>0.12</v>
      </c>
      <c r="I20" s="244">
        <f>H20*I18</f>
        <v>4148218.1087896568</v>
      </c>
    </row>
    <row r="21" spans="2:11" ht="15.75" thickBot="1">
      <c r="B21" s="94" t="s">
        <v>48</v>
      </c>
      <c r="C21" s="193">
        <v>2.7099999999999999E-2</v>
      </c>
      <c r="D21" s="647" t="s">
        <v>460</v>
      </c>
      <c r="F21" s="217" t="str">
        <f>'[10]8014 Basic HC Case '!R25</f>
        <v>Rate Review CAF</v>
      </c>
      <c r="G21" s="235"/>
      <c r="H21" s="18">
        <f>C21</f>
        <v>2.7099999999999999E-2</v>
      </c>
      <c r="I21" s="225">
        <f>I18*H21</f>
        <v>936805.92290166416</v>
      </c>
      <c r="K21" s="247"/>
    </row>
    <row r="22" spans="2:11" ht="15.75" thickBot="1">
      <c r="B22" s="97"/>
      <c r="C22" s="98"/>
      <c r="D22" s="99"/>
      <c r="F22" s="248" t="s">
        <v>68</v>
      </c>
      <c r="G22" s="249"/>
      <c r="H22" s="249"/>
      <c r="I22" s="250">
        <f>SUM(I18:I21)</f>
        <v>39653508.271605134</v>
      </c>
      <c r="J22" s="251"/>
      <c r="K22" s="247"/>
    </row>
    <row r="23" spans="2:11" ht="15.75" thickBot="1">
      <c r="B23" s="101"/>
      <c r="C23" s="93"/>
      <c r="D23" s="92"/>
      <c r="F23" s="252" t="str">
        <f>'[10]8014 Basic HC Case '!R28</f>
        <v>Unit Rate</v>
      </c>
      <c r="G23" s="253"/>
      <c r="H23" s="253"/>
      <c r="I23" s="254">
        <f>I22/I3</f>
        <v>605.85956106348567</v>
      </c>
      <c r="K23" s="247"/>
    </row>
    <row r="24" spans="2:11">
      <c r="B24" s="102" t="s">
        <v>51</v>
      </c>
      <c r="C24" s="103"/>
      <c r="D24" s="104"/>
      <c r="I24" s="595">
        <v>489.14</v>
      </c>
      <c r="J24" s="31">
        <f>(I23-I24)/I24</f>
        <v>0.2386219917886202</v>
      </c>
    </row>
    <row r="25" spans="2:11">
      <c r="B25" s="802" t="s">
        <v>52</v>
      </c>
      <c r="C25" s="803"/>
      <c r="D25" s="804"/>
      <c r="I25" s="31"/>
    </row>
    <row r="26" spans="2:11">
      <c r="B26" s="802"/>
      <c r="C26" s="803"/>
      <c r="D26" s="804"/>
      <c r="I26" s="119"/>
    </row>
    <row r="27" spans="2:11">
      <c r="B27" s="802"/>
      <c r="C27" s="803"/>
      <c r="D27" s="804"/>
    </row>
    <row r="28" spans="2:11">
      <c r="B28" s="802"/>
      <c r="C28" s="803"/>
      <c r="D28" s="804"/>
    </row>
    <row r="29" spans="2:11">
      <c r="B29" s="802"/>
      <c r="C29" s="803"/>
      <c r="D29" s="804"/>
      <c r="I29" s="111"/>
    </row>
    <row r="30" spans="2:11">
      <c r="B30" s="805"/>
      <c r="C30" s="806"/>
      <c r="D30" s="807"/>
    </row>
    <row r="46" spans="4:4">
      <c r="D46" s="33">
        <v>4195.75</v>
      </c>
    </row>
    <row r="47" spans="4:4">
      <c r="D47" s="33">
        <v>5510.12</v>
      </c>
    </row>
  </sheetData>
  <mergeCells count="6">
    <mergeCell ref="B25:D30"/>
    <mergeCell ref="B2:D2"/>
    <mergeCell ref="F2:I2"/>
    <mergeCell ref="B3:C3"/>
    <mergeCell ref="B11:C11"/>
    <mergeCell ref="B16:C16"/>
  </mergeCells>
  <phoneticPr fontId="149" type="noConversion"/>
  <pageMargins left="0.17" right="0.16" top="0.34" bottom="0.3" header="0.3" footer="0.3"/>
  <pageSetup orientation="landscape" cellComments="asDisplayed"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J40"/>
  <sheetViews>
    <sheetView zoomScale="80" zoomScaleNormal="80" workbookViewId="0">
      <selection activeCell="B12" sqref="B12"/>
    </sheetView>
  </sheetViews>
  <sheetFormatPr defaultRowHeight="15"/>
  <cols>
    <col min="1" max="1" width="10.28515625" customWidth="1"/>
    <col min="2" max="2" width="46.5703125" bestFit="1" customWidth="1"/>
    <col min="3" max="3" width="13.5703125" customWidth="1"/>
    <col min="4" max="4" width="11" bestFit="1" customWidth="1"/>
    <col min="5" max="5" width="9.5703125" customWidth="1"/>
    <col min="6" max="6" width="39.42578125" customWidth="1"/>
    <col min="7" max="7" width="12.28515625" bestFit="1" customWidth="1"/>
    <col min="8" max="8" width="13.28515625" customWidth="1"/>
    <col min="9" max="9" width="10.85546875" style="333" bestFit="1" customWidth="1"/>
    <col min="10" max="10" width="12.7109375" customWidth="1"/>
    <col min="11" max="253" width="8.85546875"/>
    <col min="254" max="254" width="33.28515625" customWidth="1"/>
    <col min="255" max="255" width="10" customWidth="1"/>
    <col min="256" max="256" width="9.7109375" customWidth="1"/>
    <col min="257" max="257" width="14.42578125" customWidth="1"/>
    <col min="258" max="258" width="0" hidden="1" customWidth="1"/>
    <col min="259" max="259" width="10.5703125" bestFit="1" customWidth="1"/>
    <col min="260" max="260" width="43" bestFit="1" customWidth="1"/>
    <col min="261" max="261" width="7.7109375" customWidth="1"/>
    <col min="262" max="262" width="7.5703125" customWidth="1"/>
    <col min="263" max="509" width="8.85546875"/>
    <col min="510" max="510" width="33.28515625" customWidth="1"/>
    <col min="511" max="511" width="10" customWidth="1"/>
    <col min="512" max="512" width="9.7109375" customWidth="1"/>
    <col min="513" max="513" width="14.42578125" customWidth="1"/>
    <col min="514" max="514" width="0" hidden="1" customWidth="1"/>
    <col min="515" max="515" width="10.5703125" bestFit="1" customWidth="1"/>
    <col min="516" max="516" width="43" bestFit="1" customWidth="1"/>
    <col min="517" max="517" width="7.7109375" customWidth="1"/>
    <col min="518" max="518" width="7.5703125" customWidth="1"/>
    <col min="519" max="765" width="8.85546875"/>
    <col min="766" max="766" width="33.28515625" customWidth="1"/>
    <col min="767" max="767" width="10" customWidth="1"/>
    <col min="768" max="768" width="9.7109375" customWidth="1"/>
    <col min="769" max="769" width="14.42578125" customWidth="1"/>
    <col min="770" max="770" width="0" hidden="1" customWidth="1"/>
    <col min="771" max="771" width="10.5703125" bestFit="1" customWidth="1"/>
    <col min="772" max="772" width="43" bestFit="1" customWidth="1"/>
    <col min="773" max="773" width="7.7109375" customWidth="1"/>
    <col min="774" max="774" width="7.5703125" customWidth="1"/>
    <col min="775" max="1021" width="8.85546875"/>
    <col min="1022" max="1022" width="33.28515625" customWidth="1"/>
    <col min="1023" max="1023" width="10" customWidth="1"/>
    <col min="1024" max="1024" width="9.7109375" customWidth="1"/>
    <col min="1025" max="1025" width="14.42578125" customWidth="1"/>
    <col min="1026" max="1026" width="0" hidden="1" customWidth="1"/>
    <col min="1027" max="1027" width="10.5703125" bestFit="1" customWidth="1"/>
    <col min="1028" max="1028" width="43" bestFit="1" customWidth="1"/>
    <col min="1029" max="1029" width="7.7109375" customWidth="1"/>
    <col min="1030" max="1030" width="7.5703125" customWidth="1"/>
    <col min="1031" max="1277" width="8.85546875"/>
    <col min="1278" max="1278" width="33.28515625" customWidth="1"/>
    <col min="1279" max="1279" width="10" customWidth="1"/>
    <col min="1280" max="1280" width="9.7109375" customWidth="1"/>
    <col min="1281" max="1281" width="14.42578125" customWidth="1"/>
    <col min="1282" max="1282" width="0" hidden="1" customWidth="1"/>
    <col min="1283" max="1283" width="10.5703125" bestFit="1" customWidth="1"/>
    <col min="1284" max="1284" width="43" bestFit="1" customWidth="1"/>
    <col min="1285" max="1285" width="7.7109375" customWidth="1"/>
    <col min="1286" max="1286" width="7.5703125" customWidth="1"/>
    <col min="1287" max="1533" width="8.85546875"/>
    <col min="1534" max="1534" width="33.28515625" customWidth="1"/>
    <col min="1535" max="1535" width="10" customWidth="1"/>
    <col min="1536" max="1536" width="9.7109375" customWidth="1"/>
    <col min="1537" max="1537" width="14.42578125" customWidth="1"/>
    <col min="1538" max="1538" width="0" hidden="1" customWidth="1"/>
    <col min="1539" max="1539" width="10.5703125" bestFit="1" customWidth="1"/>
    <col min="1540" max="1540" width="43" bestFit="1" customWidth="1"/>
    <col min="1541" max="1541" width="7.7109375" customWidth="1"/>
    <col min="1542" max="1542" width="7.5703125" customWidth="1"/>
    <col min="1543" max="1789" width="8.85546875"/>
    <col min="1790" max="1790" width="33.28515625" customWidth="1"/>
    <col min="1791" max="1791" width="10" customWidth="1"/>
    <col min="1792" max="1792" width="9.7109375" customWidth="1"/>
    <col min="1793" max="1793" width="14.42578125" customWidth="1"/>
    <col min="1794" max="1794" width="0" hidden="1" customWidth="1"/>
    <col min="1795" max="1795" width="10.5703125" bestFit="1" customWidth="1"/>
    <col min="1796" max="1796" width="43" bestFit="1" customWidth="1"/>
    <col min="1797" max="1797" width="7.7109375" customWidth="1"/>
    <col min="1798" max="1798" width="7.5703125" customWidth="1"/>
    <col min="1799" max="2045" width="8.85546875"/>
    <col min="2046" max="2046" width="33.28515625" customWidth="1"/>
    <col min="2047" max="2047" width="10" customWidth="1"/>
    <col min="2048" max="2048" width="9.7109375" customWidth="1"/>
    <col min="2049" max="2049" width="14.42578125" customWidth="1"/>
    <col min="2050" max="2050" width="0" hidden="1" customWidth="1"/>
    <col min="2051" max="2051" width="10.5703125" bestFit="1" customWidth="1"/>
    <col min="2052" max="2052" width="43" bestFit="1" customWidth="1"/>
    <col min="2053" max="2053" width="7.7109375" customWidth="1"/>
    <col min="2054" max="2054" width="7.5703125" customWidth="1"/>
    <col min="2055" max="2301" width="8.85546875"/>
    <col min="2302" max="2302" width="33.28515625" customWidth="1"/>
    <col min="2303" max="2303" width="10" customWidth="1"/>
    <col min="2304" max="2304" width="9.7109375" customWidth="1"/>
    <col min="2305" max="2305" width="14.42578125" customWidth="1"/>
    <col min="2306" max="2306" width="0" hidden="1" customWidth="1"/>
    <col min="2307" max="2307" width="10.5703125" bestFit="1" customWidth="1"/>
    <col min="2308" max="2308" width="43" bestFit="1" customWidth="1"/>
    <col min="2309" max="2309" width="7.7109375" customWidth="1"/>
    <col min="2310" max="2310" width="7.5703125" customWidth="1"/>
    <col min="2311" max="2557" width="8.85546875"/>
    <col min="2558" max="2558" width="33.28515625" customWidth="1"/>
    <col min="2559" max="2559" width="10" customWidth="1"/>
    <col min="2560" max="2560" width="9.7109375" customWidth="1"/>
    <col min="2561" max="2561" width="14.42578125" customWidth="1"/>
    <col min="2562" max="2562" width="0" hidden="1" customWidth="1"/>
    <col min="2563" max="2563" width="10.5703125" bestFit="1" customWidth="1"/>
    <col min="2564" max="2564" width="43" bestFit="1" customWidth="1"/>
    <col min="2565" max="2565" width="7.7109375" customWidth="1"/>
    <col min="2566" max="2566" width="7.5703125" customWidth="1"/>
    <col min="2567" max="2813" width="8.85546875"/>
    <col min="2814" max="2814" width="33.28515625" customWidth="1"/>
    <col min="2815" max="2815" width="10" customWidth="1"/>
    <col min="2816" max="2816" width="9.7109375" customWidth="1"/>
    <col min="2817" max="2817" width="14.42578125" customWidth="1"/>
    <col min="2818" max="2818" width="0" hidden="1" customWidth="1"/>
    <col min="2819" max="2819" width="10.5703125" bestFit="1" customWidth="1"/>
    <col min="2820" max="2820" width="43" bestFit="1" customWidth="1"/>
    <col min="2821" max="2821" width="7.7109375" customWidth="1"/>
    <col min="2822" max="2822" width="7.5703125" customWidth="1"/>
    <col min="2823" max="3069" width="8.85546875"/>
    <col min="3070" max="3070" width="33.28515625" customWidth="1"/>
    <col min="3071" max="3071" width="10" customWidth="1"/>
    <col min="3072" max="3072" width="9.7109375" customWidth="1"/>
    <col min="3073" max="3073" width="14.42578125" customWidth="1"/>
    <col min="3074" max="3074" width="0" hidden="1" customWidth="1"/>
    <col min="3075" max="3075" width="10.5703125" bestFit="1" customWidth="1"/>
    <col min="3076" max="3076" width="43" bestFit="1" customWidth="1"/>
    <col min="3077" max="3077" width="7.7109375" customWidth="1"/>
    <col min="3078" max="3078" width="7.5703125" customWidth="1"/>
    <col min="3079" max="3325" width="8.85546875"/>
    <col min="3326" max="3326" width="33.28515625" customWidth="1"/>
    <col min="3327" max="3327" width="10" customWidth="1"/>
    <col min="3328" max="3328" width="9.7109375" customWidth="1"/>
    <col min="3329" max="3329" width="14.42578125" customWidth="1"/>
    <col min="3330" max="3330" width="0" hidden="1" customWidth="1"/>
    <col min="3331" max="3331" width="10.5703125" bestFit="1" customWidth="1"/>
    <col min="3332" max="3332" width="43" bestFit="1" customWidth="1"/>
    <col min="3333" max="3333" width="7.7109375" customWidth="1"/>
    <col min="3334" max="3334" width="7.5703125" customWidth="1"/>
    <col min="3335" max="3581" width="8.85546875"/>
    <col min="3582" max="3582" width="33.28515625" customWidth="1"/>
    <col min="3583" max="3583" width="10" customWidth="1"/>
    <col min="3584" max="3584" width="9.7109375" customWidth="1"/>
    <col min="3585" max="3585" width="14.42578125" customWidth="1"/>
    <col min="3586" max="3586" width="0" hidden="1" customWidth="1"/>
    <col min="3587" max="3587" width="10.5703125" bestFit="1" customWidth="1"/>
    <col min="3588" max="3588" width="43" bestFit="1" customWidth="1"/>
    <col min="3589" max="3589" width="7.7109375" customWidth="1"/>
    <col min="3590" max="3590" width="7.5703125" customWidth="1"/>
    <col min="3591" max="3837" width="8.85546875"/>
    <col min="3838" max="3838" width="33.28515625" customWidth="1"/>
    <col min="3839" max="3839" width="10" customWidth="1"/>
    <col min="3840" max="3840" width="9.7109375" customWidth="1"/>
    <col min="3841" max="3841" width="14.42578125" customWidth="1"/>
    <col min="3842" max="3842" width="0" hidden="1" customWidth="1"/>
    <col min="3843" max="3843" width="10.5703125" bestFit="1" customWidth="1"/>
    <col min="3844" max="3844" width="43" bestFit="1" customWidth="1"/>
    <col min="3845" max="3845" width="7.7109375" customWidth="1"/>
    <col min="3846" max="3846" width="7.5703125" customWidth="1"/>
    <col min="3847" max="4093" width="8.85546875"/>
    <col min="4094" max="4094" width="33.28515625" customWidth="1"/>
    <col min="4095" max="4095" width="10" customWidth="1"/>
    <col min="4096" max="4096" width="9.7109375" customWidth="1"/>
    <col min="4097" max="4097" width="14.42578125" customWidth="1"/>
    <col min="4098" max="4098" width="0" hidden="1" customWidth="1"/>
    <col min="4099" max="4099" width="10.5703125" bestFit="1" customWidth="1"/>
    <col min="4100" max="4100" width="43" bestFit="1" customWidth="1"/>
    <col min="4101" max="4101" width="7.7109375" customWidth="1"/>
    <col min="4102" max="4102" width="7.5703125" customWidth="1"/>
    <col min="4103" max="4349" width="8.85546875"/>
    <col min="4350" max="4350" width="33.28515625" customWidth="1"/>
    <col min="4351" max="4351" width="10" customWidth="1"/>
    <col min="4352" max="4352" width="9.7109375" customWidth="1"/>
    <col min="4353" max="4353" width="14.42578125" customWidth="1"/>
    <col min="4354" max="4354" width="0" hidden="1" customWidth="1"/>
    <col min="4355" max="4355" width="10.5703125" bestFit="1" customWidth="1"/>
    <col min="4356" max="4356" width="43" bestFit="1" customWidth="1"/>
    <col min="4357" max="4357" width="7.7109375" customWidth="1"/>
    <col min="4358" max="4358" width="7.5703125" customWidth="1"/>
    <col min="4359" max="4605" width="8.85546875"/>
    <col min="4606" max="4606" width="33.28515625" customWidth="1"/>
    <col min="4607" max="4607" width="10" customWidth="1"/>
    <col min="4608" max="4608" width="9.7109375" customWidth="1"/>
    <col min="4609" max="4609" width="14.42578125" customWidth="1"/>
    <col min="4610" max="4610" width="0" hidden="1" customWidth="1"/>
    <col min="4611" max="4611" width="10.5703125" bestFit="1" customWidth="1"/>
    <col min="4612" max="4612" width="43" bestFit="1" customWidth="1"/>
    <col min="4613" max="4613" width="7.7109375" customWidth="1"/>
    <col min="4614" max="4614" width="7.5703125" customWidth="1"/>
    <col min="4615" max="4861" width="8.85546875"/>
    <col min="4862" max="4862" width="33.28515625" customWidth="1"/>
    <col min="4863" max="4863" width="10" customWidth="1"/>
    <col min="4864" max="4864" width="9.7109375" customWidth="1"/>
    <col min="4865" max="4865" width="14.42578125" customWidth="1"/>
    <col min="4866" max="4866" width="0" hidden="1" customWidth="1"/>
    <col min="4867" max="4867" width="10.5703125" bestFit="1" customWidth="1"/>
    <col min="4868" max="4868" width="43" bestFit="1" customWidth="1"/>
    <col min="4869" max="4869" width="7.7109375" customWidth="1"/>
    <col min="4870" max="4870" width="7.5703125" customWidth="1"/>
    <col min="4871" max="5117" width="8.85546875"/>
    <col min="5118" max="5118" width="33.28515625" customWidth="1"/>
    <col min="5119" max="5119" width="10" customWidth="1"/>
    <col min="5120" max="5120" width="9.7109375" customWidth="1"/>
    <col min="5121" max="5121" width="14.42578125" customWidth="1"/>
    <col min="5122" max="5122" width="0" hidden="1" customWidth="1"/>
    <col min="5123" max="5123" width="10.5703125" bestFit="1" customWidth="1"/>
    <col min="5124" max="5124" width="43" bestFit="1" customWidth="1"/>
    <col min="5125" max="5125" width="7.7109375" customWidth="1"/>
    <col min="5126" max="5126" width="7.5703125" customWidth="1"/>
    <col min="5127" max="5373" width="8.85546875"/>
    <col min="5374" max="5374" width="33.28515625" customWidth="1"/>
    <col min="5375" max="5375" width="10" customWidth="1"/>
    <col min="5376" max="5376" width="9.7109375" customWidth="1"/>
    <col min="5377" max="5377" width="14.42578125" customWidth="1"/>
    <col min="5378" max="5378" width="0" hidden="1" customWidth="1"/>
    <col min="5379" max="5379" width="10.5703125" bestFit="1" customWidth="1"/>
    <col min="5380" max="5380" width="43" bestFit="1" customWidth="1"/>
    <col min="5381" max="5381" width="7.7109375" customWidth="1"/>
    <col min="5382" max="5382" width="7.5703125" customWidth="1"/>
    <col min="5383" max="5629" width="8.85546875"/>
    <col min="5630" max="5630" width="33.28515625" customWidth="1"/>
    <col min="5631" max="5631" width="10" customWidth="1"/>
    <col min="5632" max="5632" width="9.7109375" customWidth="1"/>
    <col min="5633" max="5633" width="14.42578125" customWidth="1"/>
    <col min="5634" max="5634" width="0" hidden="1" customWidth="1"/>
    <col min="5635" max="5635" width="10.5703125" bestFit="1" customWidth="1"/>
    <col min="5636" max="5636" width="43" bestFit="1" customWidth="1"/>
    <col min="5637" max="5637" width="7.7109375" customWidth="1"/>
    <col min="5638" max="5638" width="7.5703125" customWidth="1"/>
    <col min="5639" max="5885" width="8.85546875"/>
    <col min="5886" max="5886" width="33.28515625" customWidth="1"/>
    <col min="5887" max="5887" width="10" customWidth="1"/>
    <col min="5888" max="5888" width="9.7109375" customWidth="1"/>
    <col min="5889" max="5889" width="14.42578125" customWidth="1"/>
    <col min="5890" max="5890" width="0" hidden="1" customWidth="1"/>
    <col min="5891" max="5891" width="10.5703125" bestFit="1" customWidth="1"/>
    <col min="5892" max="5892" width="43" bestFit="1" customWidth="1"/>
    <col min="5893" max="5893" width="7.7109375" customWidth="1"/>
    <col min="5894" max="5894" width="7.5703125" customWidth="1"/>
    <col min="5895" max="6141" width="8.85546875"/>
    <col min="6142" max="6142" width="33.28515625" customWidth="1"/>
    <col min="6143" max="6143" width="10" customWidth="1"/>
    <col min="6144" max="6144" width="9.7109375" customWidth="1"/>
    <col min="6145" max="6145" width="14.42578125" customWidth="1"/>
    <col min="6146" max="6146" width="0" hidden="1" customWidth="1"/>
    <col min="6147" max="6147" width="10.5703125" bestFit="1" customWidth="1"/>
    <col min="6148" max="6148" width="43" bestFit="1" customWidth="1"/>
    <col min="6149" max="6149" width="7.7109375" customWidth="1"/>
    <col min="6150" max="6150" width="7.5703125" customWidth="1"/>
    <col min="6151" max="6397" width="8.85546875"/>
    <col min="6398" max="6398" width="33.28515625" customWidth="1"/>
    <col min="6399" max="6399" width="10" customWidth="1"/>
    <col min="6400" max="6400" width="9.7109375" customWidth="1"/>
    <col min="6401" max="6401" width="14.42578125" customWidth="1"/>
    <col min="6402" max="6402" width="0" hidden="1" customWidth="1"/>
    <col min="6403" max="6403" width="10.5703125" bestFit="1" customWidth="1"/>
    <col min="6404" max="6404" width="43" bestFit="1" customWidth="1"/>
    <col min="6405" max="6405" width="7.7109375" customWidth="1"/>
    <col min="6406" max="6406" width="7.5703125" customWidth="1"/>
    <col min="6407" max="6653" width="8.85546875"/>
    <col min="6654" max="6654" width="33.28515625" customWidth="1"/>
    <col min="6655" max="6655" width="10" customWidth="1"/>
    <col min="6656" max="6656" width="9.7109375" customWidth="1"/>
    <col min="6657" max="6657" width="14.42578125" customWidth="1"/>
    <col min="6658" max="6658" width="0" hidden="1" customWidth="1"/>
    <col min="6659" max="6659" width="10.5703125" bestFit="1" customWidth="1"/>
    <col min="6660" max="6660" width="43" bestFit="1" customWidth="1"/>
    <col min="6661" max="6661" width="7.7109375" customWidth="1"/>
    <col min="6662" max="6662" width="7.5703125" customWidth="1"/>
    <col min="6663" max="6909" width="8.85546875"/>
    <col min="6910" max="6910" width="33.28515625" customWidth="1"/>
    <col min="6911" max="6911" width="10" customWidth="1"/>
    <col min="6912" max="6912" width="9.7109375" customWidth="1"/>
    <col min="6913" max="6913" width="14.42578125" customWidth="1"/>
    <col min="6914" max="6914" width="0" hidden="1" customWidth="1"/>
    <col min="6915" max="6915" width="10.5703125" bestFit="1" customWidth="1"/>
    <col min="6916" max="6916" width="43" bestFit="1" customWidth="1"/>
    <col min="6917" max="6917" width="7.7109375" customWidth="1"/>
    <col min="6918" max="6918" width="7.5703125" customWidth="1"/>
    <col min="6919" max="7165" width="8.85546875"/>
    <col min="7166" max="7166" width="33.28515625" customWidth="1"/>
    <col min="7167" max="7167" width="10" customWidth="1"/>
    <col min="7168" max="7168" width="9.7109375" customWidth="1"/>
    <col min="7169" max="7169" width="14.42578125" customWidth="1"/>
    <col min="7170" max="7170" width="0" hidden="1" customWidth="1"/>
    <col min="7171" max="7171" width="10.5703125" bestFit="1" customWidth="1"/>
    <col min="7172" max="7172" width="43" bestFit="1" customWidth="1"/>
    <col min="7173" max="7173" width="7.7109375" customWidth="1"/>
    <col min="7174" max="7174" width="7.5703125" customWidth="1"/>
    <col min="7175" max="7421" width="8.85546875"/>
    <col min="7422" max="7422" width="33.28515625" customWidth="1"/>
    <col min="7423" max="7423" width="10" customWidth="1"/>
    <col min="7424" max="7424" width="9.7109375" customWidth="1"/>
    <col min="7425" max="7425" width="14.42578125" customWidth="1"/>
    <col min="7426" max="7426" width="0" hidden="1" customWidth="1"/>
    <col min="7427" max="7427" width="10.5703125" bestFit="1" customWidth="1"/>
    <col min="7428" max="7428" width="43" bestFit="1" customWidth="1"/>
    <col min="7429" max="7429" width="7.7109375" customWidth="1"/>
    <col min="7430" max="7430" width="7.5703125" customWidth="1"/>
    <col min="7431" max="7677" width="8.85546875"/>
    <col min="7678" max="7678" width="33.28515625" customWidth="1"/>
    <col min="7679" max="7679" width="10" customWidth="1"/>
    <col min="7680" max="7680" width="9.7109375" customWidth="1"/>
    <col min="7681" max="7681" width="14.42578125" customWidth="1"/>
    <col min="7682" max="7682" width="0" hidden="1" customWidth="1"/>
    <col min="7683" max="7683" width="10.5703125" bestFit="1" customWidth="1"/>
    <col min="7684" max="7684" width="43" bestFit="1" customWidth="1"/>
    <col min="7685" max="7685" width="7.7109375" customWidth="1"/>
    <col min="7686" max="7686" width="7.5703125" customWidth="1"/>
    <col min="7687" max="7933" width="8.85546875"/>
    <col min="7934" max="7934" width="33.28515625" customWidth="1"/>
    <col min="7935" max="7935" width="10" customWidth="1"/>
    <col min="7936" max="7936" width="9.7109375" customWidth="1"/>
    <col min="7937" max="7937" width="14.42578125" customWidth="1"/>
    <col min="7938" max="7938" width="0" hidden="1" customWidth="1"/>
    <col min="7939" max="7939" width="10.5703125" bestFit="1" customWidth="1"/>
    <col min="7940" max="7940" width="43" bestFit="1" customWidth="1"/>
    <col min="7941" max="7941" width="7.7109375" customWidth="1"/>
    <col min="7942" max="7942" width="7.5703125" customWidth="1"/>
    <col min="7943" max="8189" width="8.85546875"/>
    <col min="8190" max="8190" width="33.28515625" customWidth="1"/>
    <col min="8191" max="8191" width="10" customWidth="1"/>
    <col min="8192" max="8192" width="9.7109375" customWidth="1"/>
    <col min="8193" max="8193" width="14.42578125" customWidth="1"/>
    <col min="8194" max="8194" width="0" hidden="1" customWidth="1"/>
    <col min="8195" max="8195" width="10.5703125" bestFit="1" customWidth="1"/>
    <col min="8196" max="8196" width="43" bestFit="1" customWidth="1"/>
    <col min="8197" max="8197" width="7.7109375" customWidth="1"/>
    <col min="8198" max="8198" width="7.5703125" customWidth="1"/>
    <col min="8199" max="8445" width="8.85546875"/>
    <col min="8446" max="8446" width="33.28515625" customWidth="1"/>
    <col min="8447" max="8447" width="10" customWidth="1"/>
    <col min="8448" max="8448" width="9.7109375" customWidth="1"/>
    <col min="8449" max="8449" width="14.42578125" customWidth="1"/>
    <col min="8450" max="8450" width="0" hidden="1" customWidth="1"/>
    <col min="8451" max="8451" width="10.5703125" bestFit="1" customWidth="1"/>
    <col min="8452" max="8452" width="43" bestFit="1" customWidth="1"/>
    <col min="8453" max="8453" width="7.7109375" customWidth="1"/>
    <col min="8454" max="8454" width="7.5703125" customWidth="1"/>
    <col min="8455" max="8701" width="8.85546875"/>
    <col min="8702" max="8702" width="33.28515625" customWidth="1"/>
    <col min="8703" max="8703" width="10" customWidth="1"/>
    <col min="8704" max="8704" width="9.7109375" customWidth="1"/>
    <col min="8705" max="8705" width="14.42578125" customWidth="1"/>
    <col min="8706" max="8706" width="0" hidden="1" customWidth="1"/>
    <col min="8707" max="8707" width="10.5703125" bestFit="1" customWidth="1"/>
    <col min="8708" max="8708" width="43" bestFit="1" customWidth="1"/>
    <col min="8709" max="8709" width="7.7109375" customWidth="1"/>
    <col min="8710" max="8710" width="7.5703125" customWidth="1"/>
    <col min="8711" max="8957" width="8.85546875"/>
    <col min="8958" max="8958" width="33.28515625" customWidth="1"/>
    <col min="8959" max="8959" width="10" customWidth="1"/>
    <col min="8960" max="8960" width="9.7109375" customWidth="1"/>
    <col min="8961" max="8961" width="14.42578125" customWidth="1"/>
    <col min="8962" max="8962" width="0" hidden="1" customWidth="1"/>
    <col min="8963" max="8963" width="10.5703125" bestFit="1" customWidth="1"/>
    <col min="8964" max="8964" width="43" bestFit="1" customWidth="1"/>
    <col min="8965" max="8965" width="7.7109375" customWidth="1"/>
    <col min="8966" max="8966" width="7.5703125" customWidth="1"/>
    <col min="8967" max="9213" width="8.85546875"/>
    <col min="9214" max="9214" width="33.28515625" customWidth="1"/>
    <col min="9215" max="9215" width="10" customWidth="1"/>
    <col min="9216" max="9216" width="9.7109375" customWidth="1"/>
    <col min="9217" max="9217" width="14.42578125" customWidth="1"/>
    <col min="9218" max="9218" width="0" hidden="1" customWidth="1"/>
    <col min="9219" max="9219" width="10.5703125" bestFit="1" customWidth="1"/>
    <col min="9220" max="9220" width="43" bestFit="1" customWidth="1"/>
    <col min="9221" max="9221" width="7.7109375" customWidth="1"/>
    <col min="9222" max="9222" width="7.5703125" customWidth="1"/>
    <col min="9223" max="9469" width="8.85546875"/>
    <col min="9470" max="9470" width="33.28515625" customWidth="1"/>
    <col min="9471" max="9471" width="10" customWidth="1"/>
    <col min="9472" max="9472" width="9.7109375" customWidth="1"/>
    <col min="9473" max="9473" width="14.42578125" customWidth="1"/>
    <col min="9474" max="9474" width="0" hidden="1" customWidth="1"/>
    <col min="9475" max="9475" width="10.5703125" bestFit="1" customWidth="1"/>
    <col min="9476" max="9476" width="43" bestFit="1" customWidth="1"/>
    <col min="9477" max="9477" width="7.7109375" customWidth="1"/>
    <col min="9478" max="9478" width="7.5703125" customWidth="1"/>
    <col min="9479" max="9725" width="8.85546875"/>
    <col min="9726" max="9726" width="33.28515625" customWidth="1"/>
    <col min="9727" max="9727" width="10" customWidth="1"/>
    <col min="9728" max="9728" width="9.7109375" customWidth="1"/>
    <col min="9729" max="9729" width="14.42578125" customWidth="1"/>
    <col min="9730" max="9730" width="0" hidden="1" customWidth="1"/>
    <col min="9731" max="9731" width="10.5703125" bestFit="1" customWidth="1"/>
    <col min="9732" max="9732" width="43" bestFit="1" customWidth="1"/>
    <col min="9733" max="9733" width="7.7109375" customWidth="1"/>
    <col min="9734" max="9734" width="7.5703125" customWidth="1"/>
    <col min="9735" max="9981" width="8.85546875"/>
    <col min="9982" max="9982" width="33.28515625" customWidth="1"/>
    <col min="9983" max="9983" width="10" customWidth="1"/>
    <col min="9984" max="9984" width="9.7109375" customWidth="1"/>
    <col min="9985" max="9985" width="14.42578125" customWidth="1"/>
    <col min="9986" max="9986" width="0" hidden="1" customWidth="1"/>
    <col min="9987" max="9987" width="10.5703125" bestFit="1" customWidth="1"/>
    <col min="9988" max="9988" width="43" bestFit="1" customWidth="1"/>
    <col min="9989" max="9989" width="7.7109375" customWidth="1"/>
    <col min="9990" max="9990" width="7.5703125" customWidth="1"/>
    <col min="9991" max="10237" width="8.85546875"/>
    <col min="10238" max="10238" width="33.28515625" customWidth="1"/>
    <col min="10239" max="10239" width="10" customWidth="1"/>
    <col min="10240" max="10240" width="9.7109375" customWidth="1"/>
    <col min="10241" max="10241" width="14.42578125" customWidth="1"/>
    <col min="10242" max="10242" width="0" hidden="1" customWidth="1"/>
    <col min="10243" max="10243" width="10.5703125" bestFit="1" customWidth="1"/>
    <col min="10244" max="10244" width="43" bestFit="1" customWidth="1"/>
    <col min="10245" max="10245" width="7.7109375" customWidth="1"/>
    <col min="10246" max="10246" width="7.5703125" customWidth="1"/>
    <col min="10247" max="10493" width="8.85546875"/>
    <col min="10494" max="10494" width="33.28515625" customWidth="1"/>
    <col min="10495" max="10495" width="10" customWidth="1"/>
    <col min="10496" max="10496" width="9.7109375" customWidth="1"/>
    <col min="10497" max="10497" width="14.42578125" customWidth="1"/>
    <col min="10498" max="10498" width="0" hidden="1" customWidth="1"/>
    <col min="10499" max="10499" width="10.5703125" bestFit="1" customWidth="1"/>
    <col min="10500" max="10500" width="43" bestFit="1" customWidth="1"/>
    <col min="10501" max="10501" width="7.7109375" customWidth="1"/>
    <col min="10502" max="10502" width="7.5703125" customWidth="1"/>
    <col min="10503" max="10749" width="8.85546875"/>
    <col min="10750" max="10750" width="33.28515625" customWidth="1"/>
    <col min="10751" max="10751" width="10" customWidth="1"/>
    <col min="10752" max="10752" width="9.7109375" customWidth="1"/>
    <col min="10753" max="10753" width="14.42578125" customWidth="1"/>
    <col min="10754" max="10754" width="0" hidden="1" customWidth="1"/>
    <col min="10755" max="10755" width="10.5703125" bestFit="1" customWidth="1"/>
    <col min="10756" max="10756" width="43" bestFit="1" customWidth="1"/>
    <col min="10757" max="10757" width="7.7109375" customWidth="1"/>
    <col min="10758" max="10758" width="7.5703125" customWidth="1"/>
    <col min="10759" max="11005" width="8.85546875"/>
    <col min="11006" max="11006" width="33.28515625" customWidth="1"/>
    <col min="11007" max="11007" width="10" customWidth="1"/>
    <col min="11008" max="11008" width="9.7109375" customWidth="1"/>
    <col min="11009" max="11009" width="14.42578125" customWidth="1"/>
    <col min="11010" max="11010" width="0" hidden="1" customWidth="1"/>
    <col min="11011" max="11011" width="10.5703125" bestFit="1" customWidth="1"/>
    <col min="11012" max="11012" width="43" bestFit="1" customWidth="1"/>
    <col min="11013" max="11013" width="7.7109375" customWidth="1"/>
    <col min="11014" max="11014" width="7.5703125" customWidth="1"/>
    <col min="11015" max="11261" width="8.85546875"/>
    <col min="11262" max="11262" width="33.28515625" customWidth="1"/>
    <col min="11263" max="11263" width="10" customWidth="1"/>
    <col min="11264" max="11264" width="9.7109375" customWidth="1"/>
    <col min="11265" max="11265" width="14.42578125" customWidth="1"/>
    <col min="11266" max="11266" width="0" hidden="1" customWidth="1"/>
    <col min="11267" max="11267" width="10.5703125" bestFit="1" customWidth="1"/>
    <col min="11268" max="11268" width="43" bestFit="1" customWidth="1"/>
    <col min="11269" max="11269" width="7.7109375" customWidth="1"/>
    <col min="11270" max="11270" width="7.5703125" customWidth="1"/>
    <col min="11271" max="11517" width="8.85546875"/>
    <col min="11518" max="11518" width="33.28515625" customWidth="1"/>
    <col min="11519" max="11519" width="10" customWidth="1"/>
    <col min="11520" max="11520" width="9.7109375" customWidth="1"/>
    <col min="11521" max="11521" width="14.42578125" customWidth="1"/>
    <col min="11522" max="11522" width="0" hidden="1" customWidth="1"/>
    <col min="11523" max="11523" width="10.5703125" bestFit="1" customWidth="1"/>
    <col min="11524" max="11524" width="43" bestFit="1" customWidth="1"/>
    <col min="11525" max="11525" width="7.7109375" customWidth="1"/>
    <col min="11526" max="11526" width="7.5703125" customWidth="1"/>
    <col min="11527" max="11773" width="8.85546875"/>
    <col min="11774" max="11774" width="33.28515625" customWidth="1"/>
    <col min="11775" max="11775" width="10" customWidth="1"/>
    <col min="11776" max="11776" width="9.7109375" customWidth="1"/>
    <col min="11777" max="11777" width="14.42578125" customWidth="1"/>
    <col min="11778" max="11778" width="0" hidden="1" customWidth="1"/>
    <col min="11779" max="11779" width="10.5703125" bestFit="1" customWidth="1"/>
    <col min="11780" max="11780" width="43" bestFit="1" customWidth="1"/>
    <col min="11781" max="11781" width="7.7109375" customWidth="1"/>
    <col min="11782" max="11782" width="7.5703125" customWidth="1"/>
    <col min="11783" max="12029" width="8.85546875"/>
    <col min="12030" max="12030" width="33.28515625" customWidth="1"/>
    <col min="12031" max="12031" width="10" customWidth="1"/>
    <col min="12032" max="12032" width="9.7109375" customWidth="1"/>
    <col min="12033" max="12033" width="14.42578125" customWidth="1"/>
    <col min="12034" max="12034" width="0" hidden="1" customWidth="1"/>
    <col min="12035" max="12035" width="10.5703125" bestFit="1" customWidth="1"/>
    <col min="12036" max="12036" width="43" bestFit="1" customWidth="1"/>
    <col min="12037" max="12037" width="7.7109375" customWidth="1"/>
    <col min="12038" max="12038" width="7.5703125" customWidth="1"/>
    <col min="12039" max="12285" width="8.85546875"/>
    <col min="12286" max="12286" width="33.28515625" customWidth="1"/>
    <col min="12287" max="12287" width="10" customWidth="1"/>
    <col min="12288" max="12288" width="9.7109375" customWidth="1"/>
    <col min="12289" max="12289" width="14.42578125" customWidth="1"/>
    <col min="12290" max="12290" width="0" hidden="1" customWidth="1"/>
    <col min="12291" max="12291" width="10.5703125" bestFit="1" customWidth="1"/>
    <col min="12292" max="12292" width="43" bestFit="1" customWidth="1"/>
    <col min="12293" max="12293" width="7.7109375" customWidth="1"/>
    <col min="12294" max="12294" width="7.5703125" customWidth="1"/>
    <col min="12295" max="12541" width="8.85546875"/>
    <col min="12542" max="12542" width="33.28515625" customWidth="1"/>
    <col min="12543" max="12543" width="10" customWidth="1"/>
    <col min="12544" max="12544" width="9.7109375" customWidth="1"/>
    <col min="12545" max="12545" width="14.42578125" customWidth="1"/>
    <col min="12546" max="12546" width="0" hidden="1" customWidth="1"/>
    <col min="12547" max="12547" width="10.5703125" bestFit="1" customWidth="1"/>
    <col min="12548" max="12548" width="43" bestFit="1" customWidth="1"/>
    <col min="12549" max="12549" width="7.7109375" customWidth="1"/>
    <col min="12550" max="12550" width="7.5703125" customWidth="1"/>
    <col min="12551" max="12797" width="8.85546875"/>
    <col min="12798" max="12798" width="33.28515625" customWidth="1"/>
    <col min="12799" max="12799" width="10" customWidth="1"/>
    <col min="12800" max="12800" width="9.7109375" customWidth="1"/>
    <col min="12801" max="12801" width="14.42578125" customWidth="1"/>
    <col min="12802" max="12802" width="0" hidden="1" customWidth="1"/>
    <col min="12803" max="12803" width="10.5703125" bestFit="1" customWidth="1"/>
    <col min="12804" max="12804" width="43" bestFit="1" customWidth="1"/>
    <col min="12805" max="12805" width="7.7109375" customWidth="1"/>
    <col min="12806" max="12806" width="7.5703125" customWidth="1"/>
    <col min="12807" max="13053" width="8.85546875"/>
    <col min="13054" max="13054" width="33.28515625" customWidth="1"/>
    <col min="13055" max="13055" width="10" customWidth="1"/>
    <col min="13056" max="13056" width="9.7109375" customWidth="1"/>
    <col min="13057" max="13057" width="14.42578125" customWidth="1"/>
    <col min="13058" max="13058" width="0" hidden="1" customWidth="1"/>
    <col min="13059" max="13059" width="10.5703125" bestFit="1" customWidth="1"/>
    <col min="13060" max="13060" width="43" bestFit="1" customWidth="1"/>
    <col min="13061" max="13061" width="7.7109375" customWidth="1"/>
    <col min="13062" max="13062" width="7.5703125" customWidth="1"/>
    <col min="13063" max="13309" width="8.85546875"/>
    <col min="13310" max="13310" width="33.28515625" customWidth="1"/>
    <col min="13311" max="13311" width="10" customWidth="1"/>
    <col min="13312" max="13312" width="9.7109375" customWidth="1"/>
    <col min="13313" max="13313" width="14.42578125" customWidth="1"/>
    <col min="13314" max="13314" width="0" hidden="1" customWidth="1"/>
    <col min="13315" max="13315" width="10.5703125" bestFit="1" customWidth="1"/>
    <col min="13316" max="13316" width="43" bestFit="1" customWidth="1"/>
    <col min="13317" max="13317" width="7.7109375" customWidth="1"/>
    <col min="13318" max="13318" width="7.5703125" customWidth="1"/>
    <col min="13319" max="13565" width="8.85546875"/>
    <col min="13566" max="13566" width="33.28515625" customWidth="1"/>
    <col min="13567" max="13567" width="10" customWidth="1"/>
    <col min="13568" max="13568" width="9.7109375" customWidth="1"/>
    <col min="13569" max="13569" width="14.42578125" customWidth="1"/>
    <col min="13570" max="13570" width="0" hidden="1" customWidth="1"/>
    <col min="13571" max="13571" width="10.5703125" bestFit="1" customWidth="1"/>
    <col min="13572" max="13572" width="43" bestFit="1" customWidth="1"/>
    <col min="13573" max="13573" width="7.7109375" customWidth="1"/>
    <col min="13574" max="13574" width="7.5703125" customWidth="1"/>
    <col min="13575" max="13821" width="8.85546875"/>
    <col min="13822" max="13822" width="33.28515625" customWidth="1"/>
    <col min="13823" max="13823" width="10" customWidth="1"/>
    <col min="13824" max="13824" width="9.7109375" customWidth="1"/>
    <col min="13825" max="13825" width="14.42578125" customWidth="1"/>
    <col min="13826" max="13826" width="0" hidden="1" customWidth="1"/>
    <col min="13827" max="13827" width="10.5703125" bestFit="1" customWidth="1"/>
    <col min="13828" max="13828" width="43" bestFit="1" customWidth="1"/>
    <col min="13829" max="13829" width="7.7109375" customWidth="1"/>
    <col min="13830" max="13830" width="7.5703125" customWidth="1"/>
    <col min="13831" max="14077" width="8.85546875"/>
    <col min="14078" max="14078" width="33.28515625" customWidth="1"/>
    <col min="14079" max="14079" width="10" customWidth="1"/>
    <col min="14080" max="14080" width="9.7109375" customWidth="1"/>
    <col min="14081" max="14081" width="14.42578125" customWidth="1"/>
    <col min="14082" max="14082" width="0" hidden="1" customWidth="1"/>
    <col min="14083" max="14083" width="10.5703125" bestFit="1" customWidth="1"/>
    <col min="14084" max="14084" width="43" bestFit="1" customWidth="1"/>
    <col min="14085" max="14085" width="7.7109375" customWidth="1"/>
    <col min="14086" max="14086" width="7.5703125" customWidth="1"/>
    <col min="14087" max="14333" width="8.85546875"/>
    <col min="14334" max="14334" width="33.28515625" customWidth="1"/>
    <col min="14335" max="14335" width="10" customWidth="1"/>
    <col min="14336" max="14336" width="9.7109375" customWidth="1"/>
    <col min="14337" max="14337" width="14.42578125" customWidth="1"/>
    <col min="14338" max="14338" width="0" hidden="1" customWidth="1"/>
    <col min="14339" max="14339" width="10.5703125" bestFit="1" customWidth="1"/>
    <col min="14340" max="14340" width="43" bestFit="1" customWidth="1"/>
    <col min="14341" max="14341" width="7.7109375" customWidth="1"/>
    <col min="14342" max="14342" width="7.5703125" customWidth="1"/>
    <col min="14343" max="14589" width="8.85546875"/>
    <col min="14590" max="14590" width="33.28515625" customWidth="1"/>
    <col min="14591" max="14591" width="10" customWidth="1"/>
    <col min="14592" max="14592" width="9.7109375" customWidth="1"/>
    <col min="14593" max="14593" width="14.42578125" customWidth="1"/>
    <col min="14594" max="14594" width="0" hidden="1" customWidth="1"/>
    <col min="14595" max="14595" width="10.5703125" bestFit="1" customWidth="1"/>
    <col min="14596" max="14596" width="43" bestFit="1" customWidth="1"/>
    <col min="14597" max="14597" width="7.7109375" customWidth="1"/>
    <col min="14598" max="14598" width="7.5703125" customWidth="1"/>
    <col min="14599" max="14845" width="8.85546875"/>
    <col min="14846" max="14846" width="33.28515625" customWidth="1"/>
    <col min="14847" max="14847" width="10" customWidth="1"/>
    <col min="14848" max="14848" width="9.7109375" customWidth="1"/>
    <col min="14849" max="14849" width="14.42578125" customWidth="1"/>
    <col min="14850" max="14850" width="0" hidden="1" customWidth="1"/>
    <col min="14851" max="14851" width="10.5703125" bestFit="1" customWidth="1"/>
    <col min="14852" max="14852" width="43" bestFit="1" customWidth="1"/>
    <col min="14853" max="14853" width="7.7109375" customWidth="1"/>
    <col min="14854" max="14854" width="7.5703125" customWidth="1"/>
    <col min="14855" max="15101" width="8.85546875"/>
    <col min="15102" max="15102" width="33.28515625" customWidth="1"/>
    <col min="15103" max="15103" width="10" customWidth="1"/>
    <col min="15104" max="15104" width="9.7109375" customWidth="1"/>
    <col min="15105" max="15105" width="14.42578125" customWidth="1"/>
    <col min="15106" max="15106" width="0" hidden="1" customWidth="1"/>
    <col min="15107" max="15107" width="10.5703125" bestFit="1" customWidth="1"/>
    <col min="15108" max="15108" width="43" bestFit="1" customWidth="1"/>
    <col min="15109" max="15109" width="7.7109375" customWidth="1"/>
    <col min="15110" max="15110" width="7.5703125" customWidth="1"/>
    <col min="15111" max="15357" width="8.85546875"/>
    <col min="15358" max="15358" width="33.28515625" customWidth="1"/>
    <col min="15359" max="15359" width="10" customWidth="1"/>
    <col min="15360" max="15360" width="9.7109375" customWidth="1"/>
    <col min="15361" max="15361" width="14.42578125" customWidth="1"/>
    <col min="15362" max="15362" width="0" hidden="1" customWidth="1"/>
    <col min="15363" max="15363" width="10.5703125" bestFit="1" customWidth="1"/>
    <col min="15364" max="15364" width="43" bestFit="1" customWidth="1"/>
    <col min="15365" max="15365" width="7.7109375" customWidth="1"/>
    <col min="15366" max="15366" width="7.5703125" customWidth="1"/>
    <col min="15367" max="15613" width="8.85546875"/>
    <col min="15614" max="15614" width="33.28515625" customWidth="1"/>
    <col min="15615" max="15615" width="10" customWidth="1"/>
    <col min="15616" max="15616" width="9.7109375" customWidth="1"/>
    <col min="15617" max="15617" width="14.42578125" customWidth="1"/>
    <col min="15618" max="15618" width="0" hidden="1" customWidth="1"/>
    <col min="15619" max="15619" width="10.5703125" bestFit="1" customWidth="1"/>
    <col min="15620" max="15620" width="43" bestFit="1" customWidth="1"/>
    <col min="15621" max="15621" width="7.7109375" customWidth="1"/>
    <col min="15622" max="15622" width="7.5703125" customWidth="1"/>
    <col min="15623" max="15869" width="8.85546875"/>
    <col min="15870" max="15870" width="33.28515625" customWidth="1"/>
    <col min="15871" max="15871" width="10" customWidth="1"/>
    <col min="15872" max="15872" width="9.7109375" customWidth="1"/>
    <col min="15873" max="15873" width="14.42578125" customWidth="1"/>
    <col min="15874" max="15874" width="0" hidden="1" customWidth="1"/>
    <col min="15875" max="15875" width="10.5703125" bestFit="1" customWidth="1"/>
    <col min="15876" max="15876" width="43" bestFit="1" customWidth="1"/>
    <col min="15877" max="15877" width="7.7109375" customWidth="1"/>
    <col min="15878" max="15878" width="7.5703125" customWidth="1"/>
    <col min="15879" max="16125" width="8.85546875"/>
    <col min="16126" max="16126" width="33.28515625" customWidth="1"/>
    <col min="16127" max="16127" width="10" customWidth="1"/>
    <col min="16128" max="16128" width="9.7109375" customWidth="1"/>
    <col min="16129" max="16129" width="14.42578125" customWidth="1"/>
    <col min="16130" max="16130" width="0" hidden="1" customWidth="1"/>
    <col min="16131" max="16131" width="10.5703125" bestFit="1" customWidth="1"/>
    <col min="16132" max="16132" width="43" bestFit="1" customWidth="1"/>
    <col min="16133" max="16133" width="7.7109375" customWidth="1"/>
    <col min="16134" max="16134" width="7.5703125" customWidth="1"/>
    <col min="16135" max="16380" width="8.85546875"/>
    <col min="16381" max="16384" width="9.28515625" customWidth="1"/>
  </cols>
  <sheetData>
    <row r="1" spans="2:9" ht="24" customHeight="1" thickBot="1">
      <c r="B1" s="255"/>
      <c r="F1" s="836"/>
      <c r="G1" s="837"/>
      <c r="H1" s="837"/>
      <c r="I1" s="837"/>
    </row>
    <row r="2" spans="2:9" ht="20.25" customHeight="1" thickBot="1">
      <c r="B2" s="838" t="s">
        <v>73</v>
      </c>
      <c r="C2" s="839"/>
      <c r="D2" s="840"/>
      <c r="F2" s="838" t="s">
        <v>74</v>
      </c>
      <c r="G2" s="839"/>
      <c r="H2" s="839"/>
      <c r="I2" s="840"/>
    </row>
    <row r="3" spans="2:9" ht="17.25" customHeight="1">
      <c r="B3" s="256"/>
      <c r="C3" s="257" t="s">
        <v>16</v>
      </c>
      <c r="D3" s="258" t="s">
        <v>75</v>
      </c>
      <c r="E3" s="108"/>
      <c r="F3" s="259" t="s">
        <v>76</v>
      </c>
      <c r="G3" s="108" t="s">
        <v>77</v>
      </c>
      <c r="H3" s="780" t="s">
        <v>78</v>
      </c>
      <c r="I3" s="260">
        <v>12</v>
      </c>
    </row>
    <row r="4" spans="2:9" ht="15.75" thickBot="1">
      <c r="B4" s="261" t="s">
        <v>79</v>
      </c>
      <c r="C4" s="262">
        <f>'M2022 BLS SALARY CHART (53_PCT)'!C8</f>
        <v>53206.566400000003</v>
      </c>
      <c r="D4" s="263">
        <f>D15</f>
        <v>0.5</v>
      </c>
      <c r="E4" s="264"/>
      <c r="F4" s="184" t="s">
        <v>14</v>
      </c>
      <c r="G4" s="265" t="s">
        <v>75</v>
      </c>
      <c r="H4" s="266" t="s">
        <v>16</v>
      </c>
      <c r="I4" s="267" t="s">
        <v>17</v>
      </c>
    </row>
    <row r="5" spans="2:9">
      <c r="B5" s="268" t="s">
        <v>80</v>
      </c>
      <c r="C5" s="262">
        <f>'M2022 BLS SALARY CHART (53_PCT)'!C6</f>
        <v>41600</v>
      </c>
      <c r="D5" s="263">
        <f>D16+D17</f>
        <v>2.4</v>
      </c>
      <c r="E5" s="264"/>
      <c r="F5" s="269" t="str">
        <f>B4</f>
        <v>Direct Service Worker III</v>
      </c>
      <c r="G5" s="162">
        <f>D4</f>
        <v>0.5</v>
      </c>
      <c r="H5" s="781">
        <f t="shared" ref="H5:H6" si="0">C4</f>
        <v>53206.566400000003</v>
      </c>
      <c r="I5" s="270">
        <f>G5*H5</f>
        <v>26603.283200000002</v>
      </c>
    </row>
    <row r="6" spans="2:9">
      <c r="B6" s="271"/>
      <c r="C6" s="272"/>
      <c r="D6" s="273" t="s">
        <v>81</v>
      </c>
      <c r="E6" s="274"/>
      <c r="F6" s="268" t="s">
        <v>80</v>
      </c>
      <c r="G6" s="175">
        <f>D5</f>
        <v>2.4</v>
      </c>
      <c r="H6" s="275">
        <f t="shared" si="0"/>
        <v>41600</v>
      </c>
      <c r="I6" s="276">
        <f>G6*H6</f>
        <v>99840</v>
      </c>
    </row>
    <row r="7" spans="2:9">
      <c r="B7" s="277" t="s">
        <v>82</v>
      </c>
      <c r="C7" s="278"/>
      <c r="D7" s="279">
        <f>'M2022 BLS SALARY CHART (53_PCT)'!C38</f>
        <v>0.27379999999999999</v>
      </c>
      <c r="E7" s="264"/>
      <c r="F7" s="202" t="s">
        <v>83</v>
      </c>
      <c r="G7" s="280">
        <f>SUM(G5:G6)</f>
        <v>2.9</v>
      </c>
      <c r="H7" s="782"/>
      <c r="I7" s="281">
        <f>SUM(I5:I6)</f>
        <v>126443.28320000001</v>
      </c>
    </row>
    <row r="8" spans="2:9">
      <c r="B8" s="282" t="s">
        <v>84</v>
      </c>
      <c r="C8" s="278"/>
      <c r="D8" s="283">
        <f>4490*(1.81%+1)</f>
        <v>4571.2690000000002</v>
      </c>
      <c r="E8" s="284"/>
      <c r="F8" s="285"/>
      <c r="G8" s="783"/>
      <c r="H8" s="784"/>
      <c r="I8" s="286"/>
    </row>
    <row r="9" spans="2:9">
      <c r="B9" s="256" t="s">
        <v>465</v>
      </c>
      <c r="C9" s="278"/>
      <c r="D9" s="287">
        <v>2641.3</v>
      </c>
      <c r="E9" s="288"/>
      <c r="F9" s="161" t="s">
        <v>82</v>
      </c>
      <c r="G9" s="785"/>
      <c r="H9" s="786">
        <f>D7</f>
        <v>0.27379999999999999</v>
      </c>
      <c r="I9" s="270">
        <f>H9*I7</f>
        <v>34620.170940160002</v>
      </c>
    </row>
    <row r="10" spans="2:9" ht="15.75" thickBot="1">
      <c r="B10" s="256"/>
      <c r="C10" s="289"/>
      <c r="D10" s="290"/>
      <c r="E10" s="1" t="s">
        <v>85</v>
      </c>
      <c r="F10" s="291" t="s">
        <v>86</v>
      </c>
      <c r="G10" s="292"/>
      <c r="H10" s="293"/>
      <c r="I10" s="294">
        <f>SUM(I7:I9)</f>
        <v>161063.45414016</v>
      </c>
    </row>
    <row r="11" spans="2:9" ht="16.5" thickTop="1" thickBot="1">
      <c r="B11" s="277" t="s">
        <v>87</v>
      </c>
      <c r="C11" s="295"/>
      <c r="D11" s="296">
        <v>0.12</v>
      </c>
      <c r="E11" s="284"/>
      <c r="F11" s="161" t="s">
        <v>88</v>
      </c>
      <c r="G11" s="108"/>
      <c r="H11" s="786"/>
      <c r="I11" s="286">
        <f>D8</f>
        <v>4571.2690000000002</v>
      </c>
    </row>
    <row r="12" spans="2:9" ht="15.75" thickBot="1">
      <c r="B12" s="647" t="s">
        <v>460</v>
      </c>
      <c r="C12" s="297"/>
      <c r="D12" s="298">
        <v>2.7099999999999999E-2</v>
      </c>
      <c r="E12" s="1"/>
      <c r="F12" s="161" t="s">
        <v>89</v>
      </c>
      <c r="G12" s="299"/>
      <c r="I12" s="270">
        <f>D9</f>
        <v>2641.3</v>
      </c>
    </row>
    <row r="13" spans="2:9" ht="15.75" thickBot="1">
      <c r="B13" s="1"/>
      <c r="C13" s="300"/>
      <c r="E13" s="1"/>
      <c r="F13" s="787" t="s">
        <v>90</v>
      </c>
      <c r="G13" s="301"/>
      <c r="H13" s="302"/>
      <c r="I13" s="788">
        <f>SUM(I10:I12)</f>
        <v>168276.02314015999</v>
      </c>
    </row>
    <row r="14" spans="2:9" ht="15.75" thickTop="1">
      <c r="B14" s="303" t="s">
        <v>91</v>
      </c>
      <c r="C14" s="304" t="s">
        <v>92</v>
      </c>
      <c r="D14" s="272" t="s">
        <v>93</v>
      </c>
      <c r="E14" s="107"/>
      <c r="F14" s="202"/>
      <c r="G14" s="207"/>
      <c r="H14" s="786"/>
      <c r="I14" s="305"/>
    </row>
    <row r="15" spans="2:9">
      <c r="B15" s="306" t="s">
        <v>94</v>
      </c>
      <c r="C15" s="307">
        <v>20</v>
      </c>
      <c r="D15" s="307">
        <f>C15/40</f>
        <v>0.5</v>
      </c>
      <c r="E15" s="107"/>
      <c r="F15" s="161" t="s">
        <v>87</v>
      </c>
      <c r="G15" s="308"/>
      <c r="H15" s="789">
        <f>D11</f>
        <v>0.12</v>
      </c>
      <c r="I15" s="270">
        <f>I13*H15</f>
        <v>20193.122776819197</v>
      </c>
    </row>
    <row r="16" spans="2:9" ht="15.75" thickBot="1">
      <c r="B16" s="262" t="s">
        <v>95</v>
      </c>
      <c r="C16" s="307">
        <f>8*7</f>
        <v>56</v>
      </c>
      <c r="D16" s="307">
        <f>C16/40</f>
        <v>1.4</v>
      </c>
      <c r="E16" s="1"/>
      <c r="F16" s="309" t="s">
        <v>96</v>
      </c>
      <c r="G16" s="310"/>
      <c r="H16" s="310"/>
      <c r="I16" s="311">
        <f>SUM(I13:I15)</f>
        <v>188469.14591697918</v>
      </c>
    </row>
    <row r="17" spans="2:10" ht="15.75" thickTop="1">
      <c r="B17" s="262" t="s">
        <v>97</v>
      </c>
      <c r="C17" s="307">
        <f>8*5</f>
        <v>40</v>
      </c>
      <c r="D17" s="307">
        <f>C17/40</f>
        <v>1</v>
      </c>
      <c r="E17" s="1"/>
      <c r="F17" s="202"/>
      <c r="G17" s="207"/>
      <c r="H17" s="207"/>
      <c r="I17" s="312"/>
    </row>
    <row r="18" spans="2:10" ht="13.5" customHeight="1">
      <c r="B18" s="262" t="s">
        <v>98</v>
      </c>
      <c r="C18" s="307">
        <v>16</v>
      </c>
      <c r="D18" s="307">
        <f>C18/40</f>
        <v>0.4</v>
      </c>
      <c r="E18" s="1"/>
      <c r="F18" s="68" t="s">
        <v>48</v>
      </c>
      <c r="G18" s="308"/>
      <c r="H18" s="313">
        <v>2.7099999999999999E-2</v>
      </c>
      <c r="I18" s="312">
        <f>I13*H18</f>
        <v>4560.2802270983357</v>
      </c>
    </row>
    <row r="19" spans="2:10" ht="15.75" thickBot="1">
      <c r="B19" s="314" t="s">
        <v>99</v>
      </c>
      <c r="C19" s="315">
        <f>8*7</f>
        <v>56</v>
      </c>
      <c r="D19" s="315">
        <f>C19/40</f>
        <v>1.4</v>
      </c>
      <c r="E19" s="1"/>
      <c r="F19" s="174"/>
      <c r="G19" s="316"/>
      <c r="H19" s="317"/>
      <c r="I19" s="318"/>
    </row>
    <row r="20" spans="2:10" ht="16.5" thickTop="1" thickBot="1">
      <c r="B20" s="319" t="s">
        <v>100</v>
      </c>
      <c r="C20" s="320">
        <f>SUM(C16:C19)</f>
        <v>168</v>
      </c>
      <c r="D20" s="321">
        <f>SUM(D15:D19)</f>
        <v>4.6999999999999993</v>
      </c>
      <c r="E20" s="1"/>
      <c r="F20" s="309" t="s">
        <v>96</v>
      </c>
      <c r="G20" s="322"/>
      <c r="H20" s="323"/>
      <c r="I20" s="311">
        <f>I16+I18+I19</f>
        <v>193029.4261440775</v>
      </c>
    </row>
    <row r="21" spans="2:10" ht="16.5" thickTop="1" thickBot="1">
      <c r="E21" s="107"/>
      <c r="F21" s="324" t="s">
        <v>101</v>
      </c>
      <c r="G21" s="325"/>
      <c r="H21" s="326"/>
      <c r="I21" s="327">
        <f>I20/I3</f>
        <v>16085.785512006458</v>
      </c>
    </row>
    <row r="22" spans="2:10">
      <c r="I22" s="330">
        <v>12968</v>
      </c>
      <c r="J22" s="328">
        <f>(I21-I22)/I22</f>
        <v>0.24042146144405135</v>
      </c>
    </row>
    <row r="23" spans="2:10">
      <c r="I23"/>
    </row>
    <row r="24" spans="2:10">
      <c r="C24" s="329"/>
      <c r="I24" s="330"/>
    </row>
    <row r="25" spans="2:10">
      <c r="I25" s="328"/>
    </row>
    <row r="26" spans="2:10">
      <c r="I26" s="331"/>
    </row>
    <row r="27" spans="2:10">
      <c r="B27" s="841" t="s">
        <v>466</v>
      </c>
    </row>
    <row r="28" spans="2:10">
      <c r="B28" s="841"/>
    </row>
    <row r="29" spans="2:10">
      <c r="B29" s="841"/>
    </row>
    <row r="40" spans="3:4">
      <c r="C40" s="332"/>
      <c r="D40" s="332"/>
    </row>
  </sheetData>
  <mergeCells count="4">
    <mergeCell ref="F1:I1"/>
    <mergeCell ref="B2:D2"/>
    <mergeCell ref="F2:I2"/>
    <mergeCell ref="B27:B29"/>
  </mergeCells>
  <pageMargins left="0.25" right="0.2" top="0.54" bottom="0.75" header="0.3" footer="0.3"/>
  <pageSetup scale="88"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K25"/>
  <sheetViews>
    <sheetView zoomScale="80" zoomScaleNormal="80" workbookViewId="0">
      <selection activeCell="D19" sqref="D19"/>
    </sheetView>
  </sheetViews>
  <sheetFormatPr defaultColWidth="9.28515625" defaultRowHeight="18.75"/>
  <cols>
    <col min="1" max="1" width="11" style="336" customWidth="1"/>
    <col min="2" max="2" width="33.5703125" style="336" customWidth="1"/>
    <col min="3" max="3" width="11" style="335" bestFit="1" customWidth="1"/>
    <col min="4" max="4" width="69" style="336" customWidth="1"/>
    <col min="5" max="5" width="5" style="336" customWidth="1"/>
    <col min="6" max="6" width="35.5703125" style="336" customWidth="1"/>
    <col min="7" max="7" width="13.5703125" style="336" bestFit="1" customWidth="1"/>
    <col min="8" max="8" width="13.5703125" style="336" customWidth="1"/>
    <col min="9" max="9" width="20" style="336" bestFit="1" customWidth="1"/>
    <col min="10" max="10" width="9.7109375" style="336" bestFit="1" customWidth="1"/>
    <col min="11" max="11" width="12.5703125" style="336" customWidth="1"/>
    <col min="12" max="12" width="11.42578125" style="336" bestFit="1" customWidth="1"/>
    <col min="13" max="16384" width="9.28515625" style="336"/>
  </cols>
  <sheetData>
    <row r="1" spans="2:11" ht="19.5" thickBot="1">
      <c r="B1" s="334"/>
      <c r="F1" s="337"/>
      <c r="G1" s="337"/>
      <c r="H1" s="337"/>
      <c r="I1" s="337"/>
    </row>
    <row r="2" spans="2:11" ht="19.5" thickBot="1">
      <c r="B2" s="844" t="s">
        <v>102</v>
      </c>
      <c r="C2" s="845"/>
      <c r="D2" s="846"/>
      <c r="E2" s="338"/>
      <c r="F2" s="847" t="s">
        <v>103</v>
      </c>
      <c r="G2" s="848"/>
      <c r="H2" s="848"/>
      <c r="I2" s="849"/>
    </row>
    <row r="3" spans="2:11" ht="18.75" customHeight="1">
      <c r="B3" s="850" t="s">
        <v>10</v>
      </c>
      <c r="C3" s="851"/>
      <c r="D3" s="339" t="s">
        <v>55</v>
      </c>
      <c r="E3" s="338"/>
      <c r="F3" s="340"/>
      <c r="G3" s="852" t="s">
        <v>12</v>
      </c>
      <c r="H3" s="852"/>
      <c r="I3" s="341">
        <v>18579.866914333568</v>
      </c>
    </row>
    <row r="4" spans="2:11" ht="18.75" customHeight="1">
      <c r="B4" s="342" t="s">
        <v>2</v>
      </c>
      <c r="C4" s="343">
        <f>'M2022 BLS SALARY CHART (53_PCT)'!C22</f>
        <v>79415.232000000018</v>
      </c>
      <c r="D4" s="219" t="s">
        <v>455</v>
      </c>
      <c r="E4" s="338"/>
      <c r="F4" s="344" t="s">
        <v>104</v>
      </c>
      <c r="G4" s="345" t="s">
        <v>16</v>
      </c>
      <c r="H4" s="345" t="s">
        <v>75</v>
      </c>
      <c r="I4" s="346" t="s">
        <v>17</v>
      </c>
    </row>
    <row r="5" spans="2:11">
      <c r="B5" s="342" t="s">
        <v>5</v>
      </c>
      <c r="C5" s="343">
        <f>'M2022 BLS SALARY CHART (53_PCT)'!C8</f>
        <v>53206.566400000003</v>
      </c>
      <c r="D5" s="219" t="s">
        <v>455</v>
      </c>
      <c r="E5" s="338"/>
      <c r="F5" s="347" t="s">
        <v>2</v>
      </c>
      <c r="G5" s="645">
        <f>C4</f>
        <v>79415.232000000018</v>
      </c>
      <c r="H5" s="348">
        <v>10.8916</v>
      </c>
      <c r="I5" s="349">
        <f>H5*G5</f>
        <v>864958.94085120026</v>
      </c>
    </row>
    <row r="6" spans="2:11">
      <c r="B6" s="342" t="s">
        <v>6</v>
      </c>
      <c r="C6" s="343">
        <f>'M2022 BLS SALARY CHART (53_PCT)'!C8</f>
        <v>53206.566400000003</v>
      </c>
      <c r="D6" s="219" t="s">
        <v>455</v>
      </c>
      <c r="E6" s="338"/>
      <c r="F6" s="347" t="s">
        <v>5</v>
      </c>
      <c r="G6" s="645">
        <f>C5</f>
        <v>53206.566400000003</v>
      </c>
      <c r="H6" s="348">
        <v>4.0033300000000001</v>
      </c>
      <c r="I6" s="349">
        <f t="shared" ref="I6:I8" si="0">H6*G6</f>
        <v>213003.44346611202</v>
      </c>
    </row>
    <row r="7" spans="2:11">
      <c r="B7" s="342" t="s">
        <v>7</v>
      </c>
      <c r="C7" s="343">
        <f>'M2022 BLS SALARY CHART (53_PCT)'!C6</f>
        <v>41600</v>
      </c>
      <c r="D7" s="219" t="s">
        <v>455</v>
      </c>
      <c r="E7" s="338"/>
      <c r="F7" s="347" t="s">
        <v>6</v>
      </c>
      <c r="G7" s="646">
        <f>C6</f>
        <v>53206.566400000003</v>
      </c>
      <c r="H7" s="348">
        <v>4.5182000000000002</v>
      </c>
      <c r="I7" s="349">
        <f t="shared" si="0"/>
        <v>240397.90830848002</v>
      </c>
    </row>
    <row r="8" spans="2:11">
      <c r="B8" s="842" t="s">
        <v>105</v>
      </c>
      <c r="C8" s="853"/>
      <c r="D8" s="350"/>
      <c r="E8" s="338"/>
      <c r="F8" s="347" t="s">
        <v>7</v>
      </c>
      <c r="G8" s="646">
        <f>C7</f>
        <v>41600</v>
      </c>
      <c r="H8" s="348">
        <v>5.97</v>
      </c>
      <c r="I8" s="349">
        <f t="shared" si="0"/>
        <v>248352</v>
      </c>
    </row>
    <row r="9" spans="2:11" ht="19.5" thickBot="1">
      <c r="B9" s="342" t="s">
        <v>2</v>
      </c>
      <c r="C9" s="351">
        <v>10.89</v>
      </c>
      <c r="D9" s="352" t="s">
        <v>71</v>
      </c>
      <c r="E9" s="338"/>
      <c r="F9" s="353" t="s">
        <v>59</v>
      </c>
      <c r="G9" s="354"/>
      <c r="H9" s="355">
        <f>SUM(H5:H8)</f>
        <v>25.383130000000001</v>
      </c>
      <c r="I9" s="356">
        <f>SUM(I5:I8)</f>
        <v>1566712.2926257923</v>
      </c>
    </row>
    <row r="10" spans="2:11" ht="15.75" customHeight="1" thickTop="1">
      <c r="B10" s="342" t="s">
        <v>5</v>
      </c>
      <c r="C10" s="357">
        <v>4</v>
      </c>
      <c r="D10" s="352" t="s">
        <v>71</v>
      </c>
      <c r="E10" s="338"/>
      <c r="F10" s="358" t="s">
        <v>31</v>
      </c>
      <c r="G10" s="359">
        <f>C14</f>
        <v>0.27379999999999999</v>
      </c>
      <c r="H10" s="360"/>
      <c r="I10" s="361">
        <f>G10*I9</f>
        <v>428965.82572094194</v>
      </c>
    </row>
    <row r="11" spans="2:11" ht="19.5" thickBot="1">
      <c r="B11" s="342" t="s">
        <v>6</v>
      </c>
      <c r="C11" s="362">
        <v>4.5199999999999996</v>
      </c>
      <c r="D11" s="352" t="s">
        <v>71</v>
      </c>
      <c r="E11" s="338"/>
      <c r="F11" s="363" t="s">
        <v>63</v>
      </c>
      <c r="G11" s="364"/>
      <c r="H11" s="364"/>
      <c r="I11" s="365">
        <f>SUM(I9:I10)</f>
        <v>1995678.1183467342</v>
      </c>
    </row>
    <row r="12" spans="2:11" ht="17.25" customHeight="1" thickTop="1">
      <c r="B12" s="342" t="s">
        <v>7</v>
      </c>
      <c r="C12" s="366">
        <v>5.97</v>
      </c>
      <c r="D12" s="352" t="s">
        <v>71</v>
      </c>
      <c r="E12" s="338"/>
      <c r="F12" s="367" t="s">
        <v>106</v>
      </c>
      <c r="G12" s="368"/>
      <c r="H12" s="646">
        <f>C15</f>
        <v>6332.07</v>
      </c>
      <c r="I12" s="369">
        <f>H12*H9</f>
        <v>160727.75597910001</v>
      </c>
      <c r="K12" s="336">
        <v>6332.07</v>
      </c>
    </row>
    <row r="13" spans="2:11" ht="15.75" customHeight="1">
      <c r="B13" s="842" t="s">
        <v>40</v>
      </c>
      <c r="C13" s="843"/>
      <c r="D13" s="350"/>
      <c r="E13" s="338"/>
      <c r="F13" s="358" t="s">
        <v>107</v>
      </c>
      <c r="G13" s="360"/>
      <c r="H13" s="646">
        <v>3159.92</v>
      </c>
      <c r="I13" s="370">
        <f>H13*H9</f>
        <v>80208.660149600008</v>
      </c>
      <c r="J13" s="336">
        <v>75292</v>
      </c>
      <c r="K13" s="336">
        <v>3159.29</v>
      </c>
    </row>
    <row r="14" spans="2:11" ht="19.5" thickBot="1">
      <c r="B14" s="371" t="s">
        <v>31</v>
      </c>
      <c r="C14" s="372">
        <f>'M2022 BLS SALARY CHART (53_PCT)'!C38</f>
        <v>0.27379999999999999</v>
      </c>
      <c r="D14" s="219" t="s">
        <v>72</v>
      </c>
      <c r="E14" s="338"/>
      <c r="F14" s="363" t="s">
        <v>108</v>
      </c>
      <c r="G14" s="373"/>
      <c r="H14" s="373"/>
      <c r="I14" s="365">
        <f>SUM(I11:I13)</f>
        <v>2236614.5344754341</v>
      </c>
    </row>
    <row r="15" spans="2:11" ht="19.5" thickTop="1">
      <c r="B15" s="371" t="s">
        <v>106</v>
      </c>
      <c r="C15" s="374">
        <v>6332.07</v>
      </c>
      <c r="D15" s="89" t="s">
        <v>467</v>
      </c>
      <c r="E15" s="338"/>
      <c r="F15" s="358" t="s">
        <v>109</v>
      </c>
      <c r="G15" s="359">
        <f>C18</f>
        <v>0.12</v>
      </c>
      <c r="H15" s="360"/>
      <c r="I15" s="361">
        <f>G15*I14</f>
        <v>268393.7441370521</v>
      </c>
    </row>
    <row r="16" spans="2:11" ht="19.5" thickBot="1">
      <c r="B16" s="371" t="s">
        <v>107</v>
      </c>
      <c r="C16" s="374">
        <v>3159.29</v>
      </c>
      <c r="D16" s="89" t="s">
        <v>467</v>
      </c>
      <c r="E16" s="375"/>
      <c r="F16" s="363" t="s">
        <v>110</v>
      </c>
      <c r="G16" s="364"/>
      <c r="H16" s="364"/>
      <c r="I16" s="365">
        <f>SUM(I14:I15)</f>
        <v>2505008.2786124861</v>
      </c>
    </row>
    <row r="17" spans="2:10" ht="19.5" thickTop="1">
      <c r="B17" s="371"/>
      <c r="C17" s="372"/>
      <c r="D17" s="376"/>
      <c r="E17" s="375"/>
      <c r="F17" s="377" t="s">
        <v>48</v>
      </c>
      <c r="G17" s="378">
        <f>C19</f>
        <v>2.7099999999999999E-2</v>
      </c>
      <c r="H17" s="379"/>
      <c r="I17" s="380">
        <f>G17*I16</f>
        <v>67885.724350398377</v>
      </c>
    </row>
    <row r="18" spans="2:10" ht="16.5" customHeight="1" thickBot="1">
      <c r="B18" s="381" t="s">
        <v>46</v>
      </c>
      <c r="C18" s="382">
        <v>0.12</v>
      </c>
      <c r="D18" s="229" t="s">
        <v>47</v>
      </c>
      <c r="E18" s="375"/>
      <c r="F18" s="383"/>
      <c r="G18" s="384"/>
      <c r="H18" s="385"/>
      <c r="I18" s="386"/>
    </row>
    <row r="19" spans="2:10" ht="19.5" thickBot="1">
      <c r="B19" s="387" t="s">
        <v>364</v>
      </c>
      <c r="C19" s="388">
        <v>2.7099999999999999E-2</v>
      </c>
      <c r="D19" s="647" t="s">
        <v>460</v>
      </c>
      <c r="E19" s="375"/>
      <c r="F19" s="389" t="s">
        <v>96</v>
      </c>
      <c r="G19" s="390"/>
      <c r="H19" s="391"/>
      <c r="I19" s="392">
        <f>SUM(I16:I18)</f>
        <v>2572894.0029628845</v>
      </c>
    </row>
    <row r="20" spans="2:10" ht="23.1" customHeight="1" thickBot="1">
      <c r="B20" s="338"/>
      <c r="C20" s="393"/>
      <c r="D20" s="394"/>
      <c r="E20" s="375"/>
      <c r="F20" s="395" t="s">
        <v>50</v>
      </c>
      <c r="G20" s="396"/>
      <c r="H20" s="396"/>
      <c r="I20" s="397">
        <f>I19/I3</f>
        <v>138.47752595999529</v>
      </c>
    </row>
    <row r="21" spans="2:10" ht="21" customHeight="1">
      <c r="B21" s="375"/>
      <c r="C21" s="398"/>
      <c r="D21" s="399"/>
      <c r="E21" s="400"/>
      <c r="F21" s="337"/>
      <c r="G21" s="337"/>
      <c r="H21" s="337"/>
      <c r="I21" s="596">
        <v>114.98</v>
      </c>
      <c r="J21" s="372">
        <f>(I20-I21)/I21</f>
        <v>0.20436185388759162</v>
      </c>
    </row>
    <row r="22" spans="2:10" ht="21" customHeight="1">
      <c r="B22" s="401"/>
      <c r="C22" s="402"/>
      <c r="D22" s="399"/>
      <c r="E22" s="400"/>
      <c r="F22" s="337"/>
      <c r="G22" s="337"/>
      <c r="H22" s="337"/>
      <c r="I22" s="403"/>
    </row>
    <row r="23" spans="2:10" ht="22.5" customHeight="1">
      <c r="B23" s="401"/>
      <c r="C23" s="404"/>
      <c r="D23" s="405"/>
      <c r="E23" s="400"/>
    </row>
    <row r="24" spans="2:10" ht="15" customHeight="1">
      <c r="B24" s="406"/>
      <c r="C24" s="404"/>
      <c r="D24" s="407"/>
      <c r="E24" s="400"/>
      <c r="F24" s="408"/>
      <c r="G24" s="408"/>
      <c r="H24" s="408"/>
      <c r="I24" s="409"/>
    </row>
    <row r="25" spans="2:10" ht="14.65" customHeight="1">
      <c r="B25" s="410"/>
      <c r="C25" s="411"/>
      <c r="D25" s="412"/>
      <c r="E25" s="400"/>
      <c r="F25" s="408"/>
      <c r="G25" s="408"/>
      <c r="H25" s="408"/>
      <c r="I25" s="409"/>
    </row>
  </sheetData>
  <mergeCells count="6">
    <mergeCell ref="B13:C13"/>
    <mergeCell ref="B2:D2"/>
    <mergeCell ref="F2:I2"/>
    <mergeCell ref="B3:C3"/>
    <mergeCell ref="G3:H3"/>
    <mergeCell ref="B8:C8"/>
  </mergeCells>
  <phoneticPr fontId="149" type="noConversion"/>
  <pageMargins left="0.25" right="0.25" top="0.75" bottom="0.75" header="0.3" footer="0.3"/>
  <pageSetup scale="65"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J45"/>
  <sheetViews>
    <sheetView showGridLines="0" zoomScale="80" zoomScaleNormal="80" workbookViewId="0">
      <selection activeCell="D28" sqref="D28"/>
    </sheetView>
  </sheetViews>
  <sheetFormatPr defaultColWidth="9.28515625" defaultRowHeight="12.75"/>
  <cols>
    <col min="1" max="1" width="10.7109375" style="416" customWidth="1"/>
    <col min="2" max="2" width="34" style="416" customWidth="1"/>
    <col min="3" max="3" width="16.5703125" style="416" customWidth="1"/>
    <col min="4" max="4" width="37.7109375" style="416" customWidth="1"/>
    <col min="5" max="5" width="7.5703125" style="416" customWidth="1"/>
    <col min="6" max="6" width="26.42578125" style="416" customWidth="1"/>
    <col min="7" max="7" width="14" style="416" customWidth="1"/>
    <col min="8" max="8" width="23" style="416" customWidth="1"/>
    <col min="9" max="9" width="14.5703125" style="416" customWidth="1"/>
    <col min="10" max="16384" width="9.28515625" style="416"/>
  </cols>
  <sheetData>
    <row r="1" spans="2:9" ht="21" customHeight="1" thickBot="1">
      <c r="B1" s="413"/>
      <c r="C1" s="414"/>
      <c r="D1" s="414"/>
      <c r="E1" s="414"/>
      <c r="F1" s="415"/>
      <c r="G1" s="414"/>
      <c r="H1" s="414"/>
      <c r="I1" s="414"/>
    </row>
    <row r="2" spans="2:9" s="417" customFormat="1" ht="18.75" customHeight="1" thickBot="1">
      <c r="B2" s="856" t="s">
        <v>111</v>
      </c>
      <c r="C2" s="857"/>
      <c r="D2" s="858"/>
      <c r="F2" s="856" t="s">
        <v>112</v>
      </c>
      <c r="G2" s="857"/>
      <c r="H2" s="857"/>
      <c r="I2" s="858"/>
    </row>
    <row r="3" spans="2:9" ht="15.75" customHeight="1" thickBot="1">
      <c r="B3" s="859" t="s">
        <v>113</v>
      </c>
      <c r="C3" s="860"/>
      <c r="D3" s="418" t="s">
        <v>55</v>
      </c>
      <c r="E3"/>
      <c r="F3" s="419" t="s">
        <v>114</v>
      </c>
      <c r="G3" s="420"/>
      <c r="H3" s="421" t="s">
        <v>115</v>
      </c>
      <c r="I3" s="422">
        <v>153</v>
      </c>
    </row>
    <row r="4" spans="2:9" ht="16.5" customHeight="1">
      <c r="B4" s="754" t="s">
        <v>116</v>
      </c>
      <c r="C4" s="759">
        <f>'M2022 BLS SALARY CHART (53_PCT)'!C22</f>
        <v>79415.232000000018</v>
      </c>
      <c r="D4" s="761" t="s">
        <v>456</v>
      </c>
      <c r="E4"/>
      <c r="F4" s="424" t="s">
        <v>14</v>
      </c>
      <c r="G4" s="425" t="s">
        <v>75</v>
      </c>
      <c r="H4" s="425" t="s">
        <v>16</v>
      </c>
      <c r="I4" s="426" t="s">
        <v>17</v>
      </c>
    </row>
    <row r="5" spans="2:9" ht="15.75" thickBot="1">
      <c r="B5" s="755" t="s">
        <v>79</v>
      </c>
      <c r="C5" s="760">
        <f>'M2022 BLS SALARY CHART (53_PCT)'!C8</f>
        <v>53206.566400000003</v>
      </c>
      <c r="D5" s="762" t="s">
        <v>117</v>
      </c>
      <c r="E5"/>
      <c r="F5" s="427" t="str">
        <f t="shared" ref="F5:F6" si="0">B4</f>
        <v>Management Oversight</v>
      </c>
      <c r="G5" s="428">
        <v>3</v>
      </c>
      <c r="H5" s="429">
        <f>C4</f>
        <v>79415.232000000018</v>
      </c>
      <c r="I5" s="430">
        <f>G5*H5</f>
        <v>238245.69600000005</v>
      </c>
    </row>
    <row r="6" spans="2:9" ht="15.75" thickBot="1">
      <c r="B6" s="861" t="s">
        <v>25</v>
      </c>
      <c r="C6" s="862"/>
      <c r="D6" s="763"/>
      <c r="E6"/>
      <c r="F6" s="427" t="str">
        <f t="shared" si="0"/>
        <v>Direct Service Worker III</v>
      </c>
      <c r="G6" s="428">
        <v>10</v>
      </c>
      <c r="H6" s="432">
        <f>C5</f>
        <v>53206.566400000003</v>
      </c>
      <c r="I6" s="430">
        <f>G6*H6</f>
        <v>532065.66399999999</v>
      </c>
    </row>
    <row r="7" spans="2:9" ht="14.25" customHeight="1">
      <c r="B7" s="754" t="str">
        <f>B4</f>
        <v>Management Oversight</v>
      </c>
      <c r="C7" s="757">
        <v>3</v>
      </c>
      <c r="D7" s="764"/>
      <c r="E7"/>
      <c r="F7" s="433" t="s">
        <v>118</v>
      </c>
      <c r="G7" s="434">
        <f>SUM(G5:G6)</f>
        <v>13</v>
      </c>
      <c r="H7" s="435"/>
      <c r="I7" s="436">
        <f>SUM(I5:I6)</f>
        <v>770311.3600000001</v>
      </c>
    </row>
    <row r="8" spans="2:9" ht="15.75" thickBot="1">
      <c r="B8" s="756" t="str">
        <f>B5</f>
        <v>Direct Service Worker III</v>
      </c>
      <c r="C8" s="758">
        <v>10</v>
      </c>
      <c r="D8" s="765"/>
      <c r="E8"/>
      <c r="F8" s="437"/>
      <c r="G8" s="438"/>
      <c r="H8" s="439"/>
      <c r="I8" s="440"/>
    </row>
    <row r="9" spans="2:9" ht="15.75" thickBot="1">
      <c r="B9" s="863" t="s">
        <v>119</v>
      </c>
      <c r="C9" s="864"/>
      <c r="D9" s="431"/>
      <c r="E9"/>
      <c r="F9" s="441" t="str">
        <f>B16</f>
        <v>Tax &amp; Fringe</v>
      </c>
      <c r="G9" s="442"/>
      <c r="H9" s="443">
        <f>C16</f>
        <v>0.27379999999999999</v>
      </c>
      <c r="I9" s="444">
        <f>I7*H9</f>
        <v>210911.25036800001</v>
      </c>
    </row>
    <row r="10" spans="2:9" ht="13.5" customHeight="1" thickTop="1" thickBot="1">
      <c r="B10" s="423" t="s">
        <v>120</v>
      </c>
      <c r="C10" s="445">
        <v>12.75</v>
      </c>
      <c r="D10" s="431"/>
      <c r="E10"/>
      <c r="F10" s="446" t="s">
        <v>121</v>
      </c>
      <c r="G10" s="447"/>
      <c r="H10" s="448"/>
      <c r="I10" s="449">
        <f>SUM(I7:I9)</f>
        <v>981222.61036800011</v>
      </c>
    </row>
    <row r="11" spans="2:9" ht="16.5" thickTop="1" thickBot="1">
      <c r="B11" s="854" t="s">
        <v>40</v>
      </c>
      <c r="C11" s="855"/>
      <c r="D11" s="772"/>
      <c r="E11"/>
      <c r="F11" s="450"/>
      <c r="G11" s="451"/>
      <c r="H11" s="452" t="s">
        <v>122</v>
      </c>
      <c r="I11" s="440"/>
    </row>
    <row r="12" spans="2:9" ht="15">
      <c r="B12" s="766" t="s">
        <v>123</v>
      </c>
      <c r="C12" s="768">
        <v>6164.64</v>
      </c>
      <c r="D12" s="761" t="s">
        <v>458</v>
      </c>
      <c r="E12"/>
      <c r="F12" s="437" t="str">
        <f>B12</f>
        <v xml:space="preserve">Occupancy (Per FTE) </v>
      </c>
      <c r="G12" s="453"/>
      <c r="H12" s="432">
        <f>C12</f>
        <v>6164.64</v>
      </c>
      <c r="I12" s="440">
        <f>H12*G7</f>
        <v>80140.320000000007</v>
      </c>
    </row>
    <row r="13" spans="2:9" ht="15">
      <c r="B13" s="137" t="s">
        <v>125</v>
      </c>
      <c r="C13" s="769">
        <v>331</v>
      </c>
      <c r="D13" s="773" t="s">
        <v>124</v>
      </c>
      <c r="E13"/>
      <c r="F13" s="437" t="str">
        <f>B13</f>
        <v>Staff Training per FTE</v>
      </c>
      <c r="G13" s="453"/>
      <c r="H13" s="432">
        <f>C13</f>
        <v>331</v>
      </c>
      <c r="I13" s="440">
        <f>H13*G7</f>
        <v>4303</v>
      </c>
    </row>
    <row r="14" spans="2:9" ht="15">
      <c r="B14" s="137" t="s">
        <v>126</v>
      </c>
      <c r="C14" s="769">
        <v>2374.36</v>
      </c>
      <c r="D14" s="773" t="s">
        <v>457</v>
      </c>
      <c r="E14"/>
      <c r="F14" s="437" t="str">
        <f>B14</f>
        <v>Other expenses (per client)</v>
      </c>
      <c r="G14" s="453"/>
      <c r="H14" s="432">
        <f>C14</f>
        <v>2374.36</v>
      </c>
      <c r="I14" s="440">
        <f>H14*I3</f>
        <v>363277.08</v>
      </c>
    </row>
    <row r="15" spans="2:9" ht="15">
      <c r="B15" s="137" t="s">
        <v>127</v>
      </c>
      <c r="C15" s="770">
        <v>0.12</v>
      </c>
      <c r="D15" s="774" t="s">
        <v>47</v>
      </c>
      <c r="E15"/>
      <c r="F15" s="454" t="s">
        <v>108</v>
      </c>
      <c r="G15" s="455"/>
      <c r="H15" s="456"/>
      <c r="I15" s="457">
        <f>SUM(I10:I14)</f>
        <v>1428943.0103680003</v>
      </c>
    </row>
    <row r="16" spans="2:9" ht="15.75" thickBot="1">
      <c r="B16" s="137" t="s">
        <v>31</v>
      </c>
      <c r="C16" s="770">
        <f>'M2022 BLS SALARY CHART (53_PCT)'!C38</f>
        <v>0.27379999999999999</v>
      </c>
      <c r="D16" s="774" t="s">
        <v>72</v>
      </c>
      <c r="E16"/>
      <c r="F16" s="458"/>
      <c r="G16" s="459"/>
      <c r="H16" s="460"/>
      <c r="I16" s="440"/>
    </row>
    <row r="17" spans="2:10" ht="15.75" thickBot="1">
      <c r="B17" s="767" t="s">
        <v>364</v>
      </c>
      <c r="C17" s="771">
        <v>2.7099999999999999E-2</v>
      </c>
      <c r="D17" s="647" t="s">
        <v>460</v>
      </c>
      <c r="E17"/>
      <c r="F17" s="437" t="str">
        <f>B15</f>
        <v>Admin. Allocation</v>
      </c>
      <c r="G17" s="453"/>
      <c r="H17" s="313">
        <f>C15</f>
        <v>0.12</v>
      </c>
      <c r="I17" s="440">
        <f>I15*H17</f>
        <v>171473.16124416003</v>
      </c>
    </row>
    <row r="18" spans="2:10" ht="15.75" thickBot="1">
      <c r="B18" s="92"/>
      <c r="C18" s="467"/>
      <c r="D18"/>
      <c r="E18"/>
      <c r="F18" s="461" t="s">
        <v>110</v>
      </c>
      <c r="G18" s="462"/>
      <c r="H18" s="463"/>
      <c r="I18" s="464">
        <f>SUM(I15:I17)</f>
        <v>1600416.1716121603</v>
      </c>
    </row>
    <row r="19" spans="2:10" ht="18.600000000000001" customHeight="1" thickTop="1">
      <c r="B19"/>
      <c r="C19"/>
      <c r="D19"/>
      <c r="E19" s="472"/>
      <c r="F19" s="465" t="s">
        <v>48</v>
      </c>
      <c r="G19" s="453"/>
      <c r="H19" s="313">
        <f>C17</f>
        <v>2.7099999999999999E-2</v>
      </c>
      <c r="I19" s="466">
        <f>I15*H19</f>
        <v>38724.355580972806</v>
      </c>
    </row>
    <row r="20" spans="2:10" ht="18.75">
      <c r="B20" s="474"/>
      <c r="C20" s="474"/>
      <c r="D20" s="475"/>
      <c r="E20"/>
      <c r="F20" s="468"/>
      <c r="G20" s="469"/>
      <c r="H20" s="470"/>
      <c r="I20" s="471"/>
    </row>
    <row r="21" spans="2:10" ht="19.5" thickBot="1">
      <c r="B21" s="474"/>
      <c r="C21" s="474"/>
      <c r="D21" s="474"/>
      <c r="E21"/>
      <c r="F21" s="461" t="s">
        <v>96</v>
      </c>
      <c r="G21" s="462"/>
      <c r="H21" s="473"/>
      <c r="I21" s="464">
        <f>I18+I19+I20</f>
        <v>1639140.527193133</v>
      </c>
    </row>
    <row r="22" spans="2:10" ht="20.25" thickTop="1" thickBot="1">
      <c r="B22" s="474"/>
      <c r="C22" s="474"/>
      <c r="D22" s="475"/>
      <c r="E22" s="474"/>
      <c r="F22" s="476" t="s">
        <v>128</v>
      </c>
      <c r="G22" s="477"/>
      <c r="H22" s="477"/>
      <c r="I22" s="478">
        <f>I21/I3/12</f>
        <v>892.77806492000707</v>
      </c>
    </row>
    <row r="23" spans="2:10" ht="19.5" thickBot="1">
      <c r="B23" s="474"/>
      <c r="C23" s="474"/>
      <c r="D23" s="474"/>
      <c r="E23" s="474"/>
      <c r="F23" s="479"/>
      <c r="G23" s="479"/>
      <c r="H23" s="474"/>
      <c r="I23" s="597">
        <v>744.41</v>
      </c>
      <c r="J23" s="483">
        <f>(I22-I23)/I23</f>
        <v>0.19930960750125215</v>
      </c>
    </row>
    <row r="24" spans="2:10" ht="18.75">
      <c r="B24" s="474"/>
      <c r="C24" s="474"/>
      <c r="D24" s="474"/>
      <c r="E24" s="474"/>
      <c r="F24" s="480"/>
      <c r="G24" s="480"/>
      <c r="H24" s="474"/>
      <c r="I24" s="481"/>
      <c r="J24" s="482"/>
    </row>
    <row r="25" spans="2:10" ht="18.75">
      <c r="B25" s="484"/>
      <c r="C25" s="485"/>
      <c r="D25" s="486"/>
      <c r="E25" s="474"/>
      <c r="F25" s="474"/>
      <c r="G25" s="474"/>
      <c r="H25" s="474"/>
      <c r="I25" s="474"/>
      <c r="J25" s="483"/>
    </row>
    <row r="26" spans="2:10" ht="18.75">
      <c r="B26" s="490"/>
      <c r="C26" s="491"/>
      <c r="D26" s="492"/>
      <c r="E26" s="474"/>
      <c r="F26" s="474"/>
      <c r="G26" s="474"/>
      <c r="H26" s="474"/>
      <c r="I26" s="474"/>
    </row>
    <row r="27" spans="2:10" ht="18.75">
      <c r="B27" s="494"/>
      <c r="C27" s="495"/>
      <c r="D27" s="492"/>
      <c r="E27" s="486"/>
      <c r="F27" s="487"/>
      <c r="G27" s="488"/>
      <c r="H27" s="489"/>
      <c r="I27" s="474"/>
    </row>
    <row r="28" spans="2:10" ht="18.75">
      <c r="B28" s="490"/>
      <c r="C28" s="491"/>
      <c r="D28" s="492"/>
      <c r="E28" s="497"/>
      <c r="F28" s="488"/>
      <c r="G28" s="488"/>
      <c r="H28" s="474"/>
      <c r="I28" s="493"/>
    </row>
    <row r="29" spans="2:10" ht="18.75">
      <c r="B29" s="499"/>
      <c r="C29" s="500"/>
      <c r="D29" s="501"/>
      <c r="E29" s="502"/>
      <c r="F29" s="496"/>
      <c r="G29" s="496"/>
      <c r="H29" s="489"/>
      <c r="I29" s="487"/>
    </row>
    <row r="30" spans="2:10" ht="18.75">
      <c r="B30" s="503"/>
      <c r="C30" s="500"/>
      <c r="D30" s="504"/>
      <c r="E30" s="497"/>
      <c r="F30" s="498"/>
      <c r="G30" s="498"/>
      <c r="H30" s="474"/>
      <c r="I30" s="474"/>
    </row>
    <row r="31" spans="2:10" ht="18.75">
      <c r="B31" s="505"/>
      <c r="C31" s="500"/>
      <c r="D31" s="504"/>
      <c r="E31" s="506"/>
      <c r="F31" s="474"/>
      <c r="G31" s="474"/>
      <c r="H31" s="474"/>
      <c r="I31" s="474"/>
    </row>
    <row r="32" spans="2:10" ht="15">
      <c r="B32" s="507"/>
      <c r="C32" s="508"/>
      <c r="D32" s="506"/>
      <c r="E32" s="506"/>
    </row>
    <row r="33" spans="2:10" ht="15">
      <c r="B33" s="507"/>
      <c r="C33" s="508"/>
      <c r="D33" s="506"/>
      <c r="E33" s="506"/>
    </row>
    <row r="34" spans="2:10" ht="15">
      <c r="B34" s="499"/>
      <c r="C34" s="509"/>
      <c r="D34" s="506"/>
      <c r="E34" s="506"/>
    </row>
    <row r="35" spans="2:10" ht="15">
      <c r="B35" s="507"/>
      <c r="C35" s="508"/>
      <c r="D35" s="506"/>
      <c r="E35" s="506"/>
    </row>
    <row r="36" spans="2:10" ht="15">
      <c r="E36" s="506"/>
    </row>
    <row r="37" spans="2:10" ht="15">
      <c r="E37" s="506"/>
      <c r="F37" s="482"/>
      <c r="G37" s="482"/>
    </row>
    <row r="43" spans="2:10" ht="15">
      <c r="F43" s="417"/>
      <c r="G43" s="417"/>
      <c r="H43" s="417"/>
      <c r="I43" s="417"/>
    </row>
    <row r="45" spans="2:10" ht="15">
      <c r="J45" s="417"/>
    </row>
  </sheetData>
  <mergeCells count="6">
    <mergeCell ref="B11:C11"/>
    <mergeCell ref="B2:D2"/>
    <mergeCell ref="F2:I2"/>
    <mergeCell ref="B3:C3"/>
    <mergeCell ref="B6:C6"/>
    <mergeCell ref="B9:C9"/>
  </mergeCells>
  <phoneticPr fontId="149" type="noConversion"/>
  <pageMargins left="0.2" right="0.2" top="0.75" bottom="0.75" header="0.3" footer="0.3"/>
  <pageSetup scale="70" orientation="landscape" cellComments="asDisplayed"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8FCE6F-539F-43AD-ADFA-697D79E4066F}">
  <dimension ref="D2:G10"/>
  <sheetViews>
    <sheetView tabSelected="1" workbookViewId="0">
      <selection activeCell="G17" sqref="G17"/>
    </sheetView>
  </sheetViews>
  <sheetFormatPr defaultRowHeight="15"/>
  <cols>
    <col min="4" max="4" width="29" bestFit="1" customWidth="1"/>
    <col min="5" max="5" width="11.5703125" bestFit="1" customWidth="1"/>
    <col min="6" max="6" width="13.7109375" bestFit="1" customWidth="1"/>
  </cols>
  <sheetData>
    <row r="2" spans="4:7" ht="15.75" thickBot="1"/>
    <row r="3" spans="4:7" ht="32.25" customHeight="1" thickBot="1">
      <c r="D3" s="654" t="s">
        <v>365</v>
      </c>
      <c r="E3" s="655" t="s">
        <v>366</v>
      </c>
      <c r="F3" s="655" t="s">
        <v>367</v>
      </c>
      <c r="G3" s="656" t="s">
        <v>368</v>
      </c>
    </row>
    <row r="4" spans="4:7">
      <c r="D4" s="342" t="s">
        <v>369</v>
      </c>
      <c r="E4" s="332">
        <f>'8017  Congregate HSC'!E27</f>
        <v>272.13</v>
      </c>
      <c r="F4" s="332">
        <f>'8017  Congregate HSC'!E26</f>
        <v>339.48457690290951</v>
      </c>
      <c r="G4" s="651">
        <f>(F4-E4)/E4</f>
        <v>0.24750882630694709</v>
      </c>
    </row>
    <row r="5" spans="4:7">
      <c r="D5" s="342" t="s">
        <v>370</v>
      </c>
      <c r="E5" s="332">
        <f>'8014 Basic HC Case '!I28</f>
        <v>162.25</v>
      </c>
      <c r="F5" s="332">
        <f>'8014 Basic HC Case '!I25</f>
        <v>194.9121135723062</v>
      </c>
      <c r="G5" s="652">
        <f t="shared" ref="G5:G10" si="0">(F5-E5)/E5</f>
        <v>0.20130732556120923</v>
      </c>
    </row>
    <row r="6" spans="4:7">
      <c r="D6" s="342" t="s">
        <v>54</v>
      </c>
      <c r="E6" s="332">
        <f>'8060 ECOP'!I31</f>
        <v>288.17</v>
      </c>
      <c r="F6" s="332">
        <f>'8060 ECOP'!I30</f>
        <v>346.00706368014772</v>
      </c>
      <c r="G6" s="652">
        <f t="shared" si="0"/>
        <v>0.20070466627389286</v>
      </c>
    </row>
    <row r="7" spans="4:7">
      <c r="D7" s="342" t="s">
        <v>371</v>
      </c>
      <c r="E7" s="332">
        <f>'8042 Protective Svs'!I24</f>
        <v>489.14</v>
      </c>
      <c r="F7" s="332">
        <f>'8042 Protective Svs'!I23</f>
        <v>605.85956106348567</v>
      </c>
      <c r="G7" s="652">
        <f t="shared" si="0"/>
        <v>0.2386219917886202</v>
      </c>
    </row>
    <row r="8" spans="4:7">
      <c r="D8" s="342" t="s">
        <v>372</v>
      </c>
      <c r="E8" s="332">
        <f>'8015 Supportive Senior House'!I22</f>
        <v>12968</v>
      </c>
      <c r="F8" s="889">
        <f>'8015 Supportive Senior House'!I21</f>
        <v>16085.785512006458</v>
      </c>
      <c r="G8" s="652">
        <f t="shared" si="0"/>
        <v>0.24042146144405135</v>
      </c>
    </row>
    <row r="9" spans="4:7">
      <c r="D9" s="342" t="s">
        <v>373</v>
      </c>
      <c r="E9" s="332">
        <f>'8005  Money Mgmt'!I21</f>
        <v>114.98</v>
      </c>
      <c r="F9" s="332">
        <f>'8005  Money Mgmt'!I20</f>
        <v>138.47752595999529</v>
      </c>
      <c r="G9" s="652">
        <f t="shared" si="0"/>
        <v>0.20436185388759162</v>
      </c>
    </row>
    <row r="10" spans="4:7" ht="15.75" thickBot="1">
      <c r="D10" s="649" t="s">
        <v>383</v>
      </c>
      <c r="E10" s="650">
        <f>'8010  Guardianship'!I23</f>
        <v>744.41</v>
      </c>
      <c r="F10" s="650">
        <f>'8010  Guardianship'!I22</f>
        <v>892.77806492000707</v>
      </c>
      <c r="G10" s="653">
        <f t="shared" si="0"/>
        <v>0.19930960750125215</v>
      </c>
    </row>
  </sheetData>
  <pageMargins left="0.7" right="0.7" top="0.75" bottom="0.75" header="0.3" footer="0.3"/>
  <pageSetup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8</vt:i4>
      </vt:variant>
    </vt:vector>
  </HeadingPairs>
  <TitlesOfParts>
    <vt:vector size="20" baseType="lpstr">
      <vt:lpstr>M2022 BLS SALARY CHART (53_PCT)</vt:lpstr>
      <vt:lpstr>8017  Congregate HSC</vt:lpstr>
      <vt:lpstr>8014 Basic HC Case </vt:lpstr>
      <vt:lpstr>8060 ECOP</vt:lpstr>
      <vt:lpstr>8042 Protective Svs</vt:lpstr>
      <vt:lpstr>8015 Supportive Senior House</vt:lpstr>
      <vt:lpstr>8005  Money Mgmt</vt:lpstr>
      <vt:lpstr>8010  Guardianship</vt:lpstr>
      <vt:lpstr>Rate Chart</vt:lpstr>
      <vt:lpstr>Fiscal Impact</vt:lpstr>
      <vt:lpstr>BLS 2020 salary benchmarks</vt:lpstr>
      <vt:lpstr>CAF Spring 2021</vt:lpstr>
      <vt:lpstr>'8005  Money Mgmt'!Print_Area</vt:lpstr>
      <vt:lpstr>'8010  Guardianship'!Print_Area</vt:lpstr>
      <vt:lpstr>'8014 Basic HC Case '!Print_Area</vt:lpstr>
      <vt:lpstr>'8015 Supportive Senior House'!Print_Area</vt:lpstr>
      <vt:lpstr>'8060 ECOP'!Print_Area</vt:lpstr>
      <vt:lpstr>'BLS 2020 salary benchmarks'!Print_Area</vt:lpstr>
      <vt:lpstr>'M2022 BLS SALARY CHART (53_PCT)'!Print_Area</vt:lpstr>
      <vt:lpstr>'CAF Spring 2021'!Print_Titles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kara</dc:creator>
  <cp:lastModifiedBy>Farrell, Conor (EHS)</cp:lastModifiedBy>
  <cp:lastPrinted>2023-07-07T14:08:02Z</cp:lastPrinted>
  <dcterms:created xsi:type="dcterms:W3CDTF">2021-09-29T15:32:20Z</dcterms:created>
  <dcterms:modified xsi:type="dcterms:W3CDTF">2023-11-15T18:36:33Z</dcterms:modified>
</cp:coreProperties>
</file>